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Z:\AMMINISTRAZIONE TRASPARENTE\14-Bilanci\01- Bilancio Preventivo e consuntivo\Anno 2023\Del_CR_57_2023\"/>
    </mc:Choice>
  </mc:AlternateContent>
  <xr:revisionPtr revIDLastSave="0" documentId="13_ncr:1_{049A4B8E-35C4-4328-B13F-94DAC61836E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ENTRATA" sheetId="4" r:id="rId1"/>
    <sheet name="SPESA" sheetId="6" r:id="rId2"/>
    <sheet name="Variazioni FPV spesa" sheetId="5" state="hidden" r:id="rId3"/>
  </sheets>
  <definedNames>
    <definedName name="_xlnm._FilterDatabase" localSheetId="0" hidden="1">ENTRATA!$C$2:$C$221</definedName>
    <definedName name="_xlnm._FilterDatabase" localSheetId="1" hidden="1">SPESA!$A$3:$J$1677</definedName>
    <definedName name="_xlnm._FilterDatabase" localSheetId="2" hidden="1">'Variazioni FPV spesa'!$A$8:$E$10</definedName>
    <definedName name="_xlnm.Print_Area" localSheetId="0">ENTRATA!$A$1:$J$219</definedName>
    <definedName name="_xlnm.Print_Area" localSheetId="1">SPESA!$A$1:$I$1675</definedName>
    <definedName name="_xlnm.Print_Titles" localSheetId="0">ENTRATA!$A:$E,ENTRATA!$4:$8</definedName>
    <definedName name="_xlnm.Print_Titles" localSheetId="1">SPESA!$3:$3</definedName>
  </definedNames>
  <calcPr calcId="191029"/>
</workbook>
</file>

<file path=xl/calcChain.xml><?xml version="1.0" encoding="utf-8"?>
<calcChain xmlns="http://schemas.openxmlformats.org/spreadsheetml/2006/main">
  <c r="J118" i="4" l="1"/>
  <c r="J119" i="4"/>
  <c r="F120" i="4"/>
  <c r="J120" i="4"/>
  <c r="J122" i="4"/>
  <c r="G1496" i="6" l="1"/>
  <c r="J98" i="4"/>
  <c r="G100" i="4"/>
  <c r="G92" i="4"/>
  <c r="J67" i="4"/>
  <c r="J55" i="4"/>
  <c r="I1254" i="6"/>
  <c r="I664" i="6"/>
  <c r="I435" i="6"/>
  <c r="I129" i="6"/>
  <c r="I107" i="6"/>
  <c r="I103" i="6"/>
  <c r="I81" i="6"/>
  <c r="I77" i="6"/>
  <c r="I64" i="6"/>
  <c r="I38" i="6"/>
  <c r="I34" i="6"/>
  <c r="I21" i="6"/>
  <c r="I8" i="6"/>
  <c r="J82" i="4"/>
  <c r="G1652" i="6" l="1"/>
  <c r="G1665" i="6" s="1"/>
  <c r="H1652" i="6"/>
  <c r="H1665" i="6" s="1"/>
  <c r="G1653" i="6"/>
  <c r="G1666" i="6" s="1"/>
  <c r="H1653" i="6"/>
  <c r="H1666" i="6" s="1"/>
  <c r="G1654" i="6"/>
  <c r="G1667" i="6" s="1"/>
  <c r="H1654" i="6"/>
  <c r="H1667" i="6" s="1"/>
  <c r="F1653" i="6"/>
  <c r="F1666" i="6" s="1"/>
  <c r="F1654" i="6"/>
  <c r="F1667" i="6" s="1"/>
  <c r="F1652" i="6"/>
  <c r="F1665" i="6" s="1"/>
  <c r="G1637" i="6"/>
  <c r="G1641" i="6" s="1"/>
  <c r="H1637" i="6"/>
  <c r="H1641" i="6" s="1"/>
  <c r="G1638" i="6"/>
  <c r="G1642" i="6" s="1"/>
  <c r="H1638" i="6"/>
  <c r="H1642" i="6" s="1"/>
  <c r="G1639" i="6"/>
  <c r="G1643" i="6" s="1"/>
  <c r="H1639" i="6"/>
  <c r="H1643" i="6" s="1"/>
  <c r="F1638" i="6"/>
  <c r="F1642" i="6" s="1"/>
  <c r="F1637" i="6"/>
  <c r="F1641" i="6" s="1"/>
  <c r="F1597" i="6"/>
  <c r="F1659" i="6"/>
  <c r="I1659" i="6" s="1"/>
  <c r="I1658" i="6"/>
  <c r="I1657" i="6"/>
  <c r="I1648" i="6"/>
  <c r="I1652" i="6" s="1"/>
  <c r="I1649" i="6"/>
  <c r="I1653" i="6" s="1"/>
  <c r="I1650" i="6"/>
  <c r="I1654" i="6" s="1"/>
  <c r="F1635" i="6"/>
  <c r="I1635" i="6" s="1"/>
  <c r="I1634" i="6"/>
  <c r="I1633" i="6"/>
  <c r="F1631" i="6"/>
  <c r="I1631" i="6" s="1"/>
  <c r="I1630" i="6"/>
  <c r="I1629" i="6"/>
  <c r="F1620" i="6"/>
  <c r="I1620" i="6" s="1"/>
  <c r="I1619" i="6"/>
  <c r="I1618" i="6"/>
  <c r="F1611" i="6"/>
  <c r="I1611" i="6" s="1"/>
  <c r="I1610" i="6"/>
  <c r="I1609" i="6"/>
  <c r="I1595" i="6"/>
  <c r="I1594" i="6"/>
  <c r="I1593" i="6"/>
  <c r="I1591" i="6"/>
  <c r="I1590" i="6"/>
  <c r="I1589" i="6"/>
  <c r="F1569" i="6"/>
  <c r="I1569" i="6" s="1"/>
  <c r="I1568" i="6"/>
  <c r="I1567" i="6"/>
  <c r="F1550" i="6"/>
  <c r="I1550" i="6" s="1"/>
  <c r="I1549" i="6"/>
  <c r="I1548" i="6"/>
  <c r="F1546" i="6"/>
  <c r="I1546" i="6" s="1"/>
  <c r="I1545" i="6"/>
  <c r="I1544" i="6"/>
  <c r="F1542" i="6"/>
  <c r="I1542" i="6" s="1"/>
  <c r="I1541" i="6"/>
  <c r="I1540" i="6"/>
  <c r="F1533" i="6"/>
  <c r="I1533" i="6" s="1"/>
  <c r="I1532" i="6"/>
  <c r="I1531" i="6"/>
  <c r="F1529" i="6"/>
  <c r="I1529" i="6" s="1"/>
  <c r="I1528" i="6"/>
  <c r="I1527" i="6"/>
  <c r="F1525" i="6"/>
  <c r="I1525" i="6" s="1"/>
  <c r="I1524" i="6"/>
  <c r="I1523" i="6"/>
  <c r="F1509" i="6"/>
  <c r="I1509" i="6" s="1"/>
  <c r="I1508" i="6"/>
  <c r="I1507" i="6"/>
  <c r="F1505" i="6"/>
  <c r="I1505" i="6" s="1"/>
  <c r="I1504" i="6"/>
  <c r="I1503" i="6"/>
  <c r="F1492" i="6"/>
  <c r="I1491" i="6"/>
  <c r="I1490" i="6"/>
  <c r="F1488" i="6"/>
  <c r="I1488" i="6" s="1"/>
  <c r="I1487" i="6"/>
  <c r="I1486" i="6"/>
  <c r="F1484" i="6"/>
  <c r="I1484" i="6" s="1"/>
  <c r="I1483" i="6"/>
  <c r="I1482" i="6"/>
  <c r="F1469" i="6"/>
  <c r="I1469" i="6" s="1"/>
  <c r="I1468" i="6"/>
  <c r="I1467" i="6"/>
  <c r="F1465" i="6"/>
  <c r="I1465" i="6" s="1"/>
  <c r="I1464" i="6"/>
  <c r="I1463" i="6"/>
  <c r="F1461" i="6"/>
  <c r="I1461" i="6" s="1"/>
  <c r="I1460" i="6"/>
  <c r="I1459" i="6"/>
  <c r="F1452" i="6"/>
  <c r="I1452" i="6" s="1"/>
  <c r="I1451" i="6"/>
  <c r="I1450" i="6"/>
  <c r="F1448" i="6"/>
  <c r="I1448" i="6" s="1"/>
  <c r="I1447" i="6"/>
  <c r="I1446" i="6"/>
  <c r="F1444" i="6"/>
  <c r="I1444" i="6" s="1"/>
  <c r="I1443" i="6"/>
  <c r="I1442" i="6"/>
  <c r="F1429" i="6"/>
  <c r="I1429" i="6" s="1"/>
  <c r="I1428" i="6"/>
  <c r="I1427" i="6"/>
  <c r="F1425" i="6"/>
  <c r="I1425" i="6" s="1"/>
  <c r="I1424" i="6"/>
  <c r="I1423" i="6"/>
  <c r="F1421" i="6"/>
  <c r="I1421" i="6" s="1"/>
  <c r="I1420" i="6"/>
  <c r="I1419" i="6"/>
  <c r="F1412" i="6"/>
  <c r="I1412" i="6" s="1"/>
  <c r="I1411" i="6"/>
  <c r="I1410" i="6"/>
  <c r="F1408" i="6"/>
  <c r="I1408" i="6" s="1"/>
  <c r="I1407" i="6"/>
  <c r="I1406" i="6"/>
  <c r="F1404" i="6"/>
  <c r="I1404" i="6" s="1"/>
  <c r="I1403" i="6"/>
  <c r="I1402" i="6"/>
  <c r="F1395" i="6"/>
  <c r="I1395" i="6" s="1"/>
  <c r="I1394" i="6"/>
  <c r="I1393" i="6"/>
  <c r="F1391" i="6"/>
  <c r="I1391" i="6" s="1"/>
  <c r="I1390" i="6"/>
  <c r="I1389" i="6"/>
  <c r="F1387" i="6"/>
  <c r="I1387" i="6" s="1"/>
  <c r="I1386" i="6"/>
  <c r="I1385" i="6"/>
  <c r="F1372" i="6"/>
  <c r="I1372" i="6" s="1"/>
  <c r="I1371" i="6"/>
  <c r="I1370" i="6"/>
  <c r="F1368" i="6"/>
  <c r="I1368" i="6" s="1"/>
  <c r="I1367" i="6"/>
  <c r="I1366" i="6"/>
  <c r="F1364" i="6"/>
  <c r="I1364" i="6" s="1"/>
  <c r="I1363" i="6"/>
  <c r="I1362" i="6"/>
  <c r="F1355" i="6"/>
  <c r="I1355" i="6" s="1"/>
  <c r="I1354" i="6"/>
  <c r="I1353" i="6"/>
  <c r="F1351" i="6"/>
  <c r="I1351" i="6" s="1"/>
  <c r="I1350" i="6"/>
  <c r="I1349" i="6"/>
  <c r="F1347" i="6"/>
  <c r="I1347" i="6" s="1"/>
  <c r="I1346" i="6"/>
  <c r="I1345" i="6"/>
  <c r="F1338" i="6"/>
  <c r="I1338" i="6" s="1"/>
  <c r="I1337" i="6"/>
  <c r="I1336" i="6"/>
  <c r="F1334" i="6"/>
  <c r="I1334" i="6" s="1"/>
  <c r="I1333" i="6"/>
  <c r="I1332" i="6"/>
  <c r="F1321" i="6"/>
  <c r="I1321" i="6" s="1"/>
  <c r="I1320" i="6"/>
  <c r="I1319" i="6"/>
  <c r="F1317" i="6"/>
  <c r="I1317" i="6" s="1"/>
  <c r="I1316" i="6"/>
  <c r="I1315" i="6"/>
  <c r="F1313" i="6"/>
  <c r="I1313" i="6" s="1"/>
  <c r="I1312" i="6"/>
  <c r="I1311" i="6"/>
  <c r="F1298" i="6"/>
  <c r="I1298" i="6" s="1"/>
  <c r="I1297" i="6"/>
  <c r="I1296" i="6"/>
  <c r="F1294" i="6"/>
  <c r="I1294" i="6" s="1"/>
  <c r="I1293" i="6"/>
  <c r="I1292" i="6"/>
  <c r="F1290" i="6"/>
  <c r="I1290" i="6" s="1"/>
  <c r="I1289" i="6"/>
  <c r="I1288" i="6"/>
  <c r="F1281" i="6"/>
  <c r="I1281" i="6" s="1"/>
  <c r="I1280" i="6"/>
  <c r="I1279" i="6"/>
  <c r="F1277" i="6"/>
  <c r="I1277" i="6" s="1"/>
  <c r="I1276" i="6"/>
  <c r="I1275" i="6"/>
  <c r="F1273" i="6"/>
  <c r="I1273" i="6" s="1"/>
  <c r="I1272" i="6"/>
  <c r="I1271" i="6"/>
  <c r="F1264" i="6"/>
  <c r="I1264" i="6" s="1"/>
  <c r="I1263" i="6"/>
  <c r="I1262" i="6"/>
  <c r="F1260" i="6"/>
  <c r="I1260" i="6" s="1"/>
  <c r="I1259" i="6"/>
  <c r="I1258" i="6"/>
  <c r="F1247" i="6"/>
  <c r="I1247" i="6" s="1"/>
  <c r="I1246" i="6"/>
  <c r="I1245" i="6"/>
  <c r="F1243" i="6"/>
  <c r="I1243" i="6" s="1"/>
  <c r="I1242" i="6"/>
  <c r="I1241" i="6"/>
  <c r="F1239" i="6"/>
  <c r="I1239" i="6" s="1"/>
  <c r="I1238" i="6"/>
  <c r="I1237" i="6"/>
  <c r="F1230" i="6"/>
  <c r="I1230" i="6" s="1"/>
  <c r="I1229" i="6"/>
  <c r="I1228" i="6"/>
  <c r="F1226" i="6"/>
  <c r="I1226" i="6" s="1"/>
  <c r="I1225" i="6"/>
  <c r="I1224" i="6"/>
  <c r="I1222" i="6"/>
  <c r="I1221" i="6"/>
  <c r="I1220" i="6"/>
  <c r="F1207" i="6"/>
  <c r="I1207" i="6" s="1"/>
  <c r="I1206" i="6"/>
  <c r="I1205" i="6"/>
  <c r="F1203" i="6"/>
  <c r="I1203" i="6" s="1"/>
  <c r="I1202" i="6"/>
  <c r="I1201" i="6"/>
  <c r="F1199" i="6"/>
  <c r="I1199" i="6" s="1"/>
  <c r="I1198" i="6"/>
  <c r="I1197" i="6"/>
  <c r="F1190" i="6"/>
  <c r="I1190" i="6" s="1"/>
  <c r="I1189" i="6"/>
  <c r="I1188" i="6"/>
  <c r="F1186" i="6"/>
  <c r="I1186" i="6" s="1"/>
  <c r="I1185" i="6"/>
  <c r="I1184" i="6"/>
  <c r="F1182" i="6"/>
  <c r="I1182" i="6" s="1"/>
  <c r="I1181" i="6"/>
  <c r="I1180" i="6"/>
  <c r="F1175" i="6"/>
  <c r="I1175" i="6" s="1"/>
  <c r="I1174" i="6"/>
  <c r="I1173" i="6"/>
  <c r="F1167" i="6"/>
  <c r="I1167" i="6" s="1"/>
  <c r="I1166" i="6"/>
  <c r="I1165" i="6"/>
  <c r="F1163" i="6"/>
  <c r="I1163" i="6" s="1"/>
  <c r="I1162" i="6"/>
  <c r="I1161" i="6"/>
  <c r="F1155" i="6"/>
  <c r="I1155" i="6" s="1"/>
  <c r="I1154" i="6"/>
  <c r="I1153" i="6"/>
  <c r="F1151" i="6"/>
  <c r="I1151" i="6" s="1"/>
  <c r="I1150" i="6"/>
  <c r="I1149" i="6"/>
  <c r="F1147" i="6"/>
  <c r="I1147" i="6" s="1"/>
  <c r="I1146" i="6"/>
  <c r="I1145" i="6"/>
  <c r="F1140" i="6"/>
  <c r="I1140" i="6" s="1"/>
  <c r="I1139" i="6"/>
  <c r="I1138" i="6"/>
  <c r="F1133" i="6"/>
  <c r="I1133" i="6" s="1"/>
  <c r="I1132" i="6"/>
  <c r="I1131" i="6"/>
  <c r="F1001" i="6"/>
  <c r="F1000" i="6"/>
  <c r="F1117" i="6"/>
  <c r="I1117" i="6" s="1"/>
  <c r="I1116" i="6"/>
  <c r="I1115" i="6"/>
  <c r="F1113" i="6"/>
  <c r="I1113" i="6" s="1"/>
  <c r="I1112" i="6"/>
  <c r="I1111" i="6"/>
  <c r="F1100" i="6"/>
  <c r="I1100" i="6" s="1"/>
  <c r="I1099" i="6"/>
  <c r="I1098" i="6"/>
  <c r="F1096" i="6"/>
  <c r="I1096" i="6" s="1"/>
  <c r="I1095" i="6"/>
  <c r="I1094" i="6"/>
  <c r="F1092" i="6"/>
  <c r="I1092" i="6" s="1"/>
  <c r="I1091" i="6"/>
  <c r="I1090" i="6"/>
  <c r="F1083" i="6"/>
  <c r="I1083" i="6" s="1"/>
  <c r="I1082" i="6"/>
  <c r="I1081" i="6"/>
  <c r="F1079" i="6"/>
  <c r="I1079" i="6" s="1"/>
  <c r="I1078" i="6"/>
  <c r="I1077" i="6"/>
  <c r="F1075" i="6"/>
  <c r="I1075" i="6" s="1"/>
  <c r="I1074" i="6"/>
  <c r="I1073" i="6"/>
  <c r="F1066" i="6"/>
  <c r="I1066" i="6" s="1"/>
  <c r="I1065" i="6"/>
  <c r="I1064" i="6"/>
  <c r="F1062" i="6"/>
  <c r="I1062" i="6" s="1"/>
  <c r="I1061" i="6"/>
  <c r="I1060" i="6"/>
  <c r="F1058" i="6"/>
  <c r="I1058" i="6" s="1"/>
  <c r="I1057" i="6"/>
  <c r="I1056" i="6"/>
  <c r="F1049" i="6"/>
  <c r="I1049" i="6" s="1"/>
  <c r="I1048" i="6"/>
  <c r="I1047" i="6"/>
  <c r="F1045" i="6"/>
  <c r="I1045" i="6" s="1"/>
  <c r="I1044" i="6"/>
  <c r="I1043" i="6"/>
  <c r="F1041" i="6"/>
  <c r="I1041" i="6" s="1"/>
  <c r="I1040" i="6"/>
  <c r="I1039" i="6"/>
  <c r="F1032" i="6"/>
  <c r="I1032" i="6" s="1"/>
  <c r="I1031" i="6"/>
  <c r="I1030" i="6"/>
  <c r="F1028" i="6"/>
  <c r="I1028" i="6" s="1"/>
  <c r="I1027" i="6"/>
  <c r="I1026" i="6"/>
  <c r="F1024" i="6"/>
  <c r="I1024" i="6" s="1"/>
  <c r="I1023" i="6"/>
  <c r="I1022" i="6"/>
  <c r="F1015" i="6"/>
  <c r="I1015" i="6" s="1"/>
  <c r="I1014" i="6"/>
  <c r="I1013" i="6"/>
  <c r="F1011" i="6"/>
  <c r="I1011" i="6" s="1"/>
  <c r="I1010" i="6"/>
  <c r="I1009" i="6"/>
  <c r="F1007" i="6"/>
  <c r="I1007" i="6" s="1"/>
  <c r="I1006" i="6"/>
  <c r="I1005" i="6"/>
  <c r="F998" i="6"/>
  <c r="I998" i="6" s="1"/>
  <c r="I997" i="6"/>
  <c r="I996" i="6"/>
  <c r="F994" i="6"/>
  <c r="I994" i="6" s="1"/>
  <c r="I993" i="6"/>
  <c r="I992" i="6"/>
  <c r="F990" i="6"/>
  <c r="I990" i="6" s="1"/>
  <c r="I989" i="6"/>
  <c r="I988" i="6"/>
  <c r="F981" i="6"/>
  <c r="I981" i="6" s="1"/>
  <c r="I980" i="6"/>
  <c r="I979" i="6"/>
  <c r="F973" i="6"/>
  <c r="I973" i="6" s="1"/>
  <c r="I972" i="6"/>
  <c r="I971" i="6"/>
  <c r="F964" i="6"/>
  <c r="I964" i="6" s="1"/>
  <c r="I963" i="6"/>
  <c r="I962" i="6"/>
  <c r="F960" i="6"/>
  <c r="I960" i="6" s="1"/>
  <c r="I959" i="6"/>
  <c r="I958" i="6"/>
  <c r="F956" i="6"/>
  <c r="I956" i="6" s="1"/>
  <c r="I955" i="6"/>
  <c r="I954" i="6"/>
  <c r="F941" i="6"/>
  <c r="I941" i="6" s="1"/>
  <c r="I940" i="6"/>
  <c r="I939" i="6"/>
  <c r="F937" i="6"/>
  <c r="I937" i="6" s="1"/>
  <c r="I936" i="6"/>
  <c r="I935" i="6"/>
  <c r="F933" i="6"/>
  <c r="I933" i="6" s="1"/>
  <c r="I932" i="6"/>
  <c r="I931" i="6"/>
  <c r="F924" i="6"/>
  <c r="I924" i="6" s="1"/>
  <c r="I923" i="6"/>
  <c r="I922" i="6"/>
  <c r="F920" i="6"/>
  <c r="I920" i="6" s="1"/>
  <c r="I919" i="6"/>
  <c r="I918" i="6"/>
  <c r="F916" i="6"/>
  <c r="I916" i="6" s="1"/>
  <c r="I915" i="6"/>
  <c r="I914" i="6"/>
  <c r="F907" i="6"/>
  <c r="I907" i="6" s="1"/>
  <c r="I906" i="6"/>
  <c r="I905" i="6"/>
  <c r="F903" i="6"/>
  <c r="I903" i="6" s="1"/>
  <c r="I902" i="6"/>
  <c r="I901" i="6"/>
  <c r="F899" i="6"/>
  <c r="I899" i="6" s="1"/>
  <c r="I898" i="6"/>
  <c r="I897" i="6"/>
  <c r="F884" i="6"/>
  <c r="I884" i="6" s="1"/>
  <c r="I883" i="6"/>
  <c r="I882" i="6"/>
  <c r="F880" i="6"/>
  <c r="I880" i="6" s="1"/>
  <c r="I879" i="6"/>
  <c r="I878" i="6"/>
  <c r="F876" i="6"/>
  <c r="I876" i="6" s="1"/>
  <c r="I875" i="6"/>
  <c r="I874" i="6"/>
  <c r="F867" i="6"/>
  <c r="I867" i="6" s="1"/>
  <c r="I866" i="6"/>
  <c r="I865" i="6"/>
  <c r="F863" i="6"/>
  <c r="I863" i="6" s="1"/>
  <c r="I862" i="6"/>
  <c r="I861" i="6"/>
  <c r="F859" i="6"/>
  <c r="I859" i="6" s="1"/>
  <c r="I858" i="6"/>
  <c r="I857" i="6"/>
  <c r="F850" i="6"/>
  <c r="I850" i="6" s="1"/>
  <c r="I849" i="6"/>
  <c r="I848" i="6"/>
  <c r="F846" i="6"/>
  <c r="I846" i="6" s="1"/>
  <c r="I845" i="6"/>
  <c r="I844" i="6"/>
  <c r="F842" i="6"/>
  <c r="I842" i="6" s="1"/>
  <c r="I841" i="6"/>
  <c r="I840" i="6"/>
  <c r="F833" i="6"/>
  <c r="I833" i="6" s="1"/>
  <c r="I832" i="6"/>
  <c r="I831" i="6"/>
  <c r="F829" i="6"/>
  <c r="I829" i="6" s="1"/>
  <c r="I828" i="6"/>
  <c r="I827" i="6"/>
  <c r="F825" i="6"/>
  <c r="I825" i="6" s="1"/>
  <c r="I824" i="6"/>
  <c r="I823" i="6"/>
  <c r="F816" i="6"/>
  <c r="I816" i="6" s="1"/>
  <c r="I815" i="6"/>
  <c r="I814" i="6"/>
  <c r="F812" i="6"/>
  <c r="I812" i="6" s="1"/>
  <c r="I811" i="6"/>
  <c r="I810" i="6"/>
  <c r="F808" i="6"/>
  <c r="I808" i="6" s="1"/>
  <c r="I807" i="6"/>
  <c r="I806" i="6"/>
  <c r="F799" i="6"/>
  <c r="I799" i="6" s="1"/>
  <c r="I798" i="6"/>
  <c r="I797" i="6"/>
  <c r="F795" i="6"/>
  <c r="I795" i="6" s="1"/>
  <c r="I794" i="6"/>
  <c r="I793" i="6"/>
  <c r="F791" i="6"/>
  <c r="I791" i="6" s="1"/>
  <c r="I790" i="6"/>
  <c r="I789" i="6"/>
  <c r="F776" i="6"/>
  <c r="I776" i="6" s="1"/>
  <c r="I775" i="6"/>
  <c r="I774" i="6"/>
  <c r="F772" i="6"/>
  <c r="I772" i="6" s="1"/>
  <c r="I771" i="6"/>
  <c r="I770" i="6"/>
  <c r="F768" i="6"/>
  <c r="I768" i="6" s="1"/>
  <c r="I767" i="6"/>
  <c r="I766" i="6"/>
  <c r="F759" i="6"/>
  <c r="I759" i="6" s="1"/>
  <c r="I758" i="6"/>
  <c r="I757" i="6"/>
  <c r="F755" i="6"/>
  <c r="I755" i="6" s="1"/>
  <c r="I754" i="6"/>
  <c r="I753" i="6"/>
  <c r="F751" i="6"/>
  <c r="I751" i="6" s="1"/>
  <c r="I750" i="6"/>
  <c r="I749" i="6"/>
  <c r="F742" i="6"/>
  <c r="I742" i="6" s="1"/>
  <c r="I741" i="6"/>
  <c r="I740" i="6"/>
  <c r="F738" i="6"/>
  <c r="I738" i="6" s="1"/>
  <c r="I737" i="6"/>
  <c r="I736" i="6"/>
  <c r="F734" i="6"/>
  <c r="I734" i="6" s="1"/>
  <c r="I733" i="6"/>
  <c r="I732" i="6"/>
  <c r="F725" i="6"/>
  <c r="I725" i="6" s="1"/>
  <c r="I724" i="6"/>
  <c r="I723" i="6"/>
  <c r="F721" i="6"/>
  <c r="I721" i="6" s="1"/>
  <c r="I720" i="6"/>
  <c r="I719" i="6"/>
  <c r="F717" i="6"/>
  <c r="I717" i="6" s="1"/>
  <c r="I716" i="6"/>
  <c r="I715" i="6"/>
  <c r="F708" i="6"/>
  <c r="I708" i="6" s="1"/>
  <c r="I707" i="6"/>
  <c r="I706" i="6"/>
  <c r="F704" i="6"/>
  <c r="I704" i="6" s="1"/>
  <c r="I703" i="6"/>
  <c r="I702" i="6"/>
  <c r="F700" i="6"/>
  <c r="I700" i="6" s="1"/>
  <c r="I699" i="6"/>
  <c r="I698" i="6"/>
  <c r="F691" i="6"/>
  <c r="I691" i="6" s="1"/>
  <c r="I690" i="6"/>
  <c r="I689" i="6"/>
  <c r="F687" i="6"/>
  <c r="I687" i="6" s="1"/>
  <c r="I686" i="6"/>
  <c r="I685" i="6"/>
  <c r="F683" i="6"/>
  <c r="I683" i="6" s="1"/>
  <c r="I682" i="6"/>
  <c r="I681" i="6"/>
  <c r="F674" i="6"/>
  <c r="I674" i="6" s="1"/>
  <c r="I673" i="6"/>
  <c r="I672" i="6"/>
  <c r="F670" i="6"/>
  <c r="I670" i="6" s="1"/>
  <c r="I669" i="6"/>
  <c r="I668" i="6"/>
  <c r="F657" i="6"/>
  <c r="I657" i="6" s="1"/>
  <c r="I656" i="6"/>
  <c r="I655" i="6"/>
  <c r="F653" i="6"/>
  <c r="I653" i="6" s="1"/>
  <c r="I652" i="6"/>
  <c r="I651" i="6"/>
  <c r="F649" i="6"/>
  <c r="I649" i="6" s="1"/>
  <c r="I648" i="6"/>
  <c r="I647" i="6"/>
  <c r="F640" i="6"/>
  <c r="I640" i="6" s="1"/>
  <c r="I639" i="6"/>
  <c r="I638" i="6"/>
  <c r="F636" i="6"/>
  <c r="I636" i="6" s="1"/>
  <c r="I635" i="6"/>
  <c r="I634" i="6"/>
  <c r="F632" i="6"/>
  <c r="I632" i="6" s="1"/>
  <c r="I631" i="6"/>
  <c r="I630" i="6"/>
  <c r="F617" i="6"/>
  <c r="I617" i="6" s="1"/>
  <c r="I616" i="6"/>
  <c r="I615" i="6"/>
  <c r="F613" i="6"/>
  <c r="I613" i="6" s="1"/>
  <c r="I612" i="6"/>
  <c r="I611" i="6"/>
  <c r="F609" i="6"/>
  <c r="I609" i="6" s="1"/>
  <c r="I608" i="6"/>
  <c r="I607" i="6"/>
  <c r="F600" i="6"/>
  <c r="I600" i="6" s="1"/>
  <c r="I599" i="6"/>
  <c r="I598" i="6"/>
  <c r="F596" i="6"/>
  <c r="I596" i="6" s="1"/>
  <c r="I595" i="6"/>
  <c r="I594" i="6"/>
  <c r="F592" i="6"/>
  <c r="I592" i="6" s="1"/>
  <c r="I591" i="6"/>
  <c r="I590" i="6"/>
  <c r="F583" i="6"/>
  <c r="I583" i="6" s="1"/>
  <c r="I582" i="6"/>
  <c r="I581" i="6"/>
  <c r="F579" i="6"/>
  <c r="I579" i="6" s="1"/>
  <c r="I578" i="6"/>
  <c r="I577" i="6"/>
  <c r="F575" i="6"/>
  <c r="I575" i="6" s="1"/>
  <c r="I574" i="6"/>
  <c r="I573" i="6"/>
  <c r="F560" i="6"/>
  <c r="I560" i="6" s="1"/>
  <c r="I559" i="6"/>
  <c r="I558" i="6"/>
  <c r="F556" i="6"/>
  <c r="I556" i="6" s="1"/>
  <c r="I555" i="6"/>
  <c r="I554" i="6"/>
  <c r="F552" i="6"/>
  <c r="I552" i="6" s="1"/>
  <c r="I551" i="6"/>
  <c r="I550" i="6"/>
  <c r="F543" i="6"/>
  <c r="I543" i="6" s="1"/>
  <c r="I542" i="6"/>
  <c r="I541" i="6"/>
  <c r="F539" i="6"/>
  <c r="I539" i="6" s="1"/>
  <c r="I538" i="6"/>
  <c r="I537" i="6"/>
  <c r="F535" i="6"/>
  <c r="I535" i="6" s="1"/>
  <c r="I534" i="6"/>
  <c r="I533" i="6"/>
  <c r="F520" i="6"/>
  <c r="I520" i="6" s="1"/>
  <c r="I519" i="6"/>
  <c r="I518" i="6"/>
  <c r="F516" i="6"/>
  <c r="I516" i="6" s="1"/>
  <c r="I515" i="6"/>
  <c r="I514" i="6"/>
  <c r="F512" i="6"/>
  <c r="I512" i="6" s="1"/>
  <c r="I511" i="6"/>
  <c r="I510" i="6"/>
  <c r="F503" i="6"/>
  <c r="I503" i="6" s="1"/>
  <c r="I502" i="6"/>
  <c r="I501" i="6"/>
  <c r="F499" i="6"/>
  <c r="I499" i="6" s="1"/>
  <c r="I498" i="6"/>
  <c r="I497" i="6"/>
  <c r="F486" i="6"/>
  <c r="I486" i="6" s="1"/>
  <c r="I485" i="6"/>
  <c r="I484" i="6"/>
  <c r="F482" i="6"/>
  <c r="I482" i="6" s="1"/>
  <c r="I481" i="6"/>
  <c r="I480" i="6"/>
  <c r="F478" i="6"/>
  <c r="I478" i="6" s="1"/>
  <c r="I477" i="6"/>
  <c r="I476" i="6"/>
  <c r="F462" i="6"/>
  <c r="I462" i="6" s="1"/>
  <c r="I461" i="6"/>
  <c r="I460" i="6"/>
  <c r="F458" i="6"/>
  <c r="I458" i="6" s="1"/>
  <c r="I457" i="6"/>
  <c r="I456" i="6"/>
  <c r="F454" i="6"/>
  <c r="I454" i="6" s="1"/>
  <c r="I453" i="6"/>
  <c r="I452" i="6"/>
  <c r="F445" i="6"/>
  <c r="I445" i="6" s="1"/>
  <c r="I444" i="6"/>
  <c r="I443" i="6"/>
  <c r="I441" i="6"/>
  <c r="I440" i="6"/>
  <c r="F428" i="6"/>
  <c r="I428" i="6" s="1"/>
  <c r="I427" i="6"/>
  <c r="I426" i="6"/>
  <c r="F424" i="6"/>
  <c r="I424" i="6" s="1"/>
  <c r="I423" i="6"/>
  <c r="I422" i="6"/>
  <c r="F420" i="6"/>
  <c r="I420" i="6" s="1"/>
  <c r="I419" i="6"/>
  <c r="I418" i="6"/>
  <c r="F405" i="6"/>
  <c r="I405" i="6" s="1"/>
  <c r="I404" i="6"/>
  <c r="I403" i="6"/>
  <c r="F401" i="6"/>
  <c r="I401" i="6" s="1"/>
  <c r="I400" i="6"/>
  <c r="I399" i="6"/>
  <c r="F397" i="6"/>
  <c r="I397" i="6" s="1"/>
  <c r="I396" i="6"/>
  <c r="I395" i="6"/>
  <c r="F388" i="6"/>
  <c r="I388" i="6" s="1"/>
  <c r="I387" i="6"/>
  <c r="I386" i="6"/>
  <c r="F384" i="6"/>
  <c r="F380" i="6"/>
  <c r="F371" i="6"/>
  <c r="I371" i="6" s="1"/>
  <c r="I370" i="6"/>
  <c r="I369" i="6"/>
  <c r="F367" i="6"/>
  <c r="I367" i="6" s="1"/>
  <c r="I366" i="6"/>
  <c r="I365" i="6"/>
  <c r="F363" i="6"/>
  <c r="I363" i="6" s="1"/>
  <c r="I362" i="6"/>
  <c r="I361" i="6"/>
  <c r="F354" i="6"/>
  <c r="I354" i="6" s="1"/>
  <c r="I353" i="6"/>
  <c r="I352" i="6"/>
  <c r="F350" i="6"/>
  <c r="I350" i="6" s="1"/>
  <c r="I349" i="6"/>
  <c r="I348" i="6"/>
  <c r="F346" i="6"/>
  <c r="I346" i="6" s="1"/>
  <c r="I345" i="6"/>
  <c r="I344" i="6"/>
  <c r="F337" i="6"/>
  <c r="I337" i="6" s="1"/>
  <c r="I336" i="6"/>
  <c r="I335" i="6"/>
  <c r="F333" i="6"/>
  <c r="I333" i="6" s="1"/>
  <c r="I332" i="6"/>
  <c r="I331" i="6"/>
  <c r="F329" i="6"/>
  <c r="I329" i="6" s="1"/>
  <c r="I328" i="6"/>
  <c r="I327" i="6"/>
  <c r="F320" i="6"/>
  <c r="I320" i="6" s="1"/>
  <c r="I319" i="6"/>
  <c r="I318" i="6"/>
  <c r="F316" i="6"/>
  <c r="I316" i="6" s="1"/>
  <c r="I315" i="6"/>
  <c r="I314" i="6"/>
  <c r="F312" i="6"/>
  <c r="I312" i="6" s="1"/>
  <c r="I311" i="6"/>
  <c r="I310" i="6"/>
  <c r="F303" i="6"/>
  <c r="I303" i="6" s="1"/>
  <c r="I302" i="6"/>
  <c r="I301" i="6"/>
  <c r="F299" i="6"/>
  <c r="I299" i="6" s="1"/>
  <c r="I298" i="6"/>
  <c r="I297" i="6"/>
  <c r="F295" i="6"/>
  <c r="I295" i="6" s="1"/>
  <c r="I294" i="6"/>
  <c r="I293" i="6"/>
  <c r="F286" i="6"/>
  <c r="I286" i="6" s="1"/>
  <c r="I285" i="6"/>
  <c r="I284" i="6"/>
  <c r="F282" i="6"/>
  <c r="I282" i="6" s="1"/>
  <c r="I281" i="6"/>
  <c r="I280" i="6"/>
  <c r="F278" i="6"/>
  <c r="I278" i="6" s="1"/>
  <c r="I277" i="6"/>
  <c r="I276" i="6"/>
  <c r="F264" i="6"/>
  <c r="I264" i="6" s="1"/>
  <c r="I263" i="6"/>
  <c r="I262" i="6"/>
  <c r="F260" i="6"/>
  <c r="I260" i="6" s="1"/>
  <c r="I259" i="6"/>
  <c r="I258" i="6"/>
  <c r="F256" i="6"/>
  <c r="I256" i="6" s="1"/>
  <c r="I255" i="6"/>
  <c r="I254" i="6"/>
  <c r="F247" i="6"/>
  <c r="I247" i="6" s="1"/>
  <c r="I246" i="6"/>
  <c r="I245" i="6"/>
  <c r="F243" i="6"/>
  <c r="I243" i="6" s="1"/>
  <c r="I242" i="6"/>
  <c r="I241" i="6"/>
  <c r="F239" i="6"/>
  <c r="I239" i="6" s="1"/>
  <c r="I238" i="6"/>
  <c r="I237" i="6"/>
  <c r="F230" i="6"/>
  <c r="I230" i="6" s="1"/>
  <c r="I229" i="6"/>
  <c r="I228" i="6"/>
  <c r="F226" i="6"/>
  <c r="I226" i="6" s="1"/>
  <c r="I225" i="6"/>
  <c r="I224" i="6"/>
  <c r="F222" i="6"/>
  <c r="I222" i="6" s="1"/>
  <c r="I221" i="6"/>
  <c r="I220" i="6"/>
  <c r="F207" i="6"/>
  <c r="I207" i="6" s="1"/>
  <c r="I206" i="6"/>
  <c r="I205" i="6"/>
  <c r="F203" i="6"/>
  <c r="I203" i="6" s="1"/>
  <c r="I202" i="6"/>
  <c r="I201" i="6"/>
  <c r="F194" i="6"/>
  <c r="I194" i="6" s="1"/>
  <c r="I193" i="6"/>
  <c r="I192" i="6"/>
  <c r="F190" i="6"/>
  <c r="I190" i="6" s="1"/>
  <c r="I189" i="6"/>
  <c r="I188" i="6"/>
  <c r="F181" i="6"/>
  <c r="I181" i="6" s="1"/>
  <c r="I180" i="6"/>
  <c r="I179" i="6"/>
  <c r="F177" i="6"/>
  <c r="I177" i="6" s="1"/>
  <c r="I176" i="6"/>
  <c r="I175" i="6"/>
  <c r="I104" i="6"/>
  <c r="F161" i="6"/>
  <c r="I161" i="6" s="1"/>
  <c r="I160" i="6"/>
  <c r="I159" i="6"/>
  <c r="F157" i="6"/>
  <c r="I157" i="6" s="1"/>
  <c r="I156" i="6"/>
  <c r="I155" i="6"/>
  <c r="F135" i="6"/>
  <c r="I135" i="6" s="1"/>
  <c r="I134" i="6"/>
  <c r="I133" i="6"/>
  <c r="F122" i="6"/>
  <c r="I122" i="6" s="1"/>
  <c r="I121" i="6"/>
  <c r="I120" i="6"/>
  <c r="F118" i="6"/>
  <c r="I118" i="6" s="1"/>
  <c r="I117" i="6"/>
  <c r="I116" i="6"/>
  <c r="F112" i="6"/>
  <c r="I105" i="6"/>
  <c r="F96" i="6"/>
  <c r="I96" i="6" s="1"/>
  <c r="I95" i="6"/>
  <c r="I94" i="6"/>
  <c r="F92" i="6"/>
  <c r="I92" i="6" s="1"/>
  <c r="I91" i="6"/>
  <c r="I90" i="6"/>
  <c r="F70" i="6"/>
  <c r="F57" i="6"/>
  <c r="F53" i="6"/>
  <c r="F44" i="6"/>
  <c r="F27" i="6"/>
  <c r="F14" i="6"/>
  <c r="I1492" i="6" l="1"/>
  <c r="I1496" i="6" s="1"/>
  <c r="F1496" i="6"/>
  <c r="I1637" i="6"/>
  <c r="I1641" i="6" s="1"/>
  <c r="I1638" i="6"/>
  <c r="I1642" i="6" s="1"/>
  <c r="F113" i="6"/>
  <c r="F61" i="6"/>
  <c r="I1639" i="6"/>
  <c r="I1643" i="6" s="1"/>
  <c r="F1639" i="6"/>
  <c r="F1643" i="6" s="1"/>
  <c r="F1002" i="6"/>
  <c r="F490" i="6"/>
  <c r="I1663" i="6"/>
  <c r="I1667" i="6" s="1"/>
  <c r="I1662" i="6"/>
  <c r="I1666" i="6" s="1"/>
  <c r="I1661" i="6"/>
  <c r="I1665" i="6" s="1"/>
  <c r="I1597" i="6"/>
  <c r="H1599" i="6"/>
  <c r="G1599" i="6"/>
  <c r="F1599" i="6"/>
  <c r="H1598" i="6"/>
  <c r="G1598" i="6"/>
  <c r="F1598" i="6"/>
  <c r="H1597" i="6"/>
  <c r="G1597" i="6"/>
  <c r="H1573" i="6"/>
  <c r="G1573" i="6"/>
  <c r="F1573" i="6"/>
  <c r="H1572" i="6"/>
  <c r="G1572" i="6"/>
  <c r="F1572" i="6"/>
  <c r="H1571" i="6"/>
  <c r="G1571" i="6"/>
  <c r="F1571" i="6"/>
  <c r="I1565" i="6"/>
  <c r="I1573" i="6" s="1"/>
  <c r="I1564" i="6"/>
  <c r="I1572" i="6" s="1"/>
  <c r="I1563" i="6"/>
  <c r="I1571" i="6" s="1"/>
  <c r="H1554" i="6"/>
  <c r="G1554" i="6"/>
  <c r="F1554" i="6"/>
  <c r="H1553" i="6"/>
  <c r="G1553" i="6"/>
  <c r="F1553" i="6"/>
  <c r="H1552" i="6"/>
  <c r="G1552" i="6"/>
  <c r="F1552" i="6"/>
  <c r="I1554" i="6"/>
  <c r="I1553" i="6"/>
  <c r="I1552" i="6"/>
  <c r="I1537" i="6"/>
  <c r="H1537" i="6"/>
  <c r="G1537" i="6"/>
  <c r="F1537" i="6"/>
  <c r="H1536" i="6"/>
  <c r="G1536" i="6"/>
  <c r="F1536" i="6"/>
  <c r="I1535" i="6"/>
  <c r="H1535" i="6"/>
  <c r="G1535" i="6"/>
  <c r="F1535" i="6"/>
  <c r="I1501" i="6"/>
  <c r="I1513" i="6" s="1"/>
  <c r="I1500" i="6"/>
  <c r="I1499" i="6"/>
  <c r="I1511" i="6" s="1"/>
  <c r="H1513" i="6"/>
  <c r="H1518" i="6" s="1"/>
  <c r="G1513" i="6"/>
  <c r="G1518" i="6" s="1"/>
  <c r="F1513" i="6"/>
  <c r="H1512" i="6"/>
  <c r="G1512" i="6"/>
  <c r="F1512" i="6"/>
  <c r="H1511" i="6"/>
  <c r="G1511" i="6"/>
  <c r="F1511" i="6"/>
  <c r="H1495" i="6"/>
  <c r="G1495" i="6"/>
  <c r="F1495" i="6"/>
  <c r="H1494" i="6"/>
  <c r="G1494" i="6"/>
  <c r="F1494" i="6"/>
  <c r="I1495" i="6"/>
  <c r="I1494" i="6"/>
  <c r="H1473" i="6"/>
  <c r="G1473" i="6"/>
  <c r="F1473" i="6"/>
  <c r="H1472" i="6"/>
  <c r="G1472" i="6"/>
  <c r="F1472" i="6"/>
  <c r="H1471" i="6"/>
  <c r="G1471" i="6"/>
  <c r="F1471" i="6"/>
  <c r="H1456" i="6"/>
  <c r="G1456" i="6"/>
  <c r="F1456" i="6"/>
  <c r="H1455" i="6"/>
  <c r="G1455" i="6"/>
  <c r="F1455" i="6"/>
  <c r="H1454" i="6"/>
  <c r="G1454" i="6"/>
  <c r="F1454" i="6"/>
  <c r="I1456" i="6"/>
  <c r="I1455" i="6"/>
  <c r="I1454" i="6"/>
  <c r="I1433" i="6"/>
  <c r="H1433" i="6"/>
  <c r="G1433" i="6"/>
  <c r="F1433" i="6"/>
  <c r="H1432" i="6"/>
  <c r="G1432" i="6"/>
  <c r="F1432" i="6"/>
  <c r="I1431" i="6"/>
  <c r="H1431" i="6"/>
  <c r="G1431" i="6"/>
  <c r="F1431" i="6"/>
  <c r="H1416" i="6"/>
  <c r="G1416" i="6"/>
  <c r="F1416" i="6"/>
  <c r="H1415" i="6"/>
  <c r="G1415" i="6"/>
  <c r="F1415" i="6"/>
  <c r="H1414" i="6"/>
  <c r="G1414" i="6"/>
  <c r="F1414" i="6"/>
  <c r="I1416" i="6"/>
  <c r="I1415" i="6"/>
  <c r="I1414" i="6"/>
  <c r="I1399" i="6"/>
  <c r="H1399" i="6"/>
  <c r="G1399" i="6"/>
  <c r="F1399" i="6"/>
  <c r="H1398" i="6"/>
  <c r="G1398" i="6"/>
  <c r="F1398" i="6"/>
  <c r="H1397" i="6"/>
  <c r="G1397" i="6"/>
  <c r="F1397" i="6"/>
  <c r="I1397" i="6"/>
  <c r="I1376" i="6"/>
  <c r="H1376" i="6"/>
  <c r="G1376" i="6"/>
  <c r="F1376" i="6"/>
  <c r="H1375" i="6"/>
  <c r="G1375" i="6"/>
  <c r="F1375" i="6"/>
  <c r="I1374" i="6"/>
  <c r="H1374" i="6"/>
  <c r="G1374" i="6"/>
  <c r="F1374" i="6"/>
  <c r="H1359" i="6"/>
  <c r="G1359" i="6"/>
  <c r="F1359" i="6"/>
  <c r="H1358" i="6"/>
  <c r="G1358" i="6"/>
  <c r="F1358" i="6"/>
  <c r="H1357" i="6"/>
  <c r="G1357" i="6"/>
  <c r="F1357" i="6"/>
  <c r="I1359" i="6"/>
  <c r="I1358" i="6"/>
  <c r="I1357" i="6"/>
  <c r="I1330" i="6"/>
  <c r="I1342" i="6" s="1"/>
  <c r="I1329" i="6"/>
  <c r="I1328" i="6"/>
  <c r="I1340" i="6" s="1"/>
  <c r="H1342" i="6"/>
  <c r="G1342" i="6"/>
  <c r="F1342" i="6"/>
  <c r="H1341" i="6"/>
  <c r="G1341" i="6"/>
  <c r="F1341" i="6"/>
  <c r="H1340" i="6"/>
  <c r="G1340" i="6"/>
  <c r="F1340" i="6"/>
  <c r="H1325" i="6"/>
  <c r="G1325" i="6"/>
  <c r="F1325" i="6"/>
  <c r="H1324" i="6"/>
  <c r="G1324" i="6"/>
  <c r="F1324" i="6"/>
  <c r="H1323" i="6"/>
  <c r="G1323" i="6"/>
  <c r="F1323" i="6"/>
  <c r="I1325" i="6"/>
  <c r="I1323" i="6"/>
  <c r="I1324" i="6"/>
  <c r="I1300" i="6"/>
  <c r="I1302" i="6"/>
  <c r="H1302" i="6"/>
  <c r="G1302" i="6"/>
  <c r="F1302" i="6"/>
  <c r="H1301" i="6"/>
  <c r="G1301" i="6"/>
  <c r="F1301" i="6"/>
  <c r="H1300" i="6"/>
  <c r="G1300" i="6"/>
  <c r="F1300" i="6"/>
  <c r="H1285" i="6"/>
  <c r="G1285" i="6"/>
  <c r="F1285" i="6"/>
  <c r="H1284" i="6"/>
  <c r="G1284" i="6"/>
  <c r="F1284" i="6"/>
  <c r="H1283" i="6"/>
  <c r="G1283" i="6"/>
  <c r="F1283" i="6"/>
  <c r="I1285" i="6"/>
  <c r="I1284" i="6"/>
  <c r="I1283" i="6"/>
  <c r="I1256" i="6"/>
  <c r="I1268" i="6" s="1"/>
  <c r="I1255" i="6"/>
  <c r="I1266" i="6"/>
  <c r="H1268" i="6"/>
  <c r="G1268" i="6"/>
  <c r="F1268" i="6"/>
  <c r="H1267" i="6"/>
  <c r="G1267" i="6"/>
  <c r="F1267" i="6"/>
  <c r="H1266" i="6"/>
  <c r="G1266" i="6"/>
  <c r="F1266" i="6"/>
  <c r="H1251" i="6"/>
  <c r="G1251" i="6"/>
  <c r="F1251" i="6"/>
  <c r="H1250" i="6"/>
  <c r="G1250" i="6"/>
  <c r="F1250" i="6"/>
  <c r="H1249" i="6"/>
  <c r="G1249" i="6"/>
  <c r="F1249" i="6"/>
  <c r="I1251" i="6"/>
  <c r="I1250" i="6"/>
  <c r="I1249" i="6"/>
  <c r="I1234" i="6"/>
  <c r="H1234" i="6"/>
  <c r="G1234" i="6"/>
  <c r="F1234" i="6"/>
  <c r="H1233" i="6"/>
  <c r="G1233" i="6"/>
  <c r="F1233" i="6"/>
  <c r="I1232" i="6"/>
  <c r="H1232" i="6"/>
  <c r="G1232" i="6"/>
  <c r="F1232" i="6"/>
  <c r="H1121" i="6"/>
  <c r="G1121" i="6"/>
  <c r="F1121" i="6"/>
  <c r="H1120" i="6"/>
  <c r="G1120" i="6"/>
  <c r="F1120" i="6"/>
  <c r="H1119" i="6"/>
  <c r="G1119" i="6"/>
  <c r="F1119" i="6"/>
  <c r="I1109" i="6"/>
  <c r="I1121" i="6" s="1"/>
  <c r="I1108" i="6"/>
  <c r="I1120" i="6" s="1"/>
  <c r="I1107" i="6"/>
  <c r="I1119" i="6" s="1"/>
  <c r="I1104" i="6"/>
  <c r="H1104" i="6"/>
  <c r="G1104" i="6"/>
  <c r="F1104" i="6"/>
  <c r="H1103" i="6"/>
  <c r="G1103" i="6"/>
  <c r="F1103" i="6"/>
  <c r="I1102" i="6"/>
  <c r="H1102" i="6"/>
  <c r="G1102" i="6"/>
  <c r="F1102" i="6"/>
  <c r="H1087" i="6"/>
  <c r="G1087" i="6"/>
  <c r="F1087" i="6"/>
  <c r="H1086" i="6"/>
  <c r="G1086" i="6"/>
  <c r="F1086" i="6"/>
  <c r="H1085" i="6"/>
  <c r="G1085" i="6"/>
  <c r="F1085" i="6"/>
  <c r="I1087" i="6"/>
  <c r="I1086" i="6"/>
  <c r="I1085" i="6"/>
  <c r="I1070" i="6"/>
  <c r="I1068" i="6"/>
  <c r="H1070" i="6"/>
  <c r="G1070" i="6"/>
  <c r="F1070" i="6"/>
  <c r="H1069" i="6"/>
  <c r="G1069" i="6"/>
  <c r="F1069" i="6"/>
  <c r="H1068" i="6"/>
  <c r="G1068" i="6"/>
  <c r="F1068" i="6"/>
  <c r="H1053" i="6"/>
  <c r="G1053" i="6"/>
  <c r="F1053" i="6"/>
  <c r="H1052" i="6"/>
  <c r="G1052" i="6"/>
  <c r="F1052" i="6"/>
  <c r="H1051" i="6"/>
  <c r="G1051" i="6"/>
  <c r="F1051" i="6"/>
  <c r="I1053" i="6"/>
  <c r="I1051" i="6"/>
  <c r="I1052" i="6"/>
  <c r="I1034" i="6"/>
  <c r="I1036" i="6"/>
  <c r="H1036" i="6"/>
  <c r="G1036" i="6"/>
  <c r="F1036" i="6"/>
  <c r="H1035" i="6"/>
  <c r="G1035" i="6"/>
  <c r="F1035" i="6"/>
  <c r="H1034" i="6"/>
  <c r="G1034" i="6"/>
  <c r="F1034" i="6"/>
  <c r="H1019" i="6"/>
  <c r="G1019" i="6"/>
  <c r="F1019" i="6"/>
  <c r="H1018" i="6"/>
  <c r="G1018" i="6"/>
  <c r="F1018" i="6"/>
  <c r="H1017" i="6"/>
  <c r="G1017" i="6"/>
  <c r="F1017" i="6"/>
  <c r="I1019" i="6"/>
  <c r="I1018" i="6"/>
  <c r="I1017" i="6"/>
  <c r="H1002" i="6"/>
  <c r="G1002" i="6"/>
  <c r="H1001" i="6"/>
  <c r="G1001" i="6"/>
  <c r="H1000" i="6"/>
  <c r="G1000" i="6"/>
  <c r="I1002" i="6"/>
  <c r="I1001" i="6"/>
  <c r="I1000" i="6"/>
  <c r="I977" i="6"/>
  <c r="I985" i="6" s="1"/>
  <c r="I976" i="6"/>
  <c r="I983" i="6"/>
  <c r="H985" i="6"/>
  <c r="G985" i="6"/>
  <c r="F985" i="6"/>
  <c r="H984" i="6"/>
  <c r="G984" i="6"/>
  <c r="F984" i="6"/>
  <c r="H983" i="6"/>
  <c r="G983" i="6"/>
  <c r="F983" i="6"/>
  <c r="H968" i="6"/>
  <c r="G968" i="6"/>
  <c r="F968" i="6"/>
  <c r="H967" i="6"/>
  <c r="G967" i="6"/>
  <c r="F967" i="6"/>
  <c r="H966" i="6"/>
  <c r="G966" i="6"/>
  <c r="F966" i="6"/>
  <c r="I968" i="6"/>
  <c r="I967" i="6"/>
  <c r="I966" i="6"/>
  <c r="H945" i="6"/>
  <c r="G945" i="6"/>
  <c r="F945" i="6"/>
  <c r="H944" i="6"/>
  <c r="G944" i="6"/>
  <c r="F944" i="6"/>
  <c r="H943" i="6"/>
  <c r="G943" i="6"/>
  <c r="F943" i="6"/>
  <c r="I945" i="6"/>
  <c r="I943" i="6"/>
  <c r="I944" i="6"/>
  <c r="I928" i="6"/>
  <c r="H928" i="6"/>
  <c r="G928" i="6"/>
  <c r="F928" i="6"/>
  <c r="H927" i="6"/>
  <c r="G927" i="6"/>
  <c r="F927" i="6"/>
  <c r="H926" i="6"/>
  <c r="G926" i="6"/>
  <c r="F926" i="6"/>
  <c r="H911" i="6"/>
  <c r="G911" i="6"/>
  <c r="F911" i="6"/>
  <c r="H910" i="6"/>
  <c r="G910" i="6"/>
  <c r="F910" i="6"/>
  <c r="H909" i="6"/>
  <c r="G909" i="6"/>
  <c r="F909" i="6"/>
  <c r="I911" i="6"/>
  <c r="I910" i="6"/>
  <c r="I909" i="6"/>
  <c r="H888" i="6"/>
  <c r="G888" i="6"/>
  <c r="F888" i="6"/>
  <c r="H887" i="6"/>
  <c r="G887" i="6"/>
  <c r="F887" i="6"/>
  <c r="H886" i="6"/>
  <c r="G886" i="6"/>
  <c r="F886" i="6"/>
  <c r="I888" i="6"/>
  <c r="I886" i="6"/>
  <c r="I887" i="6"/>
  <c r="I869" i="6"/>
  <c r="I871" i="6"/>
  <c r="H871" i="6"/>
  <c r="G871" i="6"/>
  <c r="F871" i="6"/>
  <c r="H870" i="6"/>
  <c r="G870" i="6"/>
  <c r="F870" i="6"/>
  <c r="H869" i="6"/>
  <c r="G869" i="6"/>
  <c r="F869" i="6"/>
  <c r="H854" i="6"/>
  <c r="G854" i="6"/>
  <c r="F854" i="6"/>
  <c r="H853" i="6"/>
  <c r="G853" i="6"/>
  <c r="F853" i="6"/>
  <c r="H852" i="6"/>
  <c r="G852" i="6"/>
  <c r="F852" i="6"/>
  <c r="I854" i="6"/>
  <c r="I853" i="6"/>
  <c r="I852" i="6"/>
  <c r="I835" i="6"/>
  <c r="I837" i="6"/>
  <c r="H837" i="6"/>
  <c r="G837" i="6"/>
  <c r="F837" i="6"/>
  <c r="H836" i="6"/>
  <c r="G836" i="6"/>
  <c r="F836" i="6"/>
  <c r="H835" i="6"/>
  <c r="G835" i="6"/>
  <c r="F835" i="6"/>
  <c r="H820" i="6"/>
  <c r="G820" i="6"/>
  <c r="F820" i="6"/>
  <c r="H819" i="6"/>
  <c r="G819" i="6"/>
  <c r="F819" i="6"/>
  <c r="H818" i="6"/>
  <c r="G818" i="6"/>
  <c r="F818" i="6"/>
  <c r="I820" i="6"/>
  <c r="I819" i="6"/>
  <c r="I818" i="6"/>
  <c r="I803" i="6"/>
  <c r="H803" i="6"/>
  <c r="G803" i="6"/>
  <c r="F803" i="6"/>
  <c r="H802" i="6"/>
  <c r="G802" i="6"/>
  <c r="F802" i="6"/>
  <c r="I801" i="6"/>
  <c r="H801" i="6"/>
  <c r="G801" i="6"/>
  <c r="F801" i="6"/>
  <c r="H780" i="6"/>
  <c r="G780" i="6"/>
  <c r="F780" i="6"/>
  <c r="H779" i="6"/>
  <c r="G779" i="6"/>
  <c r="F779" i="6"/>
  <c r="H778" i="6"/>
  <c r="G778" i="6"/>
  <c r="F778" i="6"/>
  <c r="I780" i="6"/>
  <c r="I779" i="6"/>
  <c r="I778" i="6"/>
  <c r="I763" i="6"/>
  <c r="H763" i="6"/>
  <c r="G763" i="6"/>
  <c r="F763" i="6"/>
  <c r="H762" i="6"/>
  <c r="G762" i="6"/>
  <c r="F762" i="6"/>
  <c r="I761" i="6"/>
  <c r="H761" i="6"/>
  <c r="G761" i="6"/>
  <c r="F761" i="6"/>
  <c r="H746" i="6"/>
  <c r="G746" i="6"/>
  <c r="F746" i="6"/>
  <c r="H745" i="6"/>
  <c r="G745" i="6"/>
  <c r="F745" i="6"/>
  <c r="H744" i="6"/>
  <c r="G744" i="6"/>
  <c r="F744" i="6"/>
  <c r="H729" i="6"/>
  <c r="G729" i="6"/>
  <c r="F729" i="6"/>
  <c r="H728" i="6"/>
  <c r="G728" i="6"/>
  <c r="F728" i="6"/>
  <c r="H727" i="6"/>
  <c r="G727" i="6"/>
  <c r="F727" i="6"/>
  <c r="H712" i="6"/>
  <c r="G712" i="6"/>
  <c r="F712" i="6"/>
  <c r="H711" i="6"/>
  <c r="G711" i="6"/>
  <c r="F711" i="6"/>
  <c r="H710" i="6"/>
  <c r="G710" i="6"/>
  <c r="F710" i="6"/>
  <c r="I693" i="6"/>
  <c r="I695" i="6"/>
  <c r="H695" i="6"/>
  <c r="G695" i="6"/>
  <c r="F695" i="6"/>
  <c r="H694" i="6"/>
  <c r="G694" i="6"/>
  <c r="F694" i="6"/>
  <c r="H693" i="6"/>
  <c r="G693" i="6"/>
  <c r="F693" i="6"/>
  <c r="H678" i="6"/>
  <c r="G678" i="6"/>
  <c r="F678" i="6"/>
  <c r="H677" i="6"/>
  <c r="G677" i="6"/>
  <c r="F677" i="6"/>
  <c r="H676" i="6"/>
  <c r="G676" i="6"/>
  <c r="F676" i="6"/>
  <c r="I666" i="6"/>
  <c r="I665" i="6"/>
  <c r="I677" i="6" s="1"/>
  <c r="I676" i="6"/>
  <c r="I661" i="6"/>
  <c r="I621" i="6"/>
  <c r="I585" i="6"/>
  <c r="I547" i="6"/>
  <c r="H661" i="6"/>
  <c r="G661" i="6"/>
  <c r="F661" i="6"/>
  <c r="H660" i="6"/>
  <c r="G660" i="6"/>
  <c r="F660" i="6"/>
  <c r="H659" i="6"/>
  <c r="G659" i="6"/>
  <c r="F659" i="6"/>
  <c r="H644" i="6"/>
  <c r="G644" i="6"/>
  <c r="F644" i="6"/>
  <c r="H643" i="6"/>
  <c r="G643" i="6"/>
  <c r="F643" i="6"/>
  <c r="H642" i="6"/>
  <c r="G642" i="6"/>
  <c r="F642" i="6"/>
  <c r="I642" i="6"/>
  <c r="H621" i="6"/>
  <c r="G621" i="6"/>
  <c r="F621" i="6"/>
  <c r="H620" i="6"/>
  <c r="G620" i="6"/>
  <c r="F620" i="6"/>
  <c r="H619" i="6"/>
  <c r="G619" i="6"/>
  <c r="F619" i="6"/>
  <c r="H604" i="6"/>
  <c r="G604" i="6"/>
  <c r="F604" i="6"/>
  <c r="H603" i="6"/>
  <c r="G603" i="6"/>
  <c r="F603" i="6"/>
  <c r="H602" i="6"/>
  <c r="G602" i="6"/>
  <c r="F602" i="6"/>
  <c r="I604" i="6"/>
  <c r="H587" i="6"/>
  <c r="G587" i="6"/>
  <c r="F587" i="6"/>
  <c r="H586" i="6"/>
  <c r="G586" i="6"/>
  <c r="F586" i="6"/>
  <c r="H585" i="6"/>
  <c r="G585" i="6"/>
  <c r="F585" i="6"/>
  <c r="H564" i="6"/>
  <c r="G564" i="6"/>
  <c r="F564" i="6"/>
  <c r="H563" i="6"/>
  <c r="G563" i="6"/>
  <c r="F563" i="6"/>
  <c r="H562" i="6"/>
  <c r="G562" i="6"/>
  <c r="F562" i="6"/>
  <c r="I564" i="6"/>
  <c r="H547" i="6"/>
  <c r="G547" i="6"/>
  <c r="F547" i="6"/>
  <c r="H546" i="6"/>
  <c r="G546" i="6"/>
  <c r="F546" i="6"/>
  <c r="I545" i="6"/>
  <c r="H545" i="6"/>
  <c r="G545" i="6"/>
  <c r="F545" i="6"/>
  <c r="I524" i="6"/>
  <c r="H524" i="6"/>
  <c r="G524" i="6"/>
  <c r="F524" i="6"/>
  <c r="H523" i="6"/>
  <c r="G523" i="6"/>
  <c r="F523" i="6"/>
  <c r="H522" i="6"/>
  <c r="G522" i="6"/>
  <c r="F522" i="6"/>
  <c r="I523" i="6"/>
  <c r="I522" i="6"/>
  <c r="I495" i="6"/>
  <c r="I494" i="6"/>
  <c r="I493" i="6"/>
  <c r="I505" i="6" s="1"/>
  <c r="H507" i="6"/>
  <c r="G507" i="6"/>
  <c r="F507" i="6"/>
  <c r="H506" i="6"/>
  <c r="G506" i="6"/>
  <c r="F506" i="6"/>
  <c r="H505" i="6"/>
  <c r="G505" i="6"/>
  <c r="F505" i="6"/>
  <c r="I490" i="6"/>
  <c r="H490" i="6"/>
  <c r="G490" i="6"/>
  <c r="H489" i="6"/>
  <c r="G489" i="6"/>
  <c r="F489" i="6"/>
  <c r="I488" i="6"/>
  <c r="H488" i="6"/>
  <c r="G488" i="6"/>
  <c r="F488" i="6"/>
  <c r="I466" i="6"/>
  <c r="H466" i="6"/>
  <c r="G466" i="6"/>
  <c r="F466" i="6"/>
  <c r="H465" i="6"/>
  <c r="G465" i="6"/>
  <c r="F465" i="6"/>
  <c r="I464" i="6"/>
  <c r="H464" i="6"/>
  <c r="G464" i="6"/>
  <c r="F464" i="6"/>
  <c r="H449" i="6"/>
  <c r="G449" i="6"/>
  <c r="F449" i="6"/>
  <c r="H448" i="6"/>
  <c r="G448" i="6"/>
  <c r="F448" i="6"/>
  <c r="H447" i="6"/>
  <c r="G447" i="6"/>
  <c r="F447" i="6"/>
  <c r="I437" i="6"/>
  <c r="I436" i="6"/>
  <c r="I448" i="6" s="1"/>
  <c r="I447" i="6"/>
  <c r="H432" i="6"/>
  <c r="G432" i="6"/>
  <c r="F432" i="6"/>
  <c r="H431" i="6"/>
  <c r="G431" i="6"/>
  <c r="F431" i="6"/>
  <c r="H430" i="6"/>
  <c r="G430" i="6"/>
  <c r="F430" i="6"/>
  <c r="F407" i="6"/>
  <c r="I409" i="6"/>
  <c r="I407" i="6"/>
  <c r="H409" i="6"/>
  <c r="G409" i="6"/>
  <c r="F409" i="6"/>
  <c r="H408" i="6"/>
  <c r="G408" i="6"/>
  <c r="F408" i="6"/>
  <c r="H407" i="6"/>
  <c r="G407" i="6"/>
  <c r="H233" i="6"/>
  <c r="G233" i="6"/>
  <c r="F233" i="6"/>
  <c r="H232" i="6"/>
  <c r="G232" i="6"/>
  <c r="F232" i="6"/>
  <c r="H231" i="6"/>
  <c r="G231" i="6"/>
  <c r="F231" i="6"/>
  <c r="H250" i="6"/>
  <c r="G250" i="6"/>
  <c r="F250" i="6"/>
  <c r="H249" i="6"/>
  <c r="G249" i="6"/>
  <c r="F249" i="6"/>
  <c r="H248" i="6"/>
  <c r="G248" i="6"/>
  <c r="F248" i="6"/>
  <c r="H267" i="6"/>
  <c r="G267" i="6"/>
  <c r="F267" i="6"/>
  <c r="H266" i="6"/>
  <c r="G266" i="6"/>
  <c r="F266" i="6"/>
  <c r="H265" i="6"/>
  <c r="G265" i="6"/>
  <c r="F265" i="6"/>
  <c r="H290" i="6"/>
  <c r="G290" i="6"/>
  <c r="F290" i="6"/>
  <c r="H289" i="6"/>
  <c r="G289" i="6"/>
  <c r="F289" i="6"/>
  <c r="H288" i="6"/>
  <c r="G288" i="6"/>
  <c r="F288" i="6"/>
  <c r="H307" i="6"/>
  <c r="G307" i="6"/>
  <c r="F307" i="6"/>
  <c r="H306" i="6"/>
  <c r="G306" i="6"/>
  <c r="F306" i="6"/>
  <c r="H305" i="6"/>
  <c r="G305" i="6"/>
  <c r="F305" i="6"/>
  <c r="H324" i="6"/>
  <c r="G324" i="6"/>
  <c r="F324" i="6"/>
  <c r="H323" i="6"/>
  <c r="G323" i="6"/>
  <c r="F323" i="6"/>
  <c r="H322" i="6"/>
  <c r="G322" i="6"/>
  <c r="F322" i="6"/>
  <c r="H341" i="6"/>
  <c r="G341" i="6"/>
  <c r="F341" i="6"/>
  <c r="H340" i="6"/>
  <c r="G340" i="6"/>
  <c r="F340" i="6"/>
  <c r="H339" i="6"/>
  <c r="G339" i="6"/>
  <c r="F339" i="6"/>
  <c r="H358" i="6"/>
  <c r="G358" i="6"/>
  <c r="F358" i="6"/>
  <c r="H357" i="6"/>
  <c r="G357" i="6"/>
  <c r="F357" i="6"/>
  <c r="H356" i="6"/>
  <c r="G356" i="6"/>
  <c r="F356" i="6"/>
  <c r="H375" i="6"/>
  <c r="G375" i="6"/>
  <c r="F375" i="6"/>
  <c r="H374" i="6"/>
  <c r="G374" i="6"/>
  <c r="F374" i="6"/>
  <c r="H373" i="6"/>
  <c r="G373" i="6"/>
  <c r="F373" i="6"/>
  <c r="H392" i="6"/>
  <c r="G392" i="6"/>
  <c r="F392" i="6"/>
  <c r="H391" i="6"/>
  <c r="G391" i="6"/>
  <c r="F391" i="6"/>
  <c r="H390" i="6"/>
  <c r="G390" i="6"/>
  <c r="F390" i="6"/>
  <c r="I265" i="6"/>
  <c r="I266" i="6"/>
  <c r="I164" i="6"/>
  <c r="I379" i="6"/>
  <c r="I384" i="6"/>
  <c r="I383" i="6"/>
  <c r="I382" i="6"/>
  <c r="I380" i="6"/>
  <c r="I378" i="6"/>
  <c r="I373" i="6"/>
  <c r="I375" i="6"/>
  <c r="I374" i="6"/>
  <c r="I357" i="6"/>
  <c r="I356" i="6"/>
  <c r="I358" i="6"/>
  <c r="I341" i="6"/>
  <c r="I340" i="6"/>
  <c r="I339" i="6"/>
  <c r="I324" i="6"/>
  <c r="I323" i="6"/>
  <c r="I322" i="6"/>
  <c r="I305" i="6"/>
  <c r="I307" i="6"/>
  <c r="I306" i="6"/>
  <c r="I289" i="6"/>
  <c r="I288" i="6"/>
  <c r="I290" i="6"/>
  <c r="I267" i="6"/>
  <c r="I250" i="6"/>
  <c r="I231" i="6"/>
  <c r="I232" i="6"/>
  <c r="I249" i="6"/>
  <c r="I248" i="6"/>
  <c r="I233" i="6"/>
  <c r="H210" i="6"/>
  <c r="G210" i="6"/>
  <c r="F210" i="6"/>
  <c r="H209" i="6"/>
  <c r="G209" i="6"/>
  <c r="F209" i="6"/>
  <c r="H208" i="6"/>
  <c r="G208" i="6"/>
  <c r="F208" i="6"/>
  <c r="I210" i="6"/>
  <c r="I209" i="6"/>
  <c r="I208" i="6"/>
  <c r="H197" i="6"/>
  <c r="G197" i="6"/>
  <c r="F197" i="6"/>
  <c r="H196" i="6"/>
  <c r="G196" i="6"/>
  <c r="F196" i="6"/>
  <c r="H195" i="6"/>
  <c r="G195" i="6"/>
  <c r="F195" i="6"/>
  <c r="I195" i="6"/>
  <c r="I197" i="6"/>
  <c r="I196" i="6"/>
  <c r="I163" i="6"/>
  <c r="I184" i="6"/>
  <c r="H184" i="6"/>
  <c r="G184" i="6"/>
  <c r="F184" i="6"/>
  <c r="I183" i="6"/>
  <c r="H183" i="6"/>
  <c r="G183" i="6"/>
  <c r="F183" i="6"/>
  <c r="I182" i="6"/>
  <c r="H182" i="6"/>
  <c r="G182" i="6"/>
  <c r="F182" i="6"/>
  <c r="I165" i="6"/>
  <c r="H165" i="6"/>
  <c r="G165" i="6"/>
  <c r="F165" i="6"/>
  <c r="H164" i="6"/>
  <c r="G164" i="6"/>
  <c r="F164" i="6"/>
  <c r="H163" i="6"/>
  <c r="G163" i="6"/>
  <c r="F163" i="6"/>
  <c r="I148" i="6"/>
  <c r="I147" i="6"/>
  <c r="I144" i="6"/>
  <c r="I143" i="6"/>
  <c r="H152" i="6"/>
  <c r="G152" i="6"/>
  <c r="F152" i="6"/>
  <c r="H151" i="6"/>
  <c r="G151" i="6"/>
  <c r="F151" i="6"/>
  <c r="H150" i="6"/>
  <c r="G150" i="6"/>
  <c r="F150" i="6"/>
  <c r="H139" i="6"/>
  <c r="G139" i="6"/>
  <c r="F139" i="6"/>
  <c r="H138" i="6"/>
  <c r="G138" i="6"/>
  <c r="F138" i="6"/>
  <c r="H137" i="6"/>
  <c r="G137" i="6"/>
  <c r="F137" i="6"/>
  <c r="I124" i="6"/>
  <c r="I131" i="6"/>
  <c r="I139" i="6" s="1"/>
  <c r="I130" i="6"/>
  <c r="I138" i="6" s="1"/>
  <c r="I137" i="6"/>
  <c r="I126" i="6"/>
  <c r="H126" i="6"/>
  <c r="G126" i="6"/>
  <c r="F126" i="6"/>
  <c r="H125" i="6"/>
  <c r="G125" i="6"/>
  <c r="F125" i="6"/>
  <c r="H124" i="6"/>
  <c r="G124" i="6"/>
  <c r="F124" i="6"/>
  <c r="I109" i="6"/>
  <c r="I108" i="6"/>
  <c r="H113" i="6"/>
  <c r="G113" i="6"/>
  <c r="H112" i="6"/>
  <c r="G112" i="6"/>
  <c r="H111" i="6"/>
  <c r="G111" i="6"/>
  <c r="F111" i="6"/>
  <c r="I100" i="6"/>
  <c r="H100" i="6"/>
  <c r="G100" i="6"/>
  <c r="F100" i="6"/>
  <c r="H99" i="6"/>
  <c r="G99" i="6"/>
  <c r="F99" i="6"/>
  <c r="I98" i="6"/>
  <c r="H98" i="6"/>
  <c r="G98" i="6"/>
  <c r="F98" i="6"/>
  <c r="I1518" i="6" l="1"/>
  <c r="F1518" i="6"/>
  <c r="I568" i="6"/>
  <c r="I111" i="6"/>
  <c r="F1516" i="6"/>
  <c r="I1435" i="6"/>
  <c r="F1602" i="6"/>
  <c r="F567" i="6"/>
  <c r="F471" i="6"/>
  <c r="G527" i="6"/>
  <c r="G568" i="6"/>
  <c r="I150" i="6"/>
  <c r="F566" i="6"/>
  <c r="F1556" i="6"/>
  <c r="H1558" i="6"/>
  <c r="F949" i="6"/>
  <c r="G1557" i="6"/>
  <c r="H568" i="6"/>
  <c r="F624" i="6"/>
  <c r="H469" i="6"/>
  <c r="H948" i="6"/>
  <c r="F1557" i="6"/>
  <c r="G891" i="6"/>
  <c r="H947" i="6"/>
  <c r="H1305" i="6"/>
  <c r="G471" i="6"/>
  <c r="F1306" i="6"/>
  <c r="G1476" i="6"/>
  <c r="G1306" i="6"/>
  <c r="F1436" i="6"/>
  <c r="G783" i="6"/>
  <c r="F1304" i="6"/>
  <c r="H1306" i="6"/>
  <c r="F1125" i="6"/>
  <c r="I1306" i="6"/>
  <c r="G1304" i="6"/>
  <c r="I1304" i="6"/>
  <c r="F1517" i="6"/>
  <c r="I390" i="6"/>
  <c r="I411" i="6" s="1"/>
  <c r="I1126" i="6"/>
  <c r="F1305" i="6"/>
  <c r="H1378" i="6"/>
  <c r="I1380" i="6"/>
  <c r="F1435" i="6"/>
  <c r="G1437" i="6"/>
  <c r="G1475" i="6"/>
  <c r="G1517" i="6"/>
  <c r="H1602" i="6"/>
  <c r="H1304" i="6"/>
  <c r="G1305" i="6"/>
  <c r="H1437" i="6"/>
  <c r="G782" i="6"/>
  <c r="I1516" i="6"/>
  <c r="F1604" i="6"/>
  <c r="F469" i="6"/>
  <c r="H527" i="6"/>
  <c r="G624" i="6"/>
  <c r="H782" i="6"/>
  <c r="H891" i="6"/>
  <c r="F948" i="6"/>
  <c r="I1124" i="6"/>
  <c r="I1378" i="6"/>
  <c r="G1435" i="6"/>
  <c r="H1475" i="6"/>
  <c r="G1556" i="6"/>
  <c r="G1604" i="6"/>
  <c r="G469" i="6"/>
  <c r="H471" i="6"/>
  <c r="I526" i="6"/>
  <c r="F528" i="6"/>
  <c r="G566" i="6"/>
  <c r="H624" i="6"/>
  <c r="F783" i="6"/>
  <c r="I890" i="6"/>
  <c r="F892" i="6"/>
  <c r="G948" i="6"/>
  <c r="G1126" i="6"/>
  <c r="F1379" i="6"/>
  <c r="H1435" i="6"/>
  <c r="I1437" i="6"/>
  <c r="F1476" i="6"/>
  <c r="H1517" i="6"/>
  <c r="H1556" i="6"/>
  <c r="H1604" i="6"/>
  <c r="I1602" i="6"/>
  <c r="H528" i="6"/>
  <c r="H1476" i="6"/>
  <c r="G413" i="6"/>
  <c r="F470" i="6"/>
  <c r="G526" i="6"/>
  <c r="G567" i="6"/>
  <c r="F623" i="6"/>
  <c r="H625" i="6"/>
  <c r="F784" i="6"/>
  <c r="G890" i="6"/>
  <c r="I949" i="6"/>
  <c r="G949" i="6"/>
  <c r="H1124" i="6"/>
  <c r="F1380" i="6"/>
  <c r="G1436" i="6"/>
  <c r="F1477" i="6"/>
  <c r="G1516" i="6"/>
  <c r="I1556" i="6"/>
  <c r="H1557" i="6"/>
  <c r="F1603" i="6"/>
  <c r="F1126" i="6"/>
  <c r="H1125" i="6"/>
  <c r="G528" i="6"/>
  <c r="H566" i="6"/>
  <c r="I892" i="6"/>
  <c r="H1126" i="6"/>
  <c r="I152" i="6"/>
  <c r="F526" i="6"/>
  <c r="H783" i="6"/>
  <c r="H892" i="6"/>
  <c r="G1124" i="6"/>
  <c r="H1379" i="6"/>
  <c r="G470" i="6"/>
  <c r="H526" i="6"/>
  <c r="H567" i="6"/>
  <c r="G623" i="6"/>
  <c r="G784" i="6"/>
  <c r="H890" i="6"/>
  <c r="F947" i="6"/>
  <c r="H949" i="6"/>
  <c r="F1378" i="6"/>
  <c r="G1380" i="6"/>
  <c r="H1436" i="6"/>
  <c r="G1477" i="6"/>
  <c r="H1516" i="6"/>
  <c r="F1558" i="6"/>
  <c r="G1603" i="6"/>
  <c r="F625" i="6"/>
  <c r="G892" i="6"/>
  <c r="F1124" i="6"/>
  <c r="G1379" i="6"/>
  <c r="G1602" i="6"/>
  <c r="F413" i="6"/>
  <c r="G625" i="6"/>
  <c r="F890" i="6"/>
  <c r="G411" i="6"/>
  <c r="H470" i="6"/>
  <c r="F527" i="6"/>
  <c r="F568" i="6"/>
  <c r="H623" i="6"/>
  <c r="F782" i="6"/>
  <c r="H784" i="6"/>
  <c r="F891" i="6"/>
  <c r="G947" i="6"/>
  <c r="G1125" i="6"/>
  <c r="G1378" i="6"/>
  <c r="H1380" i="6"/>
  <c r="F1437" i="6"/>
  <c r="F1475" i="6"/>
  <c r="H1477" i="6"/>
  <c r="I1558" i="6"/>
  <c r="G1558" i="6"/>
  <c r="H1603" i="6"/>
  <c r="H413" i="6"/>
  <c r="G412" i="6"/>
  <c r="I151" i="6"/>
  <c r="I744" i="6"/>
  <c r="I746" i="6"/>
  <c r="I745" i="6"/>
  <c r="I729" i="6"/>
  <c r="I727" i="6"/>
  <c r="I711" i="6"/>
  <c r="I712" i="6"/>
  <c r="H412" i="6"/>
  <c r="H411" i="6"/>
  <c r="F411" i="6"/>
  <c r="F412" i="6"/>
  <c r="I392" i="6"/>
  <c r="I413" i="6" s="1"/>
  <c r="I391" i="6"/>
  <c r="I125" i="6"/>
  <c r="I1599" i="6"/>
  <c r="I1604" i="6" s="1"/>
  <c r="I1598" i="6"/>
  <c r="I1603" i="6" s="1"/>
  <c r="I678" i="6"/>
  <c r="I507" i="6"/>
  <c r="I528" i="6" s="1"/>
  <c r="I449" i="6"/>
  <c r="I113" i="6"/>
  <c r="I112" i="6"/>
  <c r="I432" i="6"/>
  <c r="I1473" i="6"/>
  <c r="I1477" i="6" s="1"/>
  <c r="I762" i="6"/>
  <c r="I926" i="6"/>
  <c r="I947" i="6" s="1"/>
  <c r="I1375" i="6"/>
  <c r="I1398" i="6"/>
  <c r="I99" i="6"/>
  <c r="I430" i="6"/>
  <c r="I469" i="6" s="1"/>
  <c r="I710" i="6"/>
  <c r="I1471" i="6"/>
  <c r="I1475" i="6" s="1"/>
  <c r="I1536" i="6"/>
  <c r="I1557" i="6" s="1"/>
  <c r="I1512" i="6"/>
  <c r="I1517" i="6" s="1"/>
  <c r="I1472" i="6"/>
  <c r="I1476" i="6" s="1"/>
  <c r="I1432" i="6"/>
  <c r="I1436" i="6" s="1"/>
  <c r="I1341" i="6"/>
  <c r="I1301" i="6"/>
  <c r="I1267" i="6"/>
  <c r="I1233" i="6"/>
  <c r="I1103" i="6"/>
  <c r="I1069" i="6"/>
  <c r="I1035" i="6"/>
  <c r="I984" i="6"/>
  <c r="I927" i="6"/>
  <c r="I948" i="6" s="1"/>
  <c r="I870" i="6"/>
  <c r="I836" i="6"/>
  <c r="I802" i="6"/>
  <c r="I728" i="6"/>
  <c r="I694" i="6"/>
  <c r="I620" i="6"/>
  <c r="I563" i="6"/>
  <c r="I546" i="6"/>
  <c r="I562" i="6" s="1"/>
  <c r="I566" i="6" s="1"/>
  <c r="I586" i="6"/>
  <c r="I602" i="6" s="1"/>
  <c r="I506" i="6"/>
  <c r="I489" i="6"/>
  <c r="I465" i="6"/>
  <c r="I431" i="6"/>
  <c r="I408" i="6"/>
  <c r="I83" i="6"/>
  <c r="I82" i="6"/>
  <c r="I79" i="6"/>
  <c r="I78" i="6"/>
  <c r="H87" i="6"/>
  <c r="G87" i="6"/>
  <c r="F87" i="6"/>
  <c r="H86" i="6"/>
  <c r="G86" i="6"/>
  <c r="F86" i="6"/>
  <c r="H85" i="6"/>
  <c r="G85" i="6"/>
  <c r="F85" i="6"/>
  <c r="I70" i="6"/>
  <c r="I69" i="6"/>
  <c r="I68" i="6"/>
  <c r="I66" i="6"/>
  <c r="I65" i="6"/>
  <c r="H74" i="6"/>
  <c r="G74" i="6"/>
  <c r="F74" i="6"/>
  <c r="H73" i="6"/>
  <c r="G73" i="6"/>
  <c r="F73" i="6"/>
  <c r="H72" i="6"/>
  <c r="G72" i="6"/>
  <c r="F72" i="6"/>
  <c r="H61" i="6"/>
  <c r="G61" i="6"/>
  <c r="H60" i="6"/>
  <c r="G60" i="6"/>
  <c r="F60" i="6"/>
  <c r="H59" i="6"/>
  <c r="G59" i="6"/>
  <c r="F59" i="6"/>
  <c r="I57" i="6"/>
  <c r="I56" i="6"/>
  <c r="I55" i="6"/>
  <c r="I53" i="6"/>
  <c r="I52" i="6"/>
  <c r="I51" i="6"/>
  <c r="H48" i="6"/>
  <c r="H47" i="6"/>
  <c r="H46" i="6"/>
  <c r="G48" i="6"/>
  <c r="G47" i="6"/>
  <c r="G46" i="6"/>
  <c r="I44" i="6"/>
  <c r="I43" i="6"/>
  <c r="I42" i="6"/>
  <c r="I40" i="6"/>
  <c r="I39" i="6"/>
  <c r="I36" i="6"/>
  <c r="I35" i="6"/>
  <c r="F47" i="6"/>
  <c r="F48" i="6"/>
  <c r="F46" i="6"/>
  <c r="H31" i="6"/>
  <c r="H30" i="6"/>
  <c r="H29" i="6"/>
  <c r="G31" i="6"/>
  <c r="G30" i="6"/>
  <c r="G29" i="6"/>
  <c r="I27" i="6"/>
  <c r="I26" i="6"/>
  <c r="I25" i="6"/>
  <c r="I23" i="6"/>
  <c r="I22" i="6"/>
  <c r="F31" i="6"/>
  <c r="F29" i="6"/>
  <c r="F30" i="6"/>
  <c r="H18" i="6"/>
  <c r="H17" i="6"/>
  <c r="H16" i="6"/>
  <c r="G17" i="6"/>
  <c r="G18" i="6"/>
  <c r="G16" i="6"/>
  <c r="F17" i="6"/>
  <c r="F18" i="6"/>
  <c r="F16" i="6"/>
  <c r="I14" i="6"/>
  <c r="I13" i="6"/>
  <c r="I12" i="6"/>
  <c r="I9" i="6"/>
  <c r="I10" i="6"/>
  <c r="I85" i="6" l="1"/>
  <c r="I891" i="6"/>
  <c r="G167" i="6"/>
  <c r="G1669" i="6" s="1"/>
  <c r="G1673" i="6" s="1"/>
  <c r="I72" i="6"/>
  <c r="I527" i="6"/>
  <c r="G168" i="6"/>
  <c r="G1670" i="6" s="1"/>
  <c r="G1674" i="6" s="1"/>
  <c r="I471" i="6"/>
  <c r="F167" i="6"/>
  <c r="F1669" i="6" s="1"/>
  <c r="F1673" i="6" s="1"/>
  <c r="H169" i="6"/>
  <c r="H1671" i="6" s="1"/>
  <c r="H1675" i="6" s="1"/>
  <c r="H167" i="6"/>
  <c r="H1669" i="6" s="1"/>
  <c r="H1673" i="6" s="1"/>
  <c r="H168" i="6"/>
  <c r="H1670" i="6" s="1"/>
  <c r="H1674" i="6" s="1"/>
  <c r="I1305" i="6"/>
  <c r="I587" i="6"/>
  <c r="I567" i="6"/>
  <c r="I1125" i="6"/>
  <c r="I644" i="6"/>
  <c r="I660" i="6" s="1"/>
  <c r="I1379" i="6"/>
  <c r="I470" i="6"/>
  <c r="I60" i="6"/>
  <c r="G169" i="6"/>
  <c r="G1671" i="6" s="1"/>
  <c r="G1675" i="6" s="1"/>
  <c r="I61" i="6"/>
  <c r="F169" i="6"/>
  <c r="F1671" i="6" s="1"/>
  <c r="F1675" i="6" s="1"/>
  <c r="F168" i="6"/>
  <c r="F1670" i="6" s="1"/>
  <c r="F1674" i="6" s="1"/>
  <c r="I86" i="6"/>
  <c r="I412" i="6"/>
  <c r="I18" i="6"/>
  <c r="I16" i="6"/>
  <c r="I17" i="6"/>
  <c r="I29" i="6"/>
  <c r="I59" i="6"/>
  <c r="I87" i="6"/>
  <c r="I73" i="6"/>
  <c r="I74" i="6"/>
  <c r="I31" i="6"/>
  <c r="I46" i="6"/>
  <c r="I48" i="6"/>
  <c r="I47" i="6"/>
  <c r="I30" i="6"/>
  <c r="H1680" i="6" l="1"/>
  <c r="I167" i="6"/>
  <c r="I603" i="6"/>
  <c r="I625" i="6"/>
  <c r="I784" i="6"/>
  <c r="I168" i="6"/>
  <c r="I169" i="6"/>
  <c r="I1671" i="6" l="1"/>
  <c r="I1675" i="6" s="1"/>
  <c r="I619" i="6"/>
  <c r="I624" i="6"/>
  <c r="I643" i="6" l="1"/>
  <c r="I623" i="6"/>
  <c r="I659" i="6" l="1"/>
  <c r="I782" i="6" s="1"/>
  <c r="I1669" i="6" s="1"/>
  <c r="I1673" i="6" s="1"/>
  <c r="I783" i="6"/>
  <c r="I1670" i="6" s="1"/>
  <c r="I1674" i="6" s="1"/>
  <c r="J114" i="4"/>
  <c r="G14" i="4"/>
  <c r="J126" i="4" l="1"/>
  <c r="J90" i="4"/>
  <c r="J207" i="4" l="1"/>
  <c r="J57" i="4"/>
  <c r="I14" i="4" l="1"/>
  <c r="H14" i="4"/>
  <c r="J128" i="4"/>
  <c r="J127" i="4"/>
  <c r="F209" i="4"/>
  <c r="F208" i="4"/>
  <c r="F207" i="4"/>
  <c r="F190" i="4"/>
  <c r="F189" i="4"/>
  <c r="F186" i="4"/>
  <c r="F191" i="4" s="1"/>
  <c r="F179" i="4"/>
  <c r="F178" i="4"/>
  <c r="F175" i="4"/>
  <c r="F171" i="4"/>
  <c r="F167" i="4"/>
  <c r="F163" i="4"/>
  <c r="F156" i="4"/>
  <c r="F155" i="4"/>
  <c r="F152" i="4"/>
  <c r="F148" i="4"/>
  <c r="F144" i="4"/>
  <c r="F140" i="4"/>
  <c r="F132" i="4"/>
  <c r="F131" i="4"/>
  <c r="F128" i="4"/>
  <c r="F124" i="4"/>
  <c r="F116" i="4"/>
  <c r="F112" i="4"/>
  <c r="F104" i="4"/>
  <c r="F103" i="4"/>
  <c r="F96" i="4"/>
  <c r="F88" i="4"/>
  <c r="F77" i="4"/>
  <c r="F76" i="4"/>
  <c r="F73" i="4"/>
  <c r="F65" i="4"/>
  <c r="F61" i="4"/>
  <c r="F51" i="4"/>
  <c r="F50" i="4"/>
  <c r="F49" i="4"/>
  <c r="J21" i="4"/>
  <c r="H62" i="5"/>
  <c r="G62" i="5"/>
  <c r="F62" i="5"/>
  <c r="I60" i="5"/>
  <c r="I62" i="5" s="1"/>
  <c r="I58" i="5"/>
  <c r="H53" i="5"/>
  <c r="G51" i="5"/>
  <c r="G53" i="5" s="1"/>
  <c r="F51" i="5"/>
  <c r="I49" i="5"/>
  <c r="H44" i="5"/>
  <c r="G42" i="5"/>
  <c r="G44" i="5" s="1"/>
  <c r="F42" i="5"/>
  <c r="I40" i="5"/>
  <c r="H33" i="5"/>
  <c r="G33" i="5"/>
  <c r="F33" i="5"/>
  <c r="I31" i="5"/>
  <c r="I30" i="5"/>
  <c r="H27" i="5"/>
  <c r="G27" i="5"/>
  <c r="F27" i="5"/>
  <c r="I25" i="5"/>
  <c r="I27" i="5" s="1"/>
  <c r="H22" i="5"/>
  <c r="G22" i="5"/>
  <c r="F22" i="5"/>
  <c r="I20" i="5"/>
  <c r="I22" i="5" s="1"/>
  <c r="H17" i="5"/>
  <c r="G17" i="5"/>
  <c r="F17" i="5"/>
  <c r="I15" i="5"/>
  <c r="I17" i="5" s="1"/>
  <c r="J203" i="4"/>
  <c r="J202" i="4"/>
  <c r="J198" i="4"/>
  <c r="J197" i="4"/>
  <c r="H105" i="4"/>
  <c r="J19" i="4"/>
  <c r="J18" i="4"/>
  <c r="J11" i="4"/>
  <c r="J12" i="4"/>
  <c r="J16" i="4"/>
  <c r="J17" i="4"/>
  <c r="J10" i="4"/>
  <c r="G104" i="4"/>
  <c r="J185" i="4"/>
  <c r="J184" i="4"/>
  <c r="J174" i="4"/>
  <c r="J173" i="4"/>
  <c r="J170" i="4"/>
  <c r="J169" i="4"/>
  <c r="J166" i="4"/>
  <c r="J165" i="4"/>
  <c r="J162" i="4"/>
  <c r="J161" i="4"/>
  <c r="J151" i="4"/>
  <c r="J150" i="4"/>
  <c r="J147" i="4"/>
  <c r="J146" i="4"/>
  <c r="J143" i="4"/>
  <c r="J142" i="4"/>
  <c r="J139" i="4"/>
  <c r="J138" i="4"/>
  <c r="J123" i="4"/>
  <c r="J115" i="4"/>
  <c r="J111" i="4"/>
  <c r="J110" i="4"/>
  <c r="J99" i="4"/>
  <c r="J95" i="4"/>
  <c r="J94" i="4"/>
  <c r="J91" i="4"/>
  <c r="J87" i="4"/>
  <c r="J86" i="4"/>
  <c r="J83" i="4"/>
  <c r="J72" i="4"/>
  <c r="J71" i="4"/>
  <c r="J68" i="4"/>
  <c r="J64" i="4"/>
  <c r="J63" i="4"/>
  <c r="J60" i="4"/>
  <c r="J59" i="4"/>
  <c r="J56" i="4"/>
  <c r="J47" i="4"/>
  <c r="J46" i="4"/>
  <c r="J45" i="4"/>
  <c r="J43" i="4"/>
  <c r="J42" i="4"/>
  <c r="J41" i="4"/>
  <c r="J39" i="4"/>
  <c r="J38" i="4"/>
  <c r="J37" i="4"/>
  <c r="J35" i="4"/>
  <c r="J34" i="4"/>
  <c r="J33" i="4"/>
  <c r="J31" i="4"/>
  <c r="J30" i="4"/>
  <c r="J29" i="4"/>
  <c r="J26" i="4"/>
  <c r="J27" i="4"/>
  <c r="J25" i="4"/>
  <c r="I207" i="4"/>
  <c r="I208" i="4"/>
  <c r="I209" i="4"/>
  <c r="H208" i="4"/>
  <c r="H209" i="4"/>
  <c r="H207" i="4"/>
  <c r="I189" i="4"/>
  <c r="I190" i="4"/>
  <c r="I191" i="4"/>
  <c r="H190" i="4"/>
  <c r="H191" i="4"/>
  <c r="H189" i="4"/>
  <c r="H178" i="4"/>
  <c r="I178" i="4"/>
  <c r="I179" i="4"/>
  <c r="I180" i="4"/>
  <c r="H179" i="4"/>
  <c r="H180" i="4"/>
  <c r="I157" i="4"/>
  <c r="I156" i="4"/>
  <c r="H156" i="4"/>
  <c r="H157" i="4"/>
  <c r="I155" i="4"/>
  <c r="H155" i="4"/>
  <c r="I133" i="4"/>
  <c r="I132" i="4"/>
  <c r="I131" i="4"/>
  <c r="H132" i="4"/>
  <c r="H133" i="4"/>
  <c r="H131" i="4"/>
  <c r="I104" i="4"/>
  <c r="I105" i="4"/>
  <c r="H104" i="4"/>
  <c r="I103" i="4"/>
  <c r="H103" i="4"/>
  <c r="I50" i="4"/>
  <c r="I51" i="4"/>
  <c r="H50" i="4"/>
  <c r="H51" i="4"/>
  <c r="I49" i="4"/>
  <c r="H49" i="4"/>
  <c r="G50" i="4"/>
  <c r="G51" i="4"/>
  <c r="G49" i="4"/>
  <c r="G208" i="4"/>
  <c r="G207" i="4"/>
  <c r="G190" i="4"/>
  <c r="G189" i="4"/>
  <c r="G186" i="4"/>
  <c r="J186" i="4" s="1"/>
  <c r="G131" i="4"/>
  <c r="G179" i="4"/>
  <c r="G178" i="4"/>
  <c r="G175" i="4"/>
  <c r="J175" i="4" s="1"/>
  <c r="G171" i="4"/>
  <c r="J171" i="4" s="1"/>
  <c r="G167" i="4"/>
  <c r="J167" i="4" s="1"/>
  <c r="G163" i="4"/>
  <c r="J163" i="4" s="1"/>
  <c r="G132" i="4"/>
  <c r="G156" i="4"/>
  <c r="G155" i="4"/>
  <c r="G152" i="4"/>
  <c r="J152" i="4" s="1"/>
  <c r="G148" i="4"/>
  <c r="J148" i="4" s="1"/>
  <c r="G144" i="4"/>
  <c r="J144" i="4" s="1"/>
  <c r="G140" i="4"/>
  <c r="J140" i="4" s="1"/>
  <c r="G124" i="4"/>
  <c r="J124" i="4" s="1"/>
  <c r="J116" i="4"/>
  <c r="G112" i="4"/>
  <c r="J112" i="4" s="1"/>
  <c r="G103" i="4"/>
  <c r="G96" i="4"/>
  <c r="J92" i="4"/>
  <c r="H78" i="4"/>
  <c r="I78" i="4"/>
  <c r="H77" i="4"/>
  <c r="I77" i="4"/>
  <c r="H76" i="4"/>
  <c r="I76" i="4"/>
  <c r="E76" i="4"/>
  <c r="G77" i="4"/>
  <c r="G76" i="4"/>
  <c r="J73" i="4"/>
  <c r="J69" i="4"/>
  <c r="G65" i="4"/>
  <c r="J65" i="4" s="1"/>
  <c r="G61" i="4"/>
  <c r="J61" i="4" s="1"/>
  <c r="E207" i="4"/>
  <c r="E189" i="4"/>
  <c r="E178" i="4"/>
  <c r="E155" i="4"/>
  <c r="E131" i="4"/>
  <c r="E103" i="4"/>
  <c r="E49" i="4"/>
  <c r="J100" i="4"/>
  <c r="G209" i="4"/>
  <c r="J84" i="4"/>
  <c r="F44" i="5"/>
  <c r="F53" i="5"/>
  <c r="J96" i="4" l="1"/>
  <c r="G105" i="4"/>
  <c r="F35" i="5"/>
  <c r="I51" i="5"/>
  <c r="I53" i="5" s="1"/>
  <c r="J156" i="4"/>
  <c r="J103" i="4"/>
  <c r="J208" i="4"/>
  <c r="G78" i="4"/>
  <c r="J78" i="4" s="1"/>
  <c r="G191" i="4"/>
  <c r="J191" i="4" s="1"/>
  <c r="G133" i="4"/>
  <c r="I212" i="4"/>
  <c r="I217" i="4" s="1"/>
  <c r="G157" i="4"/>
  <c r="I42" i="5"/>
  <c r="I44" i="5" s="1"/>
  <c r="I213" i="4"/>
  <c r="I218" i="4" s="1"/>
  <c r="J50" i="4"/>
  <c r="J104" i="4"/>
  <c r="J179" i="4"/>
  <c r="J14" i="4"/>
  <c r="J131" i="4"/>
  <c r="J155" i="4"/>
  <c r="J76" i="4"/>
  <c r="E212" i="4"/>
  <c r="G212" i="4"/>
  <c r="G217" i="4" s="1"/>
  <c r="J209" i="4"/>
  <c r="J189" i="4"/>
  <c r="G35" i="5"/>
  <c r="G66" i="5" s="1"/>
  <c r="I33" i="5"/>
  <c r="I35" i="5" s="1"/>
  <c r="H214" i="4"/>
  <c r="H219" i="4" s="1"/>
  <c r="H213" i="4"/>
  <c r="H218" i="4" s="1"/>
  <c r="J77" i="4"/>
  <c r="J132" i="4"/>
  <c r="I214" i="4"/>
  <c r="I219" i="4" s="1"/>
  <c r="J157" i="4"/>
  <c r="J180" i="4"/>
  <c r="F66" i="5"/>
  <c r="J190" i="4"/>
  <c r="J49" i="4"/>
  <c r="J178" i="4"/>
  <c r="F78" i="4"/>
  <c r="H35" i="5"/>
  <c r="H66" i="5" s="1"/>
  <c r="F212" i="4"/>
  <c r="F217" i="4" s="1"/>
  <c r="F133" i="4"/>
  <c r="G213" i="4"/>
  <c r="G218" i="4" s="1"/>
  <c r="J88" i="4"/>
  <c r="J105" i="4" s="1"/>
  <c r="E217" i="4"/>
  <c r="J133" i="4"/>
  <c r="G180" i="4"/>
  <c r="H212" i="4"/>
  <c r="J51" i="4"/>
  <c r="F105" i="4"/>
  <c r="F157" i="4"/>
  <c r="F180" i="4"/>
  <c r="F213" i="4"/>
  <c r="F218" i="4" s="1"/>
  <c r="I66" i="5" l="1"/>
  <c r="G214" i="4"/>
  <c r="J212" i="4"/>
  <c r="J217" i="4" s="1"/>
  <c r="J213" i="4"/>
  <c r="J218" i="4" s="1"/>
  <c r="F214" i="4"/>
  <c r="F219" i="4" s="1"/>
  <c r="H217" i="4"/>
  <c r="J214" i="4" l="1"/>
  <c r="J219" i="4" s="1"/>
  <c r="G219" i="4"/>
</calcChain>
</file>

<file path=xl/sharedStrings.xml><?xml version="1.0" encoding="utf-8"?>
<sst xmlns="http://schemas.openxmlformats.org/spreadsheetml/2006/main" count="4487" uniqueCount="492">
  <si>
    <t>TITOLO
TIPOLOGIA</t>
  </si>
  <si>
    <t>DENOMINAZIONE</t>
  </si>
  <si>
    <t xml:space="preserve"> </t>
  </si>
  <si>
    <t>TITOLO 1:</t>
  </si>
  <si>
    <t>Entrate correnti di natura tributaria, contributiva e perequativa</t>
  </si>
  <si>
    <t>10101</t>
  </si>
  <si>
    <t>Tipologia 101: Imposte, tasse e proventi assimilati</t>
  </si>
  <si>
    <t>10102</t>
  </si>
  <si>
    <t>Tipologia 102: Tributi destinati al finanziamento della sanità (solo per le Regioni)</t>
  </si>
  <si>
    <t>10103</t>
  </si>
  <si>
    <t>10104</t>
  </si>
  <si>
    <t>Tipologia 104: Compartecipazioni di tributi</t>
  </si>
  <si>
    <t>10301</t>
  </si>
  <si>
    <t>Tipologia 301: Fondi perequativi  da Amministrazioni Centrali</t>
  </si>
  <si>
    <t>10302</t>
  </si>
  <si>
    <t>10000      Totale TITOLO 1</t>
  </si>
  <si>
    <t>TITOLO 2:</t>
  </si>
  <si>
    <t>Trasferimenti correnti</t>
  </si>
  <si>
    <t>20101</t>
  </si>
  <si>
    <t>Tipologia 101: Trasferimenti correnti da Amministrazioni pubbliche</t>
  </si>
  <si>
    <t>20102</t>
  </si>
  <si>
    <t>Tipologia 102: Trasferimenti correnti da Famiglie</t>
  </si>
  <si>
    <t>20103</t>
  </si>
  <si>
    <t>Tipologia 103: Trasferimenti correnti da Imprese</t>
  </si>
  <si>
    <t>20104</t>
  </si>
  <si>
    <t>Tipologia 104: Trasferimenti correnti da Istituzioni Sociali Private</t>
  </si>
  <si>
    <t>20105</t>
  </si>
  <si>
    <t>Tipologia 105: Trasferimenti correnti dall'Unione europea e dal Resto del Mondo</t>
  </si>
  <si>
    <t>20000        Totale TITOLO 2</t>
  </si>
  <si>
    <t>TITOLO 3:</t>
  </si>
  <si>
    <t>Entrate extratributarie</t>
  </si>
  <si>
    <t>30100</t>
  </si>
  <si>
    <t>Tipologia 100: Vendita di beni e servizi e proventi derivanti dalla gestione dei beni</t>
  </si>
  <si>
    <t>30200</t>
  </si>
  <si>
    <t>Tipologia 200: Proventi derivanti dall'attività di controllo e repressione delle irregolarità e degli illeciti</t>
  </si>
  <si>
    <t>30300</t>
  </si>
  <si>
    <t>Tipologia 300: Interessi attivi</t>
  </si>
  <si>
    <t>30400</t>
  </si>
  <si>
    <t>Tipologia 400: Altre entrate da redditi da capitale</t>
  </si>
  <si>
    <t>30500</t>
  </si>
  <si>
    <t>Tipologia 500: Rimborsi e altre entrate correnti</t>
  </si>
  <si>
    <t>30000         Totale TITOLO 3</t>
  </si>
  <si>
    <t>TITOLO 4:</t>
  </si>
  <si>
    <t>Entrate in conto capitale</t>
  </si>
  <si>
    <t>40100</t>
  </si>
  <si>
    <t>Tipologia 100: Tributi in conto capitale</t>
  </si>
  <si>
    <t>40200</t>
  </si>
  <si>
    <t>Tipologia 200: Contributi agli investimenti</t>
  </si>
  <si>
    <t>40300</t>
  </si>
  <si>
    <t>Tipologia 300: Altri trasferimenti in conto capitale</t>
  </si>
  <si>
    <t>40400</t>
  </si>
  <si>
    <t>Tipologia 400: Entrate da alienazione di beni materiali e immateriali</t>
  </si>
  <si>
    <t>40500</t>
  </si>
  <si>
    <t>Tipologia 500: Altre entrate in conto capitale</t>
  </si>
  <si>
    <t>40000       Totale TITOLO 4</t>
  </si>
  <si>
    <t>TITOLO 5:</t>
  </si>
  <si>
    <t>Entrate da riduzione di attività finanziarie</t>
  </si>
  <si>
    <t>50100</t>
  </si>
  <si>
    <t>Tipologia 100: Alienazione di attività finanziarie</t>
  </si>
  <si>
    <t>50200</t>
  </si>
  <si>
    <t>Tipologia 200: Riscossione crediti di breve termine</t>
  </si>
  <si>
    <t>50300</t>
  </si>
  <si>
    <t>Tipologia 300: Riscossione crediti di medio-lungo termine</t>
  </si>
  <si>
    <t>50400</t>
  </si>
  <si>
    <t>Tipologia 400: Altre entrate per riduzione di attività finanziarie</t>
  </si>
  <si>
    <t>50000       Totale TITOLO 5</t>
  </si>
  <si>
    <t>TITOLO 6:</t>
  </si>
  <si>
    <t>Accensione prestiti</t>
  </si>
  <si>
    <t>60100</t>
  </si>
  <si>
    <t>Tipologia 100: Emissione di titoli obbligazionari</t>
  </si>
  <si>
    <t>60200</t>
  </si>
  <si>
    <t>Tipologia 200: Accensione prestiti a breve termine</t>
  </si>
  <si>
    <t>60300</t>
  </si>
  <si>
    <t>Tipologia 300: Accensione mutui e altri finanziamenti a medio lungo termine</t>
  </si>
  <si>
    <t>60400</t>
  </si>
  <si>
    <t>Tipologia 400: Altre forme di indebitamento</t>
  </si>
  <si>
    <t>60000       Totale TITOLO 6</t>
  </si>
  <si>
    <t>TITOLO 7:</t>
  </si>
  <si>
    <t>Anticipazioni da istituto tesoriere/cassiere</t>
  </si>
  <si>
    <t>70100</t>
  </si>
  <si>
    <t>Tipologia 100: Anticipazioni da istituto tesoriere/cassiere</t>
  </si>
  <si>
    <t>70000      Totale TITOLO 7</t>
  </si>
  <si>
    <t>TITOLO 9:</t>
  </si>
  <si>
    <t>Entrate per conto terzi e partite di giro</t>
  </si>
  <si>
    <t>90100</t>
  </si>
  <si>
    <t>Tipologia 100: Entrate per partite di giro</t>
  </si>
  <si>
    <t>90200</t>
  </si>
  <si>
    <t>Tipologia 200: Entrate per conto terzi</t>
  </si>
  <si>
    <t>90000      Totale TITOLO 9</t>
  </si>
  <si>
    <t>TOTALE TITOLI</t>
  </si>
  <si>
    <t>TOTALE GENERALE DELLE ENTRATE</t>
  </si>
  <si>
    <t>MISSIONE, PROGRAMMA, TITOLO</t>
  </si>
  <si>
    <t>MISSIONE</t>
  </si>
  <si>
    <t>01</t>
  </si>
  <si>
    <t xml:space="preserve">Servizi istituzionali, generali e di gestione </t>
  </si>
  <si>
    <t>0101</t>
  </si>
  <si>
    <t>Programma</t>
  </si>
  <si>
    <t>Organi istituzionali</t>
  </si>
  <si>
    <t>Titolo 1</t>
  </si>
  <si>
    <t>Spese correnti</t>
  </si>
  <si>
    <t>Titolo 2</t>
  </si>
  <si>
    <t>Spese in conto capitale</t>
  </si>
  <si>
    <t>Totale Programma</t>
  </si>
  <si>
    <t>0102</t>
  </si>
  <si>
    <t>02</t>
  </si>
  <si>
    <t xml:space="preserve">Segreteria generale </t>
  </si>
  <si>
    <t>0103</t>
  </si>
  <si>
    <t>03</t>
  </si>
  <si>
    <t>Gestione economica, finanziaria,  programmazione, provveditorato</t>
  </si>
  <si>
    <t>Titolo 3</t>
  </si>
  <si>
    <t>Spese per incremento di attività finanziarie</t>
  </si>
  <si>
    <t xml:space="preserve">Gestione economica, finanziaria,  programmazione, provveditorato </t>
  </si>
  <si>
    <t>0104</t>
  </si>
  <si>
    <t>04</t>
  </si>
  <si>
    <t>Gestione delle entrate tributarie e servizi fiscali</t>
  </si>
  <si>
    <t>0105</t>
  </si>
  <si>
    <t>05</t>
  </si>
  <si>
    <t>Gestione dei beni demaniali e patrimoniali</t>
  </si>
  <si>
    <t>0106</t>
  </si>
  <si>
    <t>06</t>
  </si>
  <si>
    <t>Ufficio tecnico</t>
  </si>
  <si>
    <t>0107</t>
  </si>
  <si>
    <t>07</t>
  </si>
  <si>
    <t xml:space="preserve">Elezioni e consultazioni popolari - Anagrafe e stato civile  </t>
  </si>
  <si>
    <t>0108</t>
  </si>
  <si>
    <t>08</t>
  </si>
  <si>
    <t xml:space="preserve"> Statistica e sistemi informativi</t>
  </si>
  <si>
    <t>0109</t>
  </si>
  <si>
    <t>09</t>
  </si>
  <si>
    <t xml:space="preserve"> Assistenza tecnico-amministrativa agli enti locali</t>
  </si>
  <si>
    <t>0110</t>
  </si>
  <si>
    <t>10</t>
  </si>
  <si>
    <t>Risorse umane</t>
  </si>
  <si>
    <t>0111</t>
  </si>
  <si>
    <t>11</t>
  </si>
  <si>
    <t>Altri servizi generali</t>
  </si>
  <si>
    <t>0112</t>
  </si>
  <si>
    <t>TOTALE MISSIONE 01</t>
  </si>
  <si>
    <t>Giustizia</t>
  </si>
  <si>
    <t>0201</t>
  </si>
  <si>
    <t>Uffici giudiziari</t>
  </si>
  <si>
    <t>0202</t>
  </si>
  <si>
    <t>Casa circondariale e altri servizi</t>
  </si>
  <si>
    <t>0203</t>
  </si>
  <si>
    <t>Politica regionale unitaria per la giustizia (solo per le Regioni)</t>
  </si>
  <si>
    <t>TOTALE MISSIONE 02</t>
  </si>
  <si>
    <t>Ordine pubblico e sicurezza</t>
  </si>
  <si>
    <t>0301</t>
  </si>
  <si>
    <t>Polizia locale e amministrativa</t>
  </si>
  <si>
    <t xml:space="preserve">0302 </t>
  </si>
  <si>
    <t xml:space="preserve">02 </t>
  </si>
  <si>
    <t>Sistema integrato di sicurezza urbana</t>
  </si>
  <si>
    <t>0303</t>
  </si>
  <si>
    <t>Politica regionale unitaria per l'ordine pubblico e la sicurezza (solo per le Regioni)</t>
  </si>
  <si>
    <t>TOTALE MISSIONE 03</t>
  </si>
  <si>
    <t>Istruzione e diritto allo studio</t>
  </si>
  <si>
    <t>0401</t>
  </si>
  <si>
    <t xml:space="preserve"> Istruzione prescolastica</t>
  </si>
  <si>
    <t>0402</t>
  </si>
  <si>
    <t>Altri ordini di istruzione non universitaria</t>
  </si>
  <si>
    <t>0403</t>
  </si>
  <si>
    <t xml:space="preserve">0404 </t>
  </si>
  <si>
    <t>Istruzione universitaria</t>
  </si>
  <si>
    <t xml:space="preserve">0405 </t>
  </si>
  <si>
    <t xml:space="preserve">05 </t>
  </si>
  <si>
    <t>Istruzione tecnica superiore</t>
  </si>
  <si>
    <t xml:space="preserve">0406 </t>
  </si>
  <si>
    <t xml:space="preserve">06 </t>
  </si>
  <si>
    <t>Servizi ausiliari all’istruzione</t>
  </si>
  <si>
    <t xml:space="preserve">0407 </t>
  </si>
  <si>
    <t xml:space="preserve">07 </t>
  </si>
  <si>
    <t>Diritto allo studio</t>
  </si>
  <si>
    <t>0408</t>
  </si>
  <si>
    <t>Politica regionale unitaria per l'istruzione e il diritto allo studio (solo per le Regioni)</t>
  </si>
  <si>
    <t>TOTALE MISSIONE 04</t>
  </si>
  <si>
    <t>Tutela e valorizzazione dei beni e delle attività culturali</t>
  </si>
  <si>
    <t>0501</t>
  </si>
  <si>
    <t>Valorizzazione dei beni di interesse storico</t>
  </si>
  <si>
    <t>0502</t>
  </si>
  <si>
    <t>Attività culturali e interventi diversi nel settore culturale</t>
  </si>
  <si>
    <t>0503</t>
  </si>
  <si>
    <t>TOTALE MISSIONE 05</t>
  </si>
  <si>
    <t>Politiche giovanili, sport e tempo libero</t>
  </si>
  <si>
    <t xml:space="preserve">0601 </t>
  </si>
  <si>
    <t xml:space="preserve">01 </t>
  </si>
  <si>
    <t>Sport e tempo libero</t>
  </si>
  <si>
    <t xml:space="preserve">0602 </t>
  </si>
  <si>
    <t>Giovani</t>
  </si>
  <si>
    <t>0603</t>
  </si>
  <si>
    <t>Politica regionale unitaria per i giovani, lo sport e il tempo libero (solo per le Regioni)</t>
  </si>
  <si>
    <t>TOTALE MISSIONE 06</t>
  </si>
  <si>
    <t>Turismo</t>
  </si>
  <si>
    <t>0701</t>
  </si>
  <si>
    <t>Sviluppo e valorizzazione del turismo</t>
  </si>
  <si>
    <t>0702</t>
  </si>
  <si>
    <t>Politica regionale unitaria per il turismo (solo per le Regioni)</t>
  </si>
  <si>
    <t>TOTALE MISSIONE 07</t>
  </si>
  <si>
    <t>Assetto del territorio ed edilizia abitativa</t>
  </si>
  <si>
    <t>0801</t>
  </si>
  <si>
    <t>0802</t>
  </si>
  <si>
    <t>Edilizia residenziale pubblica e locale e piani di edilizia economico-popolare</t>
  </si>
  <si>
    <t>0803</t>
  </si>
  <si>
    <t>TOTALE MISSIONE 08</t>
  </si>
  <si>
    <t>Sviluppo sostenibile e tutela del territorio e dell'ambiente</t>
  </si>
  <si>
    <t>0901</t>
  </si>
  <si>
    <t>Difesa del suolo</t>
  </si>
  <si>
    <t>0902</t>
  </si>
  <si>
    <t xml:space="preserve"> Tutela, valorizzazione e recupero ambientale </t>
  </si>
  <si>
    <t xml:space="preserve">Tutela, valorizzazione e recupero ambientale </t>
  </si>
  <si>
    <t>0903</t>
  </si>
  <si>
    <t>Rifiuti</t>
  </si>
  <si>
    <t>0904</t>
  </si>
  <si>
    <t>Servizio idrico integrato</t>
  </si>
  <si>
    <t>0905</t>
  </si>
  <si>
    <t>Aree protette, parchi naturali, protezione naturalistica e forestazione</t>
  </si>
  <si>
    <t>0906</t>
  </si>
  <si>
    <t>Tutela e valorizzazione delle risorse idriche</t>
  </si>
  <si>
    <t>0907</t>
  </si>
  <si>
    <t>Sviluppo sostenibile territorio montano piccoli Comuni</t>
  </si>
  <si>
    <t>0908</t>
  </si>
  <si>
    <t>Qualità dell'aria e riduzione dell'inquinamento</t>
  </si>
  <si>
    <t>0909</t>
  </si>
  <si>
    <t>TOTALE MISSIONE 09</t>
  </si>
  <si>
    <t>Trasporti e diritto alla mobilità</t>
  </si>
  <si>
    <t>1001</t>
  </si>
  <si>
    <t xml:space="preserve">Trasporto ferroviario </t>
  </si>
  <si>
    <t>Trasporto ferroviario</t>
  </si>
  <si>
    <t xml:space="preserve">Trasporto pubblico locale </t>
  </si>
  <si>
    <t>Trasporto per vie d'acqua</t>
  </si>
  <si>
    <t xml:space="preserve">1004 </t>
  </si>
  <si>
    <t xml:space="preserve">04 </t>
  </si>
  <si>
    <t xml:space="preserve">Altre modalità di trasporto </t>
  </si>
  <si>
    <t>Viabilità e infrastrutture stradali</t>
  </si>
  <si>
    <t>TOTALE MISSIONE 10</t>
  </si>
  <si>
    <t>Soccorso civile</t>
  </si>
  <si>
    <t>Sistema di protezione civile</t>
  </si>
  <si>
    <t>Interventi a seguito di calamità naturali</t>
  </si>
  <si>
    <t>TOTALE MISSIONE 11</t>
  </si>
  <si>
    <t>12</t>
  </si>
  <si>
    <t>Diritti sociali, politiche sociali e famiglia</t>
  </si>
  <si>
    <t>Interventi per l'infanzia e i minori e per asili nido</t>
  </si>
  <si>
    <t>Interventi per la disabilità</t>
  </si>
  <si>
    <t>Interventi per gli anziani</t>
  </si>
  <si>
    <t>Interventi per soggetti a rischio di esclusione sociale</t>
  </si>
  <si>
    <t>Interventi per le famiglie</t>
  </si>
  <si>
    <t>Interventi per il diritto alla casa</t>
  </si>
  <si>
    <t xml:space="preserve">1207 </t>
  </si>
  <si>
    <t>Programmazione e governo della rete dei servizi sociosanitari e sociali</t>
  </si>
  <si>
    <t xml:space="preserve">08 </t>
  </si>
  <si>
    <t>Cooperazione e associazionismo</t>
  </si>
  <si>
    <t xml:space="preserve">09 </t>
  </si>
  <si>
    <t>Servizio necroscopico e cimiteriale</t>
  </si>
  <si>
    <t>Politica regionale unitaria per i diritti sociali e la famiglia (solo per le Regioni)</t>
  </si>
  <si>
    <t>TOTALE MISSIONE 12</t>
  </si>
  <si>
    <t>13</t>
  </si>
  <si>
    <t>Tutela della salute</t>
  </si>
  <si>
    <t>Servizio sanitario regionale - finanziamento ordinario corrente per la garanzia dei LEA</t>
  </si>
  <si>
    <t>Servizio sanitario regionale - finanziamento aggiuntivo corrente per livelli di assistenza superiori ai LEA</t>
  </si>
  <si>
    <t xml:space="preserve">Servizio sanitario regionale - finanziamento aggiuntivo corrente per la copertura dello squilibrio di bilancio corrente </t>
  </si>
  <si>
    <t>Servizio sanitario regionale - ripiano di disavanzi sanitari relativi ad esercizi pregressi</t>
  </si>
  <si>
    <t>Servizio sanitario regionale - investimenti sanitari</t>
  </si>
  <si>
    <t>Servizio sanitario regionale - restituzione maggiori gettiti SSN</t>
  </si>
  <si>
    <t>Ulteriori spese in materia sanitaria</t>
  </si>
  <si>
    <t>TOTALE MISSIONE 13</t>
  </si>
  <si>
    <t>14</t>
  </si>
  <si>
    <t>Sviluppo economico e competitività</t>
  </si>
  <si>
    <t>Industria PMI e Artigianato</t>
  </si>
  <si>
    <t>Commercio - reti distributive - tutela dei consumatori</t>
  </si>
  <si>
    <t xml:space="preserve">03 </t>
  </si>
  <si>
    <t xml:space="preserve">Ricerca e innovazione </t>
  </si>
  <si>
    <t xml:space="preserve">Reti e altri servizi di pubblica utilità </t>
  </si>
  <si>
    <t>TOTALE MISSIONE 14</t>
  </si>
  <si>
    <t>15</t>
  </si>
  <si>
    <t>Politiche per il lavoro e la formazione professionale</t>
  </si>
  <si>
    <t>Servizi per lo sviluppo del mercato del lavoro</t>
  </si>
  <si>
    <t>Formazione professionale</t>
  </si>
  <si>
    <t>Sostegno all'occupazione</t>
  </si>
  <si>
    <t>TOTALE MISSIONE 15</t>
  </si>
  <si>
    <t>16</t>
  </si>
  <si>
    <t>Agricoltura, politiche agroalimentari e pesca</t>
  </si>
  <si>
    <t>Sviluppo del settore agricolo e del sistema agroalimentare</t>
  </si>
  <si>
    <t>Caccia e pesca</t>
  </si>
  <si>
    <t>TOTALE MISSIONE 16</t>
  </si>
  <si>
    <t>17</t>
  </si>
  <si>
    <t>Energia e diversificazione delle fonti energetiche</t>
  </si>
  <si>
    <t>Fonti energetiche</t>
  </si>
  <si>
    <t>TOTALE MISSIONE 17</t>
  </si>
  <si>
    <t>18</t>
  </si>
  <si>
    <t>Relazioni con le altre autonomie territoriali e locali</t>
  </si>
  <si>
    <t>Relazioni finanziarie con le altre autonomie territoriali</t>
  </si>
  <si>
    <t>TOTALE MISSIONE 18</t>
  </si>
  <si>
    <t>19</t>
  </si>
  <si>
    <t>Relazioni internazionali</t>
  </si>
  <si>
    <t>Relazioni internazionali e Cooperazione allo sviluppo</t>
  </si>
  <si>
    <t>TOTALE MISSIONE 19</t>
  </si>
  <si>
    <t>20</t>
  </si>
  <si>
    <t>Fondi e accantonamenti</t>
  </si>
  <si>
    <t>Fondo di riserva</t>
  </si>
  <si>
    <t>Altri fondi</t>
  </si>
  <si>
    <t>TOTALE MISSIONE 20</t>
  </si>
  <si>
    <t>50</t>
  </si>
  <si>
    <t>Debito pubblico</t>
  </si>
  <si>
    <t>Quota interessi ammortamento mutui e prestiti obbligazionari</t>
  </si>
  <si>
    <t>Quota capitale ammortamento mutui e prestiti obbligazionari</t>
  </si>
  <si>
    <t>Titolo 4</t>
  </si>
  <si>
    <t>Rimborso prestiti</t>
  </si>
  <si>
    <t>TOTALE MISSIONE 50</t>
  </si>
  <si>
    <t>60</t>
  </si>
  <si>
    <t>Anticipazioni finanziarie</t>
  </si>
  <si>
    <t>Restituzione anticipazione di tesoreria</t>
  </si>
  <si>
    <t>Titolo 5</t>
  </si>
  <si>
    <t>Chiusura Anticipazioni ricevute da istituto tesoriere/cassiere</t>
  </si>
  <si>
    <t>TOTALE MISSIONE 60</t>
  </si>
  <si>
    <t>99</t>
  </si>
  <si>
    <t>Servizi per conto terzi</t>
  </si>
  <si>
    <t>Servizi per conto terzi e Partite di giro</t>
  </si>
  <si>
    <t>Titolo 7</t>
  </si>
  <si>
    <t>Spese per conto terzi e partite di giro</t>
  </si>
  <si>
    <t>Anticipazioni per il finanziamento del sistema sanitario nazionale</t>
  </si>
  <si>
    <t>TOTALE MISSIONE 99</t>
  </si>
  <si>
    <t>TOTALE MISSIONI</t>
  </si>
  <si>
    <t>TOTALE GENERALE DELLE SPESE</t>
  </si>
  <si>
    <t>Urbanistica e  assetto del territorio</t>
  </si>
  <si>
    <t>Urbanistica e assetto del territorio</t>
  </si>
  <si>
    <t>IN AUMENTO</t>
  </si>
  <si>
    <t>IN DIMINUZIONE</t>
  </si>
  <si>
    <t>VARIAZIONI</t>
  </si>
  <si>
    <t xml:space="preserve">RESIDUI ATTIVI PRESUNTI BILANCIO DI PREVISIONE  </t>
  </si>
  <si>
    <t>Fondo pluriennale vincolato per spese corrente</t>
  </si>
  <si>
    <t>Fondo pluriennale vincolato per spese in conto capitale</t>
  </si>
  <si>
    <t>Utilizzo avanzo di amministrazione</t>
  </si>
  <si>
    <t>Previsioni 2018 aggiornate alla precedente deliberazione</t>
  </si>
  <si>
    <t>RS</t>
  </si>
  <si>
    <t>CP</t>
  </si>
  <si>
    <t>CS</t>
  </si>
  <si>
    <t>VARIAZIONI SOLO COMPETENZA</t>
  </si>
  <si>
    <t>in aumento</t>
  </si>
  <si>
    <t>in diminuzione</t>
  </si>
  <si>
    <t xml:space="preserve">Titolo </t>
  </si>
  <si>
    <t>fondo pluriennale vincolato</t>
  </si>
  <si>
    <t xml:space="preserve">fondo pluriennale vincolato </t>
  </si>
  <si>
    <t>Spese in conto capittale</t>
  </si>
  <si>
    <t xml:space="preserve">TOTALE MISSIONE </t>
  </si>
  <si>
    <t>TOTALE GENERALE FPV SPESA</t>
  </si>
  <si>
    <t xml:space="preserve">   - di cui avanzo accantonato</t>
  </si>
  <si>
    <t xml:space="preserve">   - di cui avanzo vincolato</t>
  </si>
  <si>
    <t xml:space="preserve">   - di cui avanzo destinato agli investimenti</t>
  </si>
  <si>
    <t xml:space="preserve">   - di cui avanzo libero</t>
  </si>
  <si>
    <r>
      <t xml:space="preserve">Tipologia 103: Tributi devoluti e regolati alle autonomie speciali
</t>
    </r>
    <r>
      <rPr>
        <i/>
        <sz val="48"/>
        <rFont val="Calibri"/>
        <family val="2"/>
      </rPr>
      <t>(solo per le Regioni)</t>
    </r>
  </si>
  <si>
    <r>
      <t xml:space="preserve">Tipologia 302: Fondi perequativi  dalla Regione o Provincia autonoma </t>
    </r>
    <r>
      <rPr>
        <b/>
        <i/>
        <sz val="48"/>
        <rFont val="Calibri"/>
        <family val="2"/>
      </rPr>
      <t>(solo per Enti locali)</t>
    </r>
  </si>
  <si>
    <t>CORRENTI</t>
  </si>
  <si>
    <t>CAPITALE</t>
  </si>
  <si>
    <t>PARTITE DI GIRO</t>
  </si>
  <si>
    <t>cassa</t>
  </si>
  <si>
    <t>Totale</t>
  </si>
  <si>
    <t>Cassa</t>
  </si>
  <si>
    <t>COMPETENZA</t>
  </si>
  <si>
    <t>Diff.</t>
  </si>
  <si>
    <t>Competenza</t>
  </si>
  <si>
    <t xml:space="preserve"> Allegato  delibera di variazione del  del fondo pluriennale vincolato di spesa anno 2020</t>
  </si>
  <si>
    <t>PREVISIONE AGGIORNATA  - ESERCIZIO 2020</t>
  </si>
  <si>
    <t>FPV SPESA 2020 BILANCIO DI PREVISIONE</t>
  </si>
  <si>
    <t>PREVISIONE INZIALE                Esercizio 2020</t>
  </si>
  <si>
    <t>FPV</t>
  </si>
  <si>
    <t>Controllo iniziale</t>
  </si>
  <si>
    <t>Controllo con variaz</t>
  </si>
  <si>
    <t>Increm ATTIVITA</t>
  </si>
  <si>
    <t>Previsioni 2023 aggiornate alla presente deliberazione</t>
  </si>
  <si>
    <t>Previsioni 2023 aggiornate alla precedente deliberazione</t>
  </si>
  <si>
    <t>Politica regionale unitaria per i servizi istituzionali, generali e di gestione (solo per le Regioni)</t>
  </si>
  <si>
    <t>Edilizia scolastica 
(solo per le Regioni)</t>
  </si>
  <si>
    <t>Politica regionale unitaria per la tutela dei beni e delle attività culturali (solo per le Regioni)</t>
  </si>
  <si>
    <t>Politica regionale unitaria per il turismo 
(solo per le Regioni)</t>
  </si>
  <si>
    <t>Politica regionale  unitaria per l'assetto del territorio e l'edilizia abitativa (solo per le Regioni)</t>
  </si>
  <si>
    <t>Politica regionale unitaria per lo sviluppo sostenibile e la tutela del territorio e l'ambiente (solo per le Regioni)</t>
  </si>
  <si>
    <t>Politica regionale unitaria per lo sviluppo sostenibile e la tutela del territorio e l'ambiente
 (solo per le Regioni)</t>
  </si>
  <si>
    <t>Politica regionale unitaria per i trasporti e il diritto alla mobilità (solo per le Regioni)</t>
  </si>
  <si>
    <t>Politica regionale unitaria per i trasporti e il diritto alla mobilità 
(solo per le Regioni)</t>
  </si>
  <si>
    <t>Politica regionale unitaria per il soccorso e la protezione civile (solo per le Regioni)</t>
  </si>
  <si>
    <t>Politica regionale unitaria per il soccorso e la protezione civile 
(solo per le Regioni)</t>
  </si>
  <si>
    <t>Politica regionale unitaria per la tutela  della salute (solo per le Regioni)</t>
  </si>
  <si>
    <t>Politica regionale unitaria per la tutela  della salute 
(solo per le Regioni)</t>
  </si>
  <si>
    <t>Politica regionale unitaria per lo sviluppo economico e la competitività 
(solo per le Regioni)</t>
  </si>
  <si>
    <t>Politica regionale unitaria per il lavoro e la formazione professionale (solo per le Regioni)</t>
  </si>
  <si>
    <t>Politica regionale unitaria per il lavoro e la formazione professionale 
(solo per le Regioni)</t>
  </si>
  <si>
    <t>Politica regionale unitaria per l'agricoltura, i sistemi agroalimentari, la caccia e la pesca 
(solo per le Regioni)</t>
  </si>
  <si>
    <t>Politica regionale unitaria per l'energia e la diversificazione delle fonti energetiche 
(solo per le Regioni)</t>
  </si>
  <si>
    <t>Politica regionale unitaria per le relazioni con le altre autonomie territoriali e locali 
(solo per le Regioni)</t>
  </si>
  <si>
    <t>Cooperazione territoriale 
(solo per le Regioni)</t>
  </si>
  <si>
    <t>intestazione</t>
  </si>
  <si>
    <t>missione 12 prog 10</t>
  </si>
  <si>
    <t>cassare</t>
  </si>
  <si>
    <t xml:space="preserve"> Missione 11 totale</t>
  </si>
  <si>
    <t>Missione 12 totale</t>
  </si>
  <si>
    <t>Missione 14 totale</t>
  </si>
  <si>
    <t xml:space="preserve"> Missione 15 totale</t>
  </si>
  <si>
    <t>Missione 18 totale</t>
  </si>
  <si>
    <t>Missione 20 totale</t>
  </si>
  <si>
    <t>Missione 99 totale</t>
  </si>
  <si>
    <t>Missioni totale</t>
  </si>
  <si>
    <t>Totale Generale spese</t>
  </si>
  <si>
    <t>missione 11 prog 01</t>
  </si>
  <si>
    <t>missione 11 prog 02</t>
  </si>
  <si>
    <t>missione 11 prog 03</t>
  </si>
  <si>
    <t>missione 12 prog 01</t>
  </si>
  <si>
    <t>missione 12 prog 02</t>
  </si>
  <si>
    <t>missione 12 prog 03</t>
  </si>
  <si>
    <t>missione 12 prog 04</t>
  </si>
  <si>
    <t>missione 12 prog 05</t>
  </si>
  <si>
    <t>missione 12 prog 06</t>
  </si>
  <si>
    <t>missione 12 prog 07</t>
  </si>
  <si>
    <t>missione 12 prog 08</t>
  </si>
  <si>
    <t>missione 12 prog 09</t>
  </si>
  <si>
    <t>missione 14 prog 01</t>
  </si>
  <si>
    <t>missione 14 prog 02</t>
  </si>
  <si>
    <t>missione 14 prog 03</t>
  </si>
  <si>
    <t>missione 14 prog 04</t>
  </si>
  <si>
    <t>missione 14 prog 05</t>
  </si>
  <si>
    <t>missione 15 prog 01</t>
  </si>
  <si>
    <t>missione 15 prog 02</t>
  </si>
  <si>
    <t>missione 15 prog 03</t>
  </si>
  <si>
    <t>missione 15 prog 04</t>
  </si>
  <si>
    <t>missione 18 prog 01</t>
  </si>
  <si>
    <t>missione 18 prog 02</t>
  </si>
  <si>
    <t>missione 20 prog 01</t>
  </si>
  <si>
    <t>missione 20 prog 02</t>
  </si>
  <si>
    <t>missione 20 prog 03</t>
  </si>
  <si>
    <t>missione 99 prog 01</t>
  </si>
  <si>
    <t>missione 99 prog 02</t>
  </si>
  <si>
    <t xml:space="preserve"> missione 01 prog 01</t>
  </si>
  <si>
    <t xml:space="preserve"> missione 01 prog 02</t>
  </si>
  <si>
    <t xml:space="preserve"> missione 01 prog 03</t>
  </si>
  <si>
    <t xml:space="preserve"> missione 01 prog 04</t>
  </si>
  <si>
    <t xml:space="preserve"> missione 01 prog 05</t>
  </si>
  <si>
    <t xml:space="preserve"> missione 01 prog 06</t>
  </si>
  <si>
    <t xml:space="preserve"> missione 01 prog 07</t>
  </si>
  <si>
    <t xml:space="preserve"> missione 01 prog 08</t>
  </si>
  <si>
    <t xml:space="preserve"> missione 01 prog 09</t>
  </si>
  <si>
    <t xml:space="preserve"> missione 01 prog 10</t>
  </si>
  <si>
    <t xml:space="preserve"> missione 01 prog 11</t>
  </si>
  <si>
    <t xml:space="preserve"> missione 01 prog 12</t>
  </si>
  <si>
    <t>missione 01 Totale</t>
  </si>
  <si>
    <t>missione 04 prog 01</t>
  </si>
  <si>
    <t>missione 04 prog 02</t>
  </si>
  <si>
    <t>missione 04 prog 03</t>
  </si>
  <si>
    <t>missione 04 prog 04</t>
  </si>
  <si>
    <t>missione 04 prog 05</t>
  </si>
  <si>
    <t>missione 04 prog 06</t>
  </si>
  <si>
    <t>missione 04 prog 07</t>
  </si>
  <si>
    <t>missione 04 prog 08</t>
  </si>
  <si>
    <t>Missione 04 Totale</t>
  </si>
  <si>
    <t>missione 05 prog 01</t>
  </si>
  <si>
    <t>missione 05 prog 02</t>
  </si>
  <si>
    <t>missione 05 prog 03</t>
  </si>
  <si>
    <t>Missione 05 totale</t>
  </si>
  <si>
    <t>missione 06 prog 01</t>
  </si>
  <si>
    <t>missione 06 prog 02</t>
  </si>
  <si>
    <t>missione 06 prog 03</t>
  </si>
  <si>
    <t>Missione 06 totale</t>
  </si>
  <si>
    <t>missione 07 prog 01</t>
  </si>
  <si>
    <t>missione 07 prog 02</t>
  </si>
  <si>
    <t>Missione 07 totale</t>
  </si>
  <si>
    <t>missione 09 prog 01</t>
  </si>
  <si>
    <t>missione 09 prog 02</t>
  </si>
  <si>
    <t>missione 09 prog 03</t>
  </si>
  <si>
    <t>missione 09 prog 04</t>
  </si>
  <si>
    <t>missione 09 prog 05</t>
  </si>
  <si>
    <t>missione 09 prog 06</t>
  </si>
  <si>
    <t>missione 09 prog 07</t>
  </si>
  <si>
    <t>missione 09 prog 08</t>
  </si>
  <si>
    <t>missione 09 prog 09</t>
  </si>
  <si>
    <t>Missione 09 totale</t>
  </si>
  <si>
    <t>Politica regionale  unitaria per l'assetto del territorio e l'edilizia abitativa 
(solo per le Regioni)</t>
  </si>
  <si>
    <t>=</t>
  </si>
  <si>
    <t xml:space="preserve">missione 04 </t>
  </si>
  <si>
    <t xml:space="preserve">missione 12 </t>
  </si>
  <si>
    <t xml:space="preserve">missione 14 </t>
  </si>
  <si>
    <t xml:space="preserve">missione 15 </t>
  </si>
  <si>
    <t xml:space="preserve">missione 20 </t>
  </si>
  <si>
    <t xml:space="preserve">missione 99 </t>
  </si>
  <si>
    <t xml:space="preserve">missione 11 </t>
  </si>
  <si>
    <t xml:space="preserve">missione 09 </t>
  </si>
  <si>
    <t xml:space="preserve">missione 07 </t>
  </si>
  <si>
    <t xml:space="preserve">missione 06 </t>
  </si>
  <si>
    <t xml:space="preserve">missione 05 </t>
  </si>
  <si>
    <t xml:space="preserve"> missione 01 </t>
  </si>
  <si>
    <t>Fondo di cassa all'1/1/2023</t>
  </si>
  <si>
    <t>Totale missione 60</t>
  </si>
  <si>
    <r>
      <rPr>
        <b/>
        <u/>
        <sz val="18"/>
        <rFont val="Calibri"/>
        <family val="2"/>
        <scheme val="minor"/>
      </rPr>
      <t xml:space="preserve">PER SILVIA </t>
    </r>
    <r>
      <rPr>
        <sz val="18"/>
        <rFont val="Calibri"/>
        <family val="2"/>
        <scheme val="minor"/>
      </rPr>
      <t xml:space="preserve">- FILTRO NON CASSARE </t>
    </r>
  </si>
  <si>
    <t xml:space="preserve">Bilancio di previsione 2023-2024-2025- SPESA - Deliberazione Consiglio - 6^ variazione </t>
  </si>
  <si>
    <t>Allegato C</t>
  </si>
  <si>
    <t>Bilancio di previsione 2023-2024-2025- ENTRATA - Deliberazione Consiglio - 6^ variazione - Prospetto per il Tesoriere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</si>
</sst>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[$€-2]\ * #,##0.00_-;\-[$€-2]\ * #,##0.00_-;_-[$€-2]\ * &quot;-&quot;??_-"/>
  </numFmts>
  <fonts count="38" x14ac:knownFonts="1">
    <font>
      <sz val="11"/>
      <color theme="1"/>
      <name val="Calibri"/>
      <family val="2"/>
      <scheme val="minor"/>
    </font>
    <font>
      <b/>
      <sz val="48"/>
      <name val="Calibri"/>
      <family val="2"/>
    </font>
    <font>
      <b/>
      <i/>
      <sz val="16"/>
      <name val="Times New Roman"/>
      <family val="1"/>
    </font>
    <font>
      <sz val="16"/>
      <name val="Calibri"/>
      <family val="2"/>
    </font>
    <font>
      <b/>
      <sz val="16"/>
      <color indexed="8"/>
      <name val="Times New Roman"/>
      <family val="1"/>
    </font>
    <font>
      <b/>
      <sz val="16"/>
      <name val="Calibri"/>
      <family val="2"/>
    </font>
    <font>
      <b/>
      <i/>
      <sz val="16"/>
      <name val="Calibri"/>
      <family val="2"/>
    </font>
    <font>
      <strike/>
      <sz val="16"/>
      <name val="Calibri"/>
      <family val="2"/>
    </font>
    <font>
      <i/>
      <sz val="16"/>
      <name val="Calibri"/>
      <family val="2"/>
    </font>
    <font>
      <sz val="10"/>
      <name val="Arial"/>
      <family val="2"/>
    </font>
    <font>
      <sz val="8"/>
      <name val="Times New Roman"/>
      <family val="1"/>
    </font>
    <font>
      <b/>
      <sz val="22"/>
      <name val="Calibri"/>
      <family val="2"/>
    </font>
    <font>
      <sz val="48"/>
      <name val="Calibri"/>
      <family val="2"/>
    </font>
    <font>
      <i/>
      <sz val="48"/>
      <name val="Calibri"/>
      <family val="2"/>
    </font>
    <font>
      <b/>
      <i/>
      <sz val="48"/>
      <name val="Calibri"/>
      <family val="2"/>
    </font>
    <font>
      <b/>
      <sz val="48"/>
      <color indexed="8"/>
      <name val="Calibri"/>
      <family val="2"/>
    </font>
    <font>
      <sz val="48"/>
      <color indexed="8"/>
      <name val="Calibri"/>
      <family val="2"/>
    </font>
    <font>
      <b/>
      <sz val="48"/>
      <name val="Times New Roman"/>
      <family val="1"/>
    </font>
    <font>
      <b/>
      <sz val="72"/>
      <name val="Calibri"/>
      <family val="2"/>
    </font>
    <font>
      <sz val="11"/>
      <color theme="1"/>
      <name val="Calibri"/>
      <family val="2"/>
      <scheme val="minor"/>
    </font>
    <font>
      <b/>
      <sz val="20"/>
      <color indexed="8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24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0" fillId="0" borderId="0"/>
    <xf numFmtId="0" fontId="9" fillId="0" borderId="0"/>
    <xf numFmtId="0" fontId="9" fillId="0" borderId="0"/>
    <xf numFmtId="0" fontId="24" fillId="0" borderId="0"/>
  </cellStyleXfs>
  <cellXfs count="380">
    <xf numFmtId="0" fontId="0" fillId="0" borderId="0" xfId="0"/>
    <xf numFmtId="0" fontId="3" fillId="0" borderId="0" xfId="0" applyFont="1" applyAlignment="1">
      <alignment horizontal="center" vertical="center" wrapText="1"/>
    </xf>
    <xf numFmtId="43" fontId="3" fillId="0" borderId="0" xfId="2" applyFont="1" applyFill="1" applyBorder="1" applyAlignment="1">
      <alignment horizontal="center" vertical="center" wrapText="1"/>
    </xf>
    <xf numFmtId="43" fontId="4" fillId="0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3" fontId="3" fillId="2" borderId="1" xfId="2" applyFont="1" applyFill="1" applyBorder="1" applyAlignment="1">
      <alignment horizontal="center" vertical="center" wrapText="1"/>
    </xf>
    <xf numFmtId="43" fontId="3" fillId="2" borderId="7" xfId="2" applyFont="1" applyFill="1" applyBorder="1" applyAlignment="1">
      <alignment horizontal="center" vertical="center" wrapText="1"/>
    </xf>
    <xf numFmtId="43" fontId="3" fillId="0" borderId="7" xfId="2" applyFont="1" applyFill="1" applyBorder="1" applyAlignment="1">
      <alignment horizontal="center" vertical="center" wrapText="1"/>
    </xf>
    <xf numFmtId="0" fontId="6" fillId="2" borderId="0" xfId="0" quotePrefix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43" fontId="3" fillId="2" borderId="0" xfId="2" applyFont="1" applyFill="1" applyBorder="1" applyAlignment="1">
      <alignment horizontal="center" vertical="center" wrapText="1"/>
    </xf>
    <xf numFmtId="43" fontId="3" fillId="2" borderId="3" xfId="2" applyFont="1" applyFill="1" applyBorder="1" applyAlignment="1">
      <alignment horizontal="center" vertical="center" wrapText="1"/>
    </xf>
    <xf numFmtId="43" fontId="3" fillId="2" borderId="8" xfId="2" applyFont="1" applyFill="1" applyBorder="1" applyAlignment="1">
      <alignment horizontal="center" vertical="center" wrapText="1"/>
    </xf>
    <xf numFmtId="43" fontId="3" fillId="2" borderId="3" xfId="2" quotePrefix="1" applyFont="1" applyFill="1" applyBorder="1" applyAlignment="1">
      <alignment horizontal="center" vertical="center" wrapText="1"/>
    </xf>
    <xf numFmtId="43" fontId="3" fillId="2" borderId="8" xfId="2" quotePrefix="1" applyFont="1" applyFill="1" applyBorder="1" applyAlignment="1">
      <alignment horizontal="center" vertical="center" wrapText="1"/>
    </xf>
    <xf numFmtId="43" fontId="5" fillId="0" borderId="8" xfId="2" applyFont="1" applyFill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43" fontId="7" fillId="2" borderId="3" xfId="2" quotePrefix="1" applyFont="1" applyFill="1" applyBorder="1" applyAlignment="1">
      <alignment horizontal="center" vertical="center" wrapText="1"/>
    </xf>
    <xf numFmtId="43" fontId="7" fillId="2" borderId="8" xfId="2" quotePrefix="1" applyFont="1" applyFill="1" applyBorder="1" applyAlignment="1">
      <alignment horizontal="center" vertical="center" wrapText="1"/>
    </xf>
    <xf numFmtId="43" fontId="3" fillId="0" borderId="8" xfId="2" applyFont="1" applyFill="1" applyBorder="1" applyAlignment="1">
      <alignment horizontal="center" vertical="center" wrapText="1"/>
    </xf>
    <xf numFmtId="43" fontId="3" fillId="0" borderId="0" xfId="2" quotePrefix="1" applyFont="1" applyFill="1" applyBorder="1" applyAlignment="1">
      <alignment horizontal="center" vertical="center" wrapText="1"/>
    </xf>
    <xf numFmtId="43" fontId="8" fillId="2" borderId="3" xfId="2" quotePrefix="1" applyFont="1" applyFill="1" applyBorder="1" applyAlignment="1">
      <alignment horizontal="center" vertical="center" wrapText="1"/>
    </xf>
    <xf numFmtId="43" fontId="8" fillId="2" borderId="8" xfId="2" quotePrefix="1" applyFont="1" applyFill="1" applyBorder="1" applyAlignment="1">
      <alignment horizontal="center" vertical="center" wrapText="1"/>
    </xf>
    <xf numFmtId="43" fontId="3" fillId="0" borderId="8" xfId="2" quotePrefix="1" applyFont="1" applyFill="1" applyBorder="1" applyAlignment="1">
      <alignment horizontal="center" vertical="center" wrapText="1"/>
    </xf>
    <xf numFmtId="43" fontId="7" fillId="0" borderId="8" xfId="2" quotePrefix="1" applyFont="1" applyFill="1" applyBorder="1" applyAlignment="1">
      <alignment horizontal="center" vertical="center" wrapText="1"/>
    </xf>
    <xf numFmtId="43" fontId="5" fillId="0" borderId="0" xfId="2" quotePrefix="1" applyFont="1" applyFill="1" applyBorder="1" applyAlignment="1">
      <alignment horizontal="center" vertical="center" wrapText="1"/>
    </xf>
    <xf numFmtId="43" fontId="6" fillId="2" borderId="3" xfId="2" quotePrefix="1" applyFont="1" applyFill="1" applyBorder="1" applyAlignment="1">
      <alignment horizontal="center" vertical="center" wrapText="1"/>
    </xf>
    <xf numFmtId="43" fontId="5" fillId="0" borderId="8" xfId="2" quotePrefix="1" applyFont="1" applyFill="1" applyBorder="1" applyAlignment="1">
      <alignment horizontal="center" vertical="center" wrapText="1"/>
    </xf>
    <xf numFmtId="43" fontId="6" fillId="2" borderId="8" xfId="2" quotePrefix="1" applyFont="1" applyFill="1" applyBorder="1" applyAlignment="1">
      <alignment horizontal="center" vertical="center" wrapText="1"/>
    </xf>
    <xf numFmtId="43" fontId="5" fillId="2" borderId="3" xfId="2" quotePrefix="1" applyFont="1" applyFill="1" applyBorder="1" applyAlignment="1">
      <alignment horizontal="center" vertical="center" wrapText="1"/>
    </xf>
    <xf numFmtId="0" fontId="6" fillId="0" borderId="0" xfId="0" quotePrefix="1" applyFont="1" applyAlignment="1">
      <alignment horizontal="center" vertical="center" wrapText="1"/>
    </xf>
    <xf numFmtId="43" fontId="5" fillId="2" borderId="8" xfId="2" quotePrefix="1" applyFont="1" applyFill="1" applyBorder="1" applyAlignment="1">
      <alignment horizontal="center" vertical="center" wrapText="1"/>
    </xf>
    <xf numFmtId="43" fontId="8" fillId="0" borderId="8" xfId="2" quotePrefix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3" fontId="8" fillId="0" borderId="0" xfId="2" quotePrefix="1" applyFont="1" applyFill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43" fontId="5" fillId="0" borderId="2" xfId="2" quotePrefix="1" applyFont="1" applyFill="1" applyBorder="1" applyAlignment="1">
      <alignment horizontal="center" vertical="center" wrapText="1"/>
    </xf>
    <xf numFmtId="43" fontId="5" fillId="2" borderId="1" xfId="2" quotePrefix="1" applyFont="1" applyFill="1" applyBorder="1" applyAlignment="1">
      <alignment horizontal="center" vertical="center" wrapText="1"/>
    </xf>
    <xf numFmtId="43" fontId="5" fillId="2" borderId="7" xfId="2" quotePrefix="1" applyFont="1" applyFill="1" applyBorder="1" applyAlignment="1">
      <alignment horizontal="center" vertical="center" wrapText="1"/>
    </xf>
    <xf numFmtId="43" fontId="5" fillId="0" borderId="7" xfId="2" quotePrefix="1" applyFont="1" applyFill="1" applyBorder="1" applyAlignment="1">
      <alignment horizontal="center" vertical="center" wrapText="1"/>
    </xf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3" fontId="5" fillId="0" borderId="5" xfId="2" quotePrefix="1" applyFont="1" applyFill="1" applyBorder="1" applyAlignment="1">
      <alignment horizontal="center" vertical="center" wrapText="1"/>
    </xf>
    <xf numFmtId="43" fontId="5" fillId="2" borderId="4" xfId="2" quotePrefix="1" applyFont="1" applyFill="1" applyBorder="1" applyAlignment="1">
      <alignment horizontal="center" vertical="center" wrapText="1"/>
    </xf>
    <xf numFmtId="43" fontId="5" fillId="2" borderId="6" xfId="2" quotePrefix="1" applyFont="1" applyFill="1" applyBorder="1" applyAlignment="1">
      <alignment horizontal="center" vertical="center" wrapText="1"/>
    </xf>
    <xf numFmtId="43" fontId="5" fillId="0" borderId="6" xfId="2" quotePrefix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0" fillId="0" borderId="0" xfId="2" applyFont="1" applyFill="1" applyBorder="1" applyAlignment="1">
      <alignment horizontal="center" vertical="center" wrapText="1"/>
    </xf>
    <xf numFmtId="0" fontId="12" fillId="3" borderId="0" xfId="0" applyFont="1" applyFill="1"/>
    <xf numFmtId="0" fontId="12" fillId="3" borderId="0" xfId="0" applyFont="1" applyFill="1" applyAlignment="1">
      <alignment horizontal="center" wrapText="1"/>
    </xf>
    <xf numFmtId="43" fontId="12" fillId="3" borderId="0" xfId="2" applyFont="1" applyFill="1" applyBorder="1" applyAlignment="1">
      <alignment horizontal="center"/>
    </xf>
    <xf numFmtId="0" fontId="1" fillId="3" borderId="0" xfId="0" applyFont="1" applyFill="1" applyAlignment="1">
      <alignment horizontal="center" wrapText="1"/>
    </xf>
    <xf numFmtId="43" fontId="1" fillId="3" borderId="0" xfId="2" applyFont="1" applyFill="1" applyBorder="1" applyAlignment="1">
      <alignment horizontal="center" wrapText="1"/>
    </xf>
    <xf numFmtId="0" fontId="12" fillId="3" borderId="11" xfId="0" applyFont="1" applyFill="1" applyBorder="1" applyAlignment="1">
      <alignment horizontal="center" wrapText="1"/>
    </xf>
    <xf numFmtId="43" fontId="17" fillId="3" borderId="0" xfId="2" applyFont="1" applyFill="1" applyBorder="1" applyAlignment="1">
      <alignment horizontal="center" vertical="center" wrapText="1"/>
    </xf>
    <xf numFmtId="0" fontId="21" fillId="3" borderId="0" xfId="0" applyFont="1" applyFill="1"/>
    <xf numFmtId="0" fontId="21" fillId="3" borderId="0" xfId="0" applyFont="1" applyFill="1" applyAlignment="1">
      <alignment horizontal="center"/>
    </xf>
    <xf numFmtId="0" fontId="12" fillId="3" borderId="0" xfId="0" applyFont="1" applyFill="1" applyAlignment="1">
      <alignment horizontal="left" vertical="center" wrapText="1"/>
    </xf>
    <xf numFmtId="43" fontId="1" fillId="3" borderId="0" xfId="2" applyFont="1" applyFill="1" applyBorder="1" applyAlignment="1">
      <alignment horizontal="center" vertical="center" wrapText="1"/>
    </xf>
    <xf numFmtId="43" fontId="12" fillId="3" borderId="0" xfId="2" applyFont="1" applyFill="1" applyBorder="1" applyAlignment="1">
      <alignment horizontal="center" vertical="center" wrapText="1"/>
    </xf>
    <xf numFmtId="2" fontId="1" fillId="3" borderId="11" xfId="0" applyNumberFormat="1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vertical="center" wrapText="1"/>
    </xf>
    <xf numFmtId="2" fontId="12" fillId="3" borderId="0" xfId="0" applyNumberFormat="1" applyFont="1" applyFill="1" applyAlignment="1">
      <alignment horizontal="center" wrapText="1"/>
    </xf>
    <xf numFmtId="2" fontId="12" fillId="3" borderId="11" xfId="0" applyNumberFormat="1" applyFont="1" applyFill="1" applyBorder="1" applyAlignment="1">
      <alignment horizontal="center" wrapText="1"/>
    </xf>
    <xf numFmtId="2" fontId="1" fillId="3" borderId="0" xfId="0" applyNumberFormat="1" applyFont="1" applyFill="1" applyAlignment="1">
      <alignment horizontal="center" wrapText="1"/>
    </xf>
    <xf numFmtId="43" fontId="12" fillId="3" borderId="0" xfId="2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center" wrapText="1"/>
    </xf>
    <xf numFmtId="0" fontId="12" fillId="3" borderId="0" xfId="0" quotePrefix="1" applyFont="1" applyFill="1" applyAlignment="1">
      <alignment horizontal="left" vertical="top" wrapText="1"/>
    </xf>
    <xf numFmtId="43" fontId="1" fillId="3" borderId="0" xfId="2" quotePrefix="1" applyFont="1" applyFill="1" applyBorder="1" applyAlignment="1">
      <alignment horizontal="left" vertical="top" wrapText="1"/>
    </xf>
    <xf numFmtId="43" fontId="22" fillId="3" borderId="0" xfId="2" applyFont="1" applyFill="1"/>
    <xf numFmtId="43" fontId="12" fillId="3" borderId="0" xfId="2" applyFont="1" applyFill="1" applyBorder="1" applyAlignment="1">
      <alignment horizontal="center" vertical="center"/>
    </xf>
    <xf numFmtId="43" fontId="1" fillId="3" borderId="0" xfId="2" applyFont="1" applyFill="1" applyBorder="1" applyAlignment="1">
      <alignment horizontal="center" vertical="center"/>
    </xf>
    <xf numFmtId="43" fontId="5" fillId="0" borderId="10" xfId="2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22" fillId="3" borderId="0" xfId="0" applyFont="1" applyFill="1"/>
    <xf numFmtId="0" fontId="21" fillId="3" borderId="0" xfId="0" applyFont="1" applyFill="1" applyAlignment="1">
      <alignment horizontal="left" vertical="center" wrapText="1"/>
    </xf>
    <xf numFmtId="43" fontId="5" fillId="2" borderId="10" xfId="2" applyFont="1" applyFill="1" applyBorder="1" applyAlignment="1">
      <alignment horizontal="center" vertical="center" wrapText="1"/>
    </xf>
    <xf numFmtId="43" fontId="3" fillId="0" borderId="10" xfId="2" applyFont="1" applyFill="1" applyBorder="1" applyAlignment="1">
      <alignment horizontal="center" vertical="center" wrapText="1"/>
    </xf>
    <xf numFmtId="43" fontId="3" fillId="0" borderId="10" xfId="2" quotePrefix="1" applyFont="1" applyFill="1" applyBorder="1" applyAlignment="1">
      <alignment horizontal="center" vertical="center" wrapText="1"/>
    </xf>
    <xf numFmtId="43" fontId="7" fillId="0" borderId="10" xfId="2" quotePrefix="1" applyFont="1" applyFill="1" applyBorder="1" applyAlignment="1">
      <alignment horizontal="center" vertical="center" wrapText="1"/>
    </xf>
    <xf numFmtId="43" fontId="5" fillId="0" borderId="10" xfId="2" quotePrefix="1" applyFont="1" applyFill="1" applyBorder="1" applyAlignment="1">
      <alignment horizontal="center" vertical="center" wrapText="1"/>
    </xf>
    <xf numFmtId="43" fontId="8" fillId="0" borderId="10" xfId="2" quotePrefix="1" applyFont="1" applyFill="1" applyBorder="1" applyAlignment="1">
      <alignment horizontal="center" vertical="center" wrapText="1"/>
    </xf>
    <xf numFmtId="43" fontId="26" fillId="0" borderId="19" xfId="2" applyFont="1" applyBorder="1" applyAlignment="1">
      <alignment horizontal="center" vertical="center" wrapText="1"/>
    </xf>
    <xf numFmtId="43" fontId="26" fillId="0" borderId="22" xfId="2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7" fillId="0" borderId="14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43" fontId="27" fillId="0" borderId="19" xfId="2" applyFont="1" applyBorder="1" applyAlignment="1">
      <alignment horizontal="center" vertical="center" wrapText="1"/>
    </xf>
    <xf numFmtId="43" fontId="27" fillId="0" borderId="22" xfId="2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 wrapText="1"/>
    </xf>
    <xf numFmtId="0" fontId="26" fillId="2" borderId="24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left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8" fillId="2" borderId="13" xfId="0" applyFont="1" applyFill="1" applyBorder="1" applyAlignment="1">
      <alignment horizontal="center" vertical="center" wrapText="1"/>
    </xf>
    <xf numFmtId="43" fontId="26" fillId="2" borderId="25" xfId="2" applyFont="1" applyFill="1" applyBorder="1" applyAlignment="1">
      <alignment horizontal="center" vertical="center" wrapText="1"/>
    </xf>
    <xf numFmtId="43" fontId="26" fillId="2" borderId="17" xfId="2" applyFont="1" applyFill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left" vertical="center" wrapText="1"/>
    </xf>
    <xf numFmtId="0" fontId="27" fillId="0" borderId="13" xfId="0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43" fontId="27" fillId="0" borderId="17" xfId="2" applyFont="1" applyBorder="1" applyAlignment="1">
      <alignment horizontal="center" vertical="center" wrapText="1"/>
    </xf>
    <xf numFmtId="0" fontId="30" fillId="4" borderId="27" xfId="0" applyFont="1" applyFill="1" applyBorder="1" applyAlignment="1">
      <alignment horizontal="center" vertical="center" wrapText="1"/>
    </xf>
    <xf numFmtId="0" fontId="30" fillId="4" borderId="28" xfId="0" applyFont="1" applyFill="1" applyBorder="1" applyAlignment="1">
      <alignment horizontal="left" vertical="center" wrapText="1"/>
    </xf>
    <xf numFmtId="0" fontId="30" fillId="4" borderId="28" xfId="0" applyFont="1" applyFill="1" applyBorder="1" applyAlignment="1">
      <alignment horizontal="center" vertical="center" wrapText="1"/>
    </xf>
    <xf numFmtId="0" fontId="29" fillId="4" borderId="28" xfId="0" applyFont="1" applyFill="1" applyBorder="1" applyAlignment="1">
      <alignment horizontal="center" vertical="center" wrapText="1"/>
    </xf>
    <xf numFmtId="43" fontId="27" fillId="4" borderId="29" xfId="2" applyFont="1" applyFill="1" applyBorder="1" applyAlignment="1">
      <alignment horizontal="center" vertical="center" wrapText="1"/>
    </xf>
    <xf numFmtId="43" fontId="27" fillId="4" borderId="26" xfId="2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6" fillId="4" borderId="13" xfId="0" applyFont="1" applyFill="1" applyBorder="1" applyAlignment="1">
      <alignment horizontal="left" vertical="center" wrapText="1"/>
    </xf>
    <xf numFmtId="0" fontId="26" fillId="4" borderId="13" xfId="0" applyFont="1" applyFill="1" applyBorder="1" applyAlignment="1">
      <alignment horizontal="center" vertical="center" wrapText="1"/>
    </xf>
    <xf numFmtId="0" fontId="28" fillId="4" borderId="13" xfId="0" applyFont="1" applyFill="1" applyBorder="1" applyAlignment="1">
      <alignment horizontal="center" vertical="center" wrapText="1"/>
    </xf>
    <xf numFmtId="43" fontId="26" fillId="4" borderId="25" xfId="2" applyFont="1" applyFill="1" applyBorder="1" applyAlignment="1">
      <alignment horizontal="center" vertical="center" wrapText="1"/>
    </xf>
    <xf numFmtId="43" fontId="26" fillId="4" borderId="17" xfId="2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vertical="center" wrapText="1"/>
    </xf>
    <xf numFmtId="0" fontId="26" fillId="2" borderId="13" xfId="0" applyFont="1" applyFill="1" applyBorder="1" applyAlignment="1">
      <alignment vertical="center" wrapText="1"/>
    </xf>
    <xf numFmtId="0" fontId="28" fillId="2" borderId="13" xfId="0" applyFont="1" applyFill="1" applyBorder="1" applyAlignment="1">
      <alignment vertical="center" wrapText="1"/>
    </xf>
    <xf numFmtId="43" fontId="26" fillId="2" borderId="25" xfId="2" applyFont="1" applyFill="1" applyBorder="1" applyAlignment="1">
      <alignment vertical="center" wrapText="1"/>
    </xf>
    <xf numFmtId="43" fontId="26" fillId="2" borderId="17" xfId="2" applyFont="1" applyFill="1" applyBorder="1" applyAlignment="1">
      <alignment vertical="center" wrapText="1"/>
    </xf>
    <xf numFmtId="0" fontId="26" fillId="2" borderId="13" xfId="0" applyFont="1" applyFill="1" applyBorder="1" applyAlignment="1">
      <alignment horizontal="right" vertical="center" wrapText="1"/>
    </xf>
    <xf numFmtId="0" fontId="28" fillId="2" borderId="13" xfId="0" applyFont="1" applyFill="1" applyBorder="1" applyAlignment="1">
      <alignment horizontal="right" vertical="center" wrapText="1"/>
    </xf>
    <xf numFmtId="43" fontId="26" fillId="2" borderId="25" xfId="2" applyFont="1" applyFill="1" applyBorder="1" applyAlignment="1">
      <alignment horizontal="right" vertical="center" wrapText="1"/>
    </xf>
    <xf numFmtId="43" fontId="26" fillId="2" borderId="17" xfId="2" applyFont="1" applyFill="1" applyBorder="1" applyAlignment="1">
      <alignment horizontal="right" vertical="center" wrapText="1"/>
    </xf>
    <xf numFmtId="43" fontId="26" fillId="0" borderId="19" xfId="2" applyFont="1" applyFill="1" applyBorder="1" applyAlignment="1">
      <alignment horizontal="center" vertical="center" wrapText="1"/>
    </xf>
    <xf numFmtId="0" fontId="27" fillId="3" borderId="14" xfId="0" applyFont="1" applyFill="1" applyBorder="1" applyAlignment="1">
      <alignment horizontal="center" vertical="center" wrapText="1"/>
    </xf>
    <xf numFmtId="43" fontId="27" fillId="0" borderId="19" xfId="2" applyFont="1" applyFill="1" applyBorder="1" applyAlignment="1">
      <alignment horizontal="center" vertical="center" wrapText="1"/>
    </xf>
    <xf numFmtId="43" fontId="27" fillId="3" borderId="22" xfId="2" applyFont="1" applyFill="1" applyBorder="1" applyAlignment="1">
      <alignment horizontal="center" vertical="center" wrapText="1"/>
    </xf>
    <xf numFmtId="0" fontId="26" fillId="3" borderId="14" xfId="0" applyFont="1" applyFill="1" applyBorder="1" applyAlignment="1">
      <alignment horizontal="center" vertical="center" wrapText="1"/>
    </xf>
    <xf numFmtId="43" fontId="26" fillId="3" borderId="22" xfId="2" applyFont="1" applyFill="1" applyBorder="1" applyAlignment="1">
      <alignment horizontal="center" vertical="center" wrapText="1"/>
    </xf>
    <xf numFmtId="43" fontId="27" fillId="0" borderId="25" xfId="2" applyFont="1" applyFill="1" applyBorder="1" applyAlignment="1">
      <alignment horizontal="center" vertical="center" wrapText="1"/>
    </xf>
    <xf numFmtId="43" fontId="26" fillId="0" borderId="22" xfId="2" applyFont="1" applyFill="1" applyBorder="1" applyAlignment="1">
      <alignment horizontal="center" vertical="center" wrapText="1"/>
    </xf>
    <xf numFmtId="0" fontId="26" fillId="3" borderId="0" xfId="0" applyFont="1" applyFill="1" applyAlignment="1">
      <alignment horizontal="center" vertical="center" wrapText="1"/>
    </xf>
    <xf numFmtId="43" fontId="27" fillId="3" borderId="25" xfId="2" applyFont="1" applyFill="1" applyBorder="1" applyAlignment="1">
      <alignment horizontal="center" vertical="center" wrapText="1"/>
    </xf>
    <xf numFmtId="43" fontId="27" fillId="3" borderId="19" xfId="2" applyFont="1" applyFill="1" applyBorder="1" applyAlignment="1">
      <alignment horizontal="center" vertical="center" wrapText="1"/>
    </xf>
    <xf numFmtId="43" fontId="27" fillId="3" borderId="17" xfId="2" applyFont="1" applyFill="1" applyBorder="1" applyAlignment="1">
      <alignment horizontal="center" vertical="center" wrapText="1"/>
    </xf>
    <xf numFmtId="43" fontId="26" fillId="3" borderId="19" xfId="2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43" fontId="31" fillId="0" borderId="0" xfId="2" applyFont="1" applyBorder="1" applyAlignment="1">
      <alignment horizontal="center" vertical="center" wrapText="1"/>
    </xf>
    <xf numFmtId="43" fontId="31" fillId="0" borderId="0" xfId="2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43" fontId="32" fillId="0" borderId="17" xfId="2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43" fontId="33" fillId="0" borderId="0" xfId="2" applyFont="1" applyBorder="1" applyAlignment="1">
      <alignment horizontal="center" vertical="center" wrapText="1"/>
    </xf>
    <xf numFmtId="43" fontId="33" fillId="0" borderId="22" xfId="2" applyFont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43" fontId="32" fillId="0" borderId="19" xfId="2" applyFont="1" applyBorder="1" applyAlignment="1">
      <alignment horizontal="center" vertical="center" wrapText="1"/>
    </xf>
    <xf numFmtId="43" fontId="32" fillId="0" borderId="22" xfId="2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11" xfId="0" applyFont="1" applyBorder="1" applyAlignment="1">
      <alignment horizontal="left" vertical="center" wrapText="1"/>
    </xf>
    <xf numFmtId="0" fontId="33" fillId="0" borderId="11" xfId="0" applyFont="1" applyBorder="1" applyAlignment="1">
      <alignment horizontal="center" vertical="center" wrapText="1"/>
    </xf>
    <xf numFmtId="43" fontId="33" fillId="0" borderId="21" xfId="2" applyFont="1" applyBorder="1" applyAlignment="1">
      <alignment horizontal="center" vertical="center" wrapText="1"/>
    </xf>
    <xf numFmtId="43" fontId="33" fillId="0" borderId="18" xfId="2" applyFont="1" applyBorder="1" applyAlignment="1">
      <alignment horizontal="center" vertical="center" wrapText="1"/>
    </xf>
    <xf numFmtId="43" fontId="33" fillId="2" borderId="19" xfId="2" applyFont="1" applyFill="1" applyBorder="1" applyAlignment="1">
      <alignment horizontal="center" vertical="center" wrapText="1"/>
    </xf>
    <xf numFmtId="43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43" fontId="32" fillId="3" borderId="19" xfId="2" applyFont="1" applyFill="1" applyBorder="1" applyAlignment="1">
      <alignment horizontal="center" vertical="center" wrapText="1"/>
    </xf>
    <xf numFmtId="43" fontId="32" fillId="3" borderId="22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left" vertical="center" wrapText="1"/>
    </xf>
    <xf numFmtId="0" fontId="16" fillId="3" borderId="17" xfId="0" applyFont="1" applyFill="1" applyBorder="1" applyAlignment="1">
      <alignment horizontal="center" vertical="center" wrapText="1"/>
    </xf>
    <xf numFmtId="43" fontId="1" fillId="3" borderId="17" xfId="2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left" vertical="center" wrapText="1"/>
    </xf>
    <xf numFmtId="0" fontId="16" fillId="3" borderId="28" xfId="0" applyFont="1" applyFill="1" applyBorder="1" applyAlignment="1">
      <alignment horizontal="center" vertical="center" wrapText="1"/>
    </xf>
    <xf numFmtId="43" fontId="1" fillId="3" borderId="28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/>
    </xf>
    <xf numFmtId="43" fontId="12" fillId="3" borderId="22" xfId="2" applyFont="1" applyFill="1" applyBorder="1" applyAlignment="1">
      <alignment horizontal="center" vertical="center"/>
    </xf>
    <xf numFmtId="0" fontId="12" fillId="3" borderId="22" xfId="0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vertical="center" wrapText="1"/>
    </xf>
    <xf numFmtId="43" fontId="1" fillId="3" borderId="22" xfId="2" applyFont="1" applyFill="1" applyBorder="1" applyAlignment="1">
      <alignment horizontal="center" vertical="center" wrapText="1"/>
    </xf>
    <xf numFmtId="43" fontId="12" fillId="3" borderId="22" xfId="2" applyFont="1" applyFill="1" applyBorder="1" applyAlignment="1">
      <alignment horizontal="center"/>
    </xf>
    <xf numFmtId="43" fontId="13" fillId="3" borderId="22" xfId="2" applyFont="1" applyFill="1" applyBorder="1" applyAlignment="1">
      <alignment horizontal="center" vertical="center" wrapText="1"/>
    </xf>
    <xf numFmtId="43" fontId="14" fillId="3" borderId="30" xfId="2" applyFont="1" applyFill="1" applyBorder="1" applyAlignment="1">
      <alignment horizontal="center" vertical="center" wrapText="1"/>
    </xf>
    <xf numFmtId="43" fontId="1" fillId="3" borderId="30" xfId="2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3" fontId="1" fillId="3" borderId="22" xfId="2" applyFont="1" applyFill="1" applyBorder="1" applyAlignment="1">
      <alignment horizontal="center" wrapText="1"/>
    </xf>
    <xf numFmtId="0" fontId="1" fillId="3" borderId="22" xfId="0" applyFont="1" applyFill="1" applyBorder="1" applyAlignment="1">
      <alignment horizontal="center" wrapText="1"/>
    </xf>
    <xf numFmtId="43" fontId="1" fillId="3" borderId="18" xfId="2" applyFont="1" applyFill="1" applyBorder="1" applyAlignment="1">
      <alignment horizontal="center" wrapText="1"/>
    </xf>
    <xf numFmtId="0" fontId="12" fillId="3" borderId="18" xfId="0" applyFont="1" applyFill="1" applyBorder="1" applyAlignment="1">
      <alignment horizontal="center" wrapText="1"/>
    </xf>
    <xf numFmtId="2" fontId="1" fillId="3" borderId="18" xfId="0" applyNumberFormat="1" applyFont="1" applyFill="1" applyBorder="1" applyAlignment="1">
      <alignment horizontal="center" wrapText="1"/>
    </xf>
    <xf numFmtId="0" fontId="14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center" vertical="center" wrapText="1"/>
    </xf>
    <xf numFmtId="0" fontId="14" fillId="2" borderId="13" xfId="0" applyFont="1" applyFill="1" applyBorder="1" applyAlignment="1">
      <alignment horizontal="left" vertical="center" wrapText="1"/>
    </xf>
    <xf numFmtId="0" fontId="14" fillId="2" borderId="13" xfId="0" applyFont="1" applyFill="1" applyBorder="1" applyAlignment="1">
      <alignment horizontal="center" vertical="center" wrapText="1"/>
    </xf>
    <xf numFmtId="43" fontId="1" fillId="2" borderId="17" xfId="2" applyFont="1" applyFill="1" applyBorder="1" applyAlignment="1">
      <alignment horizontal="center" wrapText="1"/>
    </xf>
    <xf numFmtId="43" fontId="12" fillId="3" borderId="22" xfId="2" applyFont="1" applyFill="1" applyBorder="1" applyAlignment="1">
      <alignment horizontal="center" wrapText="1"/>
    </xf>
    <xf numFmtId="2" fontId="12" fillId="3" borderId="22" xfId="0" applyNumberFormat="1" applyFont="1" applyFill="1" applyBorder="1" applyAlignment="1">
      <alignment horizontal="center" wrapText="1"/>
    </xf>
    <xf numFmtId="2" fontId="12" fillId="3" borderId="18" xfId="0" applyNumberFormat="1" applyFont="1" applyFill="1" applyBorder="1" applyAlignment="1">
      <alignment horizontal="center" wrapText="1"/>
    </xf>
    <xf numFmtId="2" fontId="1" fillId="3" borderId="22" xfId="0" applyNumberFormat="1" applyFont="1" applyFill="1" applyBorder="1" applyAlignment="1">
      <alignment horizont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2" borderId="17" xfId="0" applyNumberFormat="1" applyFont="1" applyFill="1" applyBorder="1" applyAlignment="1">
      <alignment horizont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wrapText="1"/>
    </xf>
    <xf numFmtId="0" fontId="1" fillId="3" borderId="27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center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" fillId="3" borderId="14" xfId="0" applyFont="1" applyFill="1" applyBorder="1" applyAlignment="1">
      <alignment horizontal="center" wrapText="1"/>
    </xf>
    <xf numFmtId="0" fontId="1" fillId="3" borderId="14" xfId="0" quotePrefix="1" applyFont="1" applyFill="1" applyBorder="1" applyAlignment="1">
      <alignment horizontal="center" wrapText="1"/>
    </xf>
    <xf numFmtId="0" fontId="1" fillId="3" borderId="20" xfId="0" quotePrefix="1" applyFont="1" applyFill="1" applyBorder="1" applyAlignment="1">
      <alignment horizontal="center" wrapText="1"/>
    </xf>
    <xf numFmtId="0" fontId="1" fillId="3" borderId="20" xfId="0" applyFont="1" applyFill="1" applyBorder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right" wrapText="1"/>
    </xf>
    <xf numFmtId="0" fontId="14" fillId="3" borderId="0" xfId="0" applyFont="1" applyFill="1" applyAlignment="1">
      <alignment horizontal="right" wrapText="1"/>
    </xf>
    <xf numFmtId="0" fontId="14" fillId="3" borderId="14" xfId="0" applyFont="1" applyFill="1" applyBorder="1" applyAlignment="1">
      <alignment horizontal="left" vertical="center"/>
    </xf>
    <xf numFmtId="2" fontId="1" fillId="3" borderId="0" xfId="0" applyNumberFormat="1" applyFont="1" applyFill="1" applyAlignment="1">
      <alignment horizontal="left" vertical="center" wrapText="1"/>
    </xf>
    <xf numFmtId="0" fontId="14" fillId="3" borderId="20" xfId="0" applyFont="1" applyFill="1" applyBorder="1" applyAlignment="1">
      <alignment horizontal="left" vertical="center"/>
    </xf>
    <xf numFmtId="2" fontId="1" fillId="3" borderId="11" xfId="0" applyNumberFormat="1" applyFont="1" applyFill="1" applyBorder="1" applyAlignment="1">
      <alignment horizontal="left" vertical="center" wrapText="1"/>
    </xf>
    <xf numFmtId="0" fontId="1" fillId="2" borderId="24" xfId="0" applyFont="1" applyFill="1" applyBorder="1" applyAlignment="1">
      <alignment horizontal="center" wrapText="1"/>
    </xf>
    <xf numFmtId="0" fontId="1" fillId="2" borderId="13" xfId="0" applyFont="1" applyFill="1" applyBorder="1" applyAlignment="1">
      <alignment horizontal="center" vertical="center" wrapText="1"/>
    </xf>
    <xf numFmtId="2" fontId="12" fillId="2" borderId="13" xfId="0" applyNumberFormat="1" applyFont="1" applyFill="1" applyBorder="1" applyAlignment="1">
      <alignment horizontal="center" wrapText="1"/>
    </xf>
    <xf numFmtId="2" fontId="12" fillId="2" borderId="17" xfId="0" applyNumberFormat="1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43" fontId="1" fillId="2" borderId="0" xfId="2" applyFont="1" applyFill="1" applyBorder="1" applyAlignment="1">
      <alignment horizontal="center"/>
    </xf>
    <xf numFmtId="43" fontId="1" fillId="2" borderId="22" xfId="2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2" fontId="1" fillId="3" borderId="21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43" fontId="1" fillId="2" borderId="22" xfId="2" applyFont="1" applyFill="1" applyBorder="1" applyAlignment="1">
      <alignment horizontal="center" wrapText="1"/>
    </xf>
    <xf numFmtId="2" fontId="1" fillId="2" borderId="22" xfId="0" applyNumberFormat="1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vertical="center" wrapText="1"/>
    </xf>
    <xf numFmtId="43" fontId="12" fillId="2" borderId="22" xfId="2" applyFont="1" applyFill="1" applyBorder="1" applyAlignment="1">
      <alignment horizontal="center"/>
    </xf>
    <xf numFmtId="43" fontId="12" fillId="2" borderId="0" xfId="2" applyFont="1" applyFill="1" applyBorder="1" applyAlignment="1">
      <alignment horizontal="center"/>
    </xf>
    <xf numFmtId="0" fontId="14" fillId="4" borderId="28" xfId="0" applyFont="1" applyFill="1" applyBorder="1" applyAlignment="1">
      <alignment horizontal="left" vertical="center" wrapText="1"/>
    </xf>
    <xf numFmtId="0" fontId="1" fillId="4" borderId="28" xfId="0" applyFont="1" applyFill="1" applyBorder="1" applyAlignment="1">
      <alignment horizontal="center" wrapText="1"/>
    </xf>
    <xf numFmtId="2" fontId="1" fillId="4" borderId="28" xfId="0" applyNumberFormat="1" applyFont="1" applyFill="1" applyBorder="1" applyAlignment="1">
      <alignment horizontal="center" wrapText="1"/>
    </xf>
    <xf numFmtId="43" fontId="1" fillId="4" borderId="28" xfId="2" applyFont="1" applyFill="1" applyBorder="1" applyAlignment="1">
      <alignment horizontal="center"/>
    </xf>
    <xf numFmtId="43" fontId="1" fillId="4" borderId="26" xfId="2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 wrapText="1"/>
    </xf>
    <xf numFmtId="0" fontId="14" fillId="4" borderId="14" xfId="0" applyFont="1" applyFill="1" applyBorder="1" applyAlignment="1">
      <alignment horizontal="right" wrapText="1"/>
    </xf>
    <xf numFmtId="0" fontId="14" fillId="4" borderId="0" xfId="0" applyFont="1" applyFill="1" applyAlignment="1">
      <alignment horizontal="right" wrapText="1"/>
    </xf>
    <xf numFmtId="0" fontId="14" fillId="4" borderId="0" xfId="0" applyFont="1" applyFill="1" applyAlignment="1">
      <alignment horizontal="left" vertical="center" wrapText="1"/>
    </xf>
    <xf numFmtId="0" fontId="1" fillId="4" borderId="0" xfId="0" applyFont="1" applyFill="1" applyAlignment="1">
      <alignment horizontal="center" wrapText="1"/>
    </xf>
    <xf numFmtId="2" fontId="1" fillId="4" borderId="0" xfId="0" applyNumberFormat="1" applyFont="1" applyFill="1" applyAlignment="1">
      <alignment horizontal="center" wrapText="1"/>
    </xf>
    <xf numFmtId="43" fontId="1" fillId="4" borderId="0" xfId="2" applyFont="1" applyFill="1" applyBorder="1" applyAlignment="1">
      <alignment horizontal="center"/>
    </xf>
    <xf numFmtId="43" fontId="1" fillId="4" borderId="22" xfId="2" applyFont="1" applyFill="1" applyBorder="1" applyAlignment="1">
      <alignment horizontal="center"/>
    </xf>
    <xf numFmtId="0" fontId="14" fillId="4" borderId="27" xfId="0" applyFont="1" applyFill="1" applyBorder="1" applyAlignment="1">
      <alignment horizontal="left" vertical="center"/>
    </xf>
    <xf numFmtId="0" fontId="1" fillId="4" borderId="28" xfId="0" applyFont="1" applyFill="1" applyBorder="1" applyAlignment="1">
      <alignment horizontal="center" vertical="center" wrapText="1"/>
    </xf>
    <xf numFmtId="2" fontId="1" fillId="4" borderId="28" xfId="0" applyNumberFormat="1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center" vertical="center" wrapText="1"/>
    </xf>
    <xf numFmtId="2" fontId="1" fillId="4" borderId="0" xfId="0" applyNumberFormat="1" applyFont="1" applyFill="1" applyAlignment="1">
      <alignment horizontal="left" vertical="center" wrapText="1"/>
    </xf>
    <xf numFmtId="0" fontId="16" fillId="3" borderId="0" xfId="0" applyFont="1" applyFill="1" applyAlignment="1">
      <alignment horizontal="left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43" fontId="14" fillId="4" borderId="28" xfId="2" applyFont="1" applyFill="1" applyBorder="1" applyAlignment="1">
      <alignment horizontal="center" vertical="center" wrapText="1"/>
    </xf>
    <xf numFmtId="43" fontId="14" fillId="4" borderId="26" xfId="2" applyFont="1" applyFill="1" applyBorder="1" applyAlignment="1">
      <alignment horizontal="center" vertical="center" wrapText="1"/>
    </xf>
    <xf numFmtId="43" fontId="1" fillId="4" borderId="26" xfId="2" applyFont="1" applyFill="1" applyBorder="1" applyAlignment="1">
      <alignment horizontal="center" wrapText="1"/>
    </xf>
    <xf numFmtId="2" fontId="1" fillId="4" borderId="26" xfId="0" applyNumberFormat="1" applyFont="1" applyFill="1" applyBorder="1" applyAlignment="1">
      <alignment horizontal="center" wrapText="1"/>
    </xf>
    <xf numFmtId="2" fontId="1" fillId="4" borderId="29" xfId="0" applyNumberFormat="1" applyFont="1" applyFill="1" applyBorder="1" applyAlignment="1">
      <alignment horizontal="center" wrapText="1"/>
    </xf>
    <xf numFmtId="0" fontId="32" fillId="5" borderId="27" xfId="0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center" vertical="center" wrapText="1"/>
    </xf>
    <xf numFmtId="43" fontId="32" fillId="5" borderId="28" xfId="2" applyFont="1" applyFill="1" applyBorder="1" applyAlignment="1">
      <alignment horizontal="center" vertical="center" wrapText="1"/>
    </xf>
    <xf numFmtId="43" fontId="32" fillId="5" borderId="26" xfId="2" applyFont="1" applyFill="1" applyBorder="1" applyAlignment="1">
      <alignment horizontal="center" vertical="center" wrapText="1"/>
    </xf>
    <xf numFmtId="0" fontId="33" fillId="6" borderId="24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right" vertical="center" wrapText="1"/>
    </xf>
    <xf numFmtId="0" fontId="33" fillId="6" borderId="13" xfId="0" applyFont="1" applyFill="1" applyBorder="1" applyAlignment="1">
      <alignment horizontal="center" vertical="center" wrapText="1"/>
    </xf>
    <xf numFmtId="43" fontId="33" fillId="6" borderId="13" xfId="2" applyFont="1" applyFill="1" applyBorder="1" applyAlignment="1">
      <alignment horizontal="center" vertical="center" wrapText="1"/>
    </xf>
    <xf numFmtId="43" fontId="33" fillId="6" borderId="17" xfId="2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43" fontId="32" fillId="2" borderId="19" xfId="2" applyFont="1" applyFill="1" applyBorder="1" applyAlignment="1">
      <alignment horizontal="center" vertical="center" wrapText="1"/>
    </xf>
    <xf numFmtId="43" fontId="32" fillId="2" borderId="22" xfId="2" applyFont="1" applyFill="1" applyBorder="1" applyAlignment="1">
      <alignment horizontal="center" vertical="center" wrapText="1"/>
    </xf>
    <xf numFmtId="0" fontId="33" fillId="6" borderId="1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left" vertical="center" wrapText="1"/>
    </xf>
    <xf numFmtId="0" fontId="33" fillId="6" borderId="0" xfId="0" applyFont="1" applyFill="1" applyAlignment="1">
      <alignment horizontal="center" vertical="center" wrapText="1"/>
    </xf>
    <xf numFmtId="43" fontId="33" fillId="6" borderId="19" xfId="2" applyFont="1" applyFill="1" applyBorder="1" applyAlignment="1">
      <alignment horizontal="center" vertical="center" wrapText="1"/>
    </xf>
    <xf numFmtId="43" fontId="33" fillId="6" borderId="22" xfId="2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right" vertical="center" wrapText="1"/>
    </xf>
    <xf numFmtId="0" fontId="33" fillId="6" borderId="13" xfId="0" applyFont="1" applyFill="1" applyBorder="1" applyAlignment="1">
      <alignment horizontal="left" vertical="center" wrapText="1"/>
    </xf>
    <xf numFmtId="43" fontId="33" fillId="6" borderId="25" xfId="2" applyFont="1" applyFill="1" applyBorder="1" applyAlignment="1">
      <alignment horizontal="center" vertical="center" wrapText="1"/>
    </xf>
    <xf numFmtId="0" fontId="32" fillId="7" borderId="2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left" vertical="center" wrapText="1"/>
    </xf>
    <xf numFmtId="0" fontId="32" fillId="7" borderId="13" xfId="0" applyFont="1" applyFill="1" applyBorder="1" applyAlignment="1">
      <alignment horizontal="center" vertical="center" wrapText="1"/>
    </xf>
    <xf numFmtId="43" fontId="32" fillId="7" borderId="25" xfId="2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left" vertical="center" wrapText="1"/>
    </xf>
    <xf numFmtId="0" fontId="32" fillId="7" borderId="0" xfId="0" applyFont="1" applyFill="1" applyAlignment="1">
      <alignment horizontal="center" vertical="center" wrapText="1"/>
    </xf>
    <xf numFmtId="43" fontId="32" fillId="7" borderId="19" xfId="2" applyFont="1" applyFill="1" applyBorder="1" applyAlignment="1">
      <alignment horizontal="center" vertical="center" wrapText="1"/>
    </xf>
    <xf numFmtId="0" fontId="32" fillId="5" borderId="28" xfId="0" applyFont="1" applyFill="1" applyBorder="1" applyAlignment="1">
      <alignment horizontal="left" vertical="center" wrapText="1"/>
    </xf>
    <xf numFmtId="43" fontId="32" fillId="5" borderId="29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43" fontId="36" fillId="4" borderId="15" xfId="2" applyFont="1" applyFill="1" applyBorder="1" applyAlignment="1">
      <alignment horizontal="center" vertical="center" wrapText="1"/>
    </xf>
    <xf numFmtId="0" fontId="32" fillId="5" borderId="14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43" fontId="32" fillId="5" borderId="19" xfId="2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3" fillId="2" borderId="13" xfId="0" applyFont="1" applyFill="1" applyBorder="1" applyAlignment="1">
      <alignment horizontal="center" vertical="center" wrapText="1"/>
    </xf>
    <xf numFmtId="43" fontId="33" fillId="2" borderId="25" xfId="2" applyFont="1" applyFill="1" applyBorder="1" applyAlignment="1">
      <alignment horizontal="center" vertical="center" wrapText="1"/>
    </xf>
    <xf numFmtId="43" fontId="33" fillId="2" borderId="17" xfId="2" applyFont="1" applyFill="1" applyBorder="1" applyAlignment="1">
      <alignment horizontal="center" vertical="center" wrapText="1"/>
    </xf>
    <xf numFmtId="0" fontId="32" fillId="4" borderId="27" xfId="0" applyFont="1" applyFill="1" applyBorder="1" applyAlignment="1">
      <alignment horizontal="center" vertical="center" wrapText="1"/>
    </xf>
    <xf numFmtId="0" fontId="32" fillId="4" borderId="28" xfId="0" applyFont="1" applyFill="1" applyBorder="1" applyAlignment="1">
      <alignment horizontal="left" vertical="center" wrapText="1"/>
    </xf>
    <xf numFmtId="0" fontId="32" fillId="4" borderId="28" xfId="0" applyFont="1" applyFill="1" applyBorder="1" applyAlignment="1">
      <alignment horizontal="center" vertical="center" wrapText="1"/>
    </xf>
    <xf numFmtId="43" fontId="32" fillId="4" borderId="29" xfId="2" applyFont="1" applyFill="1" applyBorder="1" applyAlignment="1">
      <alignment horizontal="center" vertical="center" wrapText="1"/>
    </xf>
    <xf numFmtId="43" fontId="32" fillId="4" borderId="26" xfId="2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center" vertical="center" wrapText="1"/>
    </xf>
    <xf numFmtId="0" fontId="33" fillId="3" borderId="0" xfId="0" applyFont="1" applyFill="1" applyAlignment="1">
      <alignment horizontal="center" vertical="center" wrapText="1"/>
    </xf>
    <xf numFmtId="0" fontId="32" fillId="3" borderId="14" xfId="0" applyFont="1" applyFill="1" applyBorder="1" applyAlignment="1">
      <alignment horizontal="center" vertical="center" wrapText="1"/>
    </xf>
    <xf numFmtId="0" fontId="32" fillId="3" borderId="0" xfId="0" applyFont="1" applyFill="1" applyAlignment="1">
      <alignment horizontal="left" vertical="center" wrapText="1"/>
    </xf>
    <xf numFmtId="43" fontId="37" fillId="0" borderId="0" xfId="2" applyFont="1" applyAlignment="1">
      <alignment horizontal="center" vertical="center" wrapText="1"/>
    </xf>
    <xf numFmtId="43" fontId="32" fillId="0" borderId="0" xfId="2" applyFont="1" applyAlignment="1">
      <alignment horizontal="center" vertical="center" wrapText="1"/>
    </xf>
    <xf numFmtId="43" fontId="32" fillId="0" borderId="24" xfId="2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right"/>
    </xf>
    <xf numFmtId="43" fontId="1" fillId="4" borderId="15" xfId="2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" fillId="3" borderId="14" xfId="0" quotePrefix="1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4" fillId="4" borderId="27" xfId="0" applyFont="1" applyFill="1" applyBorder="1" applyAlignment="1">
      <alignment horizontal="left" wrapText="1"/>
    </xf>
    <xf numFmtId="0" fontId="14" fillId="4" borderId="28" xfId="0" applyFont="1" applyFill="1" applyBorder="1" applyAlignment="1">
      <alignment horizontal="left" wrapText="1"/>
    </xf>
    <xf numFmtId="0" fontId="1" fillId="2" borderId="14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  <xf numFmtId="0" fontId="18" fillId="3" borderId="0" xfId="0" applyFont="1" applyFill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6" fillId="4" borderId="23" xfId="2" applyFont="1" applyFill="1" applyBorder="1" applyAlignment="1">
      <alignment horizontal="center" vertical="center" wrapText="1"/>
    </xf>
    <xf numFmtId="43" fontId="36" fillId="4" borderId="16" xfId="2" applyFont="1" applyFill="1" applyBorder="1" applyAlignment="1">
      <alignment horizontal="center" vertical="center" wrapText="1"/>
    </xf>
    <xf numFmtId="0" fontId="36" fillId="4" borderId="15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3" fontId="11" fillId="0" borderId="0" xfId="2" applyFont="1" applyFill="1" applyBorder="1" applyAlignment="1">
      <alignment horizontal="center" vertical="center" wrapText="1"/>
    </xf>
    <xf numFmtId="43" fontId="23" fillId="0" borderId="0" xfId="2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3" fontId="5" fillId="0" borderId="9" xfId="2" applyFont="1" applyFill="1" applyBorder="1" applyAlignment="1">
      <alignment horizontal="center" vertical="center" wrapText="1"/>
    </xf>
    <xf numFmtId="43" fontId="5" fillId="0" borderId="10" xfId="2" applyFont="1" applyFill="1" applyBorder="1" applyAlignment="1">
      <alignment horizontal="center" vertical="center" wrapText="1"/>
    </xf>
    <xf numFmtId="43" fontId="5" fillId="0" borderId="12" xfId="2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43" fontId="5" fillId="2" borderId="7" xfId="2" applyFont="1" applyFill="1" applyBorder="1" applyAlignment="1">
      <alignment horizontal="center" vertical="center" wrapText="1"/>
    </xf>
    <xf numFmtId="43" fontId="5" fillId="2" borderId="4" xfId="2" applyFont="1" applyFill="1" applyBorder="1" applyAlignment="1">
      <alignment horizontal="center" vertical="center" wrapText="1"/>
    </xf>
    <xf numFmtId="43" fontId="5" fillId="2" borderId="6" xfId="2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</cellXfs>
  <cellStyles count="8">
    <cellStyle name="Euro" xfId="1" xr:uid="{00000000-0005-0000-0000-000000000000}"/>
    <cellStyle name="Migliaia" xfId="2" builtinId="3"/>
    <cellStyle name="Migliaia [0] 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  <cellStyle name="Normale 4" xfId="6" xr:uid="{00000000-0005-0000-0000-000006000000}"/>
    <cellStyle name="Normale 5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5"/>
  <sheetViews>
    <sheetView zoomScale="20" zoomScaleNormal="20" zoomScaleSheetLayoutView="10" workbookViewId="0">
      <pane ySplit="2715" activePane="bottomLeft"/>
      <selection activeCell="J1" sqref="J1"/>
      <selection pane="bottomLeft" activeCell="Z210" sqref="Z210"/>
    </sheetView>
  </sheetViews>
  <sheetFormatPr defaultColWidth="9.140625" defaultRowHeight="61.5" x14ac:dyDescent="0.9"/>
  <cols>
    <col min="1" max="1" width="37.140625" style="66" customWidth="1"/>
    <col min="2" max="2" width="73.140625" style="66" customWidth="1"/>
    <col min="3" max="3" width="255.140625" style="87" customWidth="1"/>
    <col min="4" max="4" width="17.140625" style="67" customWidth="1"/>
    <col min="5" max="5" width="62.140625" style="66" hidden="1" customWidth="1"/>
    <col min="6" max="6" width="72.85546875" style="66" hidden="1" customWidth="1"/>
    <col min="7" max="7" width="167.28515625" style="66" customWidth="1"/>
    <col min="8" max="8" width="82.28515625" style="80" customWidth="1"/>
    <col min="9" max="9" width="76" style="80" customWidth="1"/>
    <col min="10" max="10" width="139.42578125" style="66" customWidth="1"/>
    <col min="11" max="16384" width="9.140625" style="66"/>
  </cols>
  <sheetData>
    <row r="1" spans="1:19" ht="67.150000000000006" customHeight="1" x14ac:dyDescent="0.9">
      <c r="A1" s="332" t="s">
        <v>2</v>
      </c>
      <c r="B1" s="332"/>
      <c r="C1" s="332"/>
      <c r="D1" s="332"/>
      <c r="E1" s="332"/>
      <c r="F1" s="84"/>
      <c r="G1" s="84" t="s">
        <v>2</v>
      </c>
      <c r="H1" s="65"/>
      <c r="I1" s="65"/>
      <c r="J1" s="327" t="s">
        <v>490</v>
      </c>
    </row>
    <row r="2" spans="1:19" ht="220.9" customHeight="1" x14ac:dyDescent="0.9">
      <c r="A2" s="346" t="s">
        <v>491</v>
      </c>
      <c r="B2" s="346"/>
      <c r="C2" s="346"/>
      <c r="D2" s="346"/>
      <c r="E2" s="346"/>
      <c r="F2" s="346"/>
      <c r="G2" s="346"/>
      <c r="H2" s="346"/>
      <c r="I2" s="346"/>
      <c r="J2" s="346"/>
    </row>
    <row r="3" spans="1:19" x14ac:dyDescent="0.9">
      <c r="A3" s="59"/>
      <c r="B3" s="59"/>
      <c r="C3" s="68" t="s">
        <v>2</v>
      </c>
      <c r="D3" s="60"/>
      <c r="E3" s="60"/>
      <c r="F3" s="60"/>
      <c r="G3" s="60"/>
      <c r="H3" s="63" t="s">
        <v>2</v>
      </c>
      <c r="I3" s="63"/>
      <c r="J3" s="60"/>
    </row>
    <row r="4" spans="1:19" ht="29.25" customHeight="1" x14ac:dyDescent="0.9">
      <c r="A4" s="333" t="s">
        <v>0</v>
      </c>
      <c r="B4" s="333"/>
      <c r="C4" s="333" t="s">
        <v>1</v>
      </c>
      <c r="D4" s="329"/>
      <c r="E4" s="333" t="s">
        <v>327</v>
      </c>
      <c r="F4" s="328" t="s">
        <v>331</v>
      </c>
      <c r="G4" s="328" t="s">
        <v>368</v>
      </c>
      <c r="H4" s="328" t="s">
        <v>326</v>
      </c>
      <c r="I4" s="328"/>
      <c r="J4" s="328" t="s">
        <v>367</v>
      </c>
    </row>
    <row r="5" spans="1:19" ht="15" customHeight="1" x14ac:dyDescent="0.9">
      <c r="A5" s="333"/>
      <c r="B5" s="333"/>
      <c r="C5" s="334"/>
      <c r="D5" s="330"/>
      <c r="E5" s="333"/>
      <c r="F5" s="328"/>
      <c r="G5" s="328"/>
      <c r="H5" s="328"/>
      <c r="I5" s="328"/>
      <c r="J5" s="328"/>
    </row>
    <row r="6" spans="1:19" ht="15" customHeight="1" x14ac:dyDescent="0.9">
      <c r="A6" s="333"/>
      <c r="B6" s="333"/>
      <c r="C6" s="334"/>
      <c r="D6" s="330"/>
      <c r="E6" s="333"/>
      <c r="F6" s="328"/>
      <c r="G6" s="328"/>
      <c r="H6" s="328"/>
      <c r="I6" s="328"/>
      <c r="J6" s="328"/>
    </row>
    <row r="7" spans="1:19" ht="206.25" customHeight="1" x14ac:dyDescent="0.9">
      <c r="A7" s="333"/>
      <c r="B7" s="333"/>
      <c r="C7" s="334"/>
      <c r="D7" s="331"/>
      <c r="E7" s="333"/>
      <c r="F7" s="328"/>
      <c r="G7" s="328"/>
      <c r="H7" s="328"/>
      <c r="I7" s="328"/>
      <c r="J7" s="328"/>
      <c r="M7" s="66" t="s">
        <v>2</v>
      </c>
      <c r="S7" s="66" t="s">
        <v>2</v>
      </c>
    </row>
    <row r="8" spans="1:19" ht="130.9" customHeight="1" thickBot="1" x14ac:dyDescent="0.95">
      <c r="A8" s="178"/>
      <c r="B8" s="178"/>
      <c r="C8" s="179"/>
      <c r="D8" s="180"/>
      <c r="E8" s="178"/>
      <c r="F8" s="181"/>
      <c r="G8" s="181"/>
      <c r="H8" s="193" t="s">
        <v>324</v>
      </c>
      <c r="I8" s="193" t="s">
        <v>325</v>
      </c>
      <c r="J8" s="194"/>
    </row>
    <row r="9" spans="1:19" x14ac:dyDescent="0.9">
      <c r="A9" s="215"/>
      <c r="B9" s="182"/>
      <c r="C9" s="183"/>
      <c r="D9" s="184"/>
      <c r="E9" s="182"/>
      <c r="F9" s="185"/>
      <c r="G9" s="185"/>
      <c r="H9" s="190"/>
      <c r="I9" s="190"/>
      <c r="J9" s="190"/>
    </row>
    <row r="10" spans="1:19" x14ac:dyDescent="0.9">
      <c r="A10" s="216"/>
      <c r="B10" s="176"/>
      <c r="C10" s="217" t="s">
        <v>328</v>
      </c>
      <c r="D10" s="218" t="s">
        <v>333</v>
      </c>
      <c r="E10" s="176"/>
      <c r="F10" s="81">
        <v>5796.07</v>
      </c>
      <c r="G10" s="81">
        <v>187523.32</v>
      </c>
      <c r="H10" s="186">
        <v>0</v>
      </c>
      <c r="I10" s="186">
        <v>0</v>
      </c>
      <c r="J10" s="187">
        <f>G10+H10-I10</f>
        <v>187523.32</v>
      </c>
    </row>
    <row r="11" spans="1:19" x14ac:dyDescent="0.9">
      <c r="A11" s="216"/>
      <c r="B11" s="176"/>
      <c r="C11" s="217"/>
      <c r="D11" s="177"/>
      <c r="E11" s="176"/>
      <c r="F11" s="70"/>
      <c r="G11" s="70">
        <v>0</v>
      </c>
      <c r="H11" s="190"/>
      <c r="I11" s="190"/>
      <c r="J11" s="189">
        <f t="shared" ref="J11:J19" si="0">G11+H11-I11</f>
        <v>0</v>
      </c>
    </row>
    <row r="12" spans="1:19" x14ac:dyDescent="0.9">
      <c r="A12" s="216"/>
      <c r="B12" s="176"/>
      <c r="C12" s="217" t="s">
        <v>329</v>
      </c>
      <c r="D12" s="218" t="s">
        <v>333</v>
      </c>
      <c r="E12" s="176"/>
      <c r="F12" s="81">
        <v>0</v>
      </c>
      <c r="G12" s="81">
        <v>903232.96</v>
      </c>
      <c r="H12" s="190">
        <v>0</v>
      </c>
      <c r="I12" s="190">
        <v>0</v>
      </c>
      <c r="J12" s="189">
        <f t="shared" si="0"/>
        <v>903232.96</v>
      </c>
    </row>
    <row r="13" spans="1:19" x14ac:dyDescent="0.9">
      <c r="A13" s="216"/>
      <c r="B13" s="176"/>
      <c r="C13" s="217"/>
      <c r="D13" s="177"/>
      <c r="E13" s="176"/>
      <c r="F13" s="70"/>
      <c r="G13" s="70"/>
      <c r="H13" s="190"/>
      <c r="I13" s="190"/>
      <c r="J13" s="189" t="s">
        <v>2</v>
      </c>
    </row>
    <row r="14" spans="1:19" x14ac:dyDescent="0.9">
      <c r="A14" s="216"/>
      <c r="B14" s="176"/>
      <c r="C14" s="217" t="s">
        <v>330</v>
      </c>
      <c r="D14" s="218" t="s">
        <v>333</v>
      </c>
      <c r="E14" s="176"/>
      <c r="F14" s="82">
        <v>2960920.48</v>
      </c>
      <c r="G14" s="69">
        <f>SUM(G16+G17+G18+G19)</f>
        <v>7049636.8999999994</v>
      </c>
      <c r="H14" s="190">
        <f>H16+H17+H18+H19</f>
        <v>0</v>
      </c>
      <c r="I14" s="190">
        <f>I16+I17+I18+I19</f>
        <v>0</v>
      </c>
      <c r="J14" s="190">
        <f>G14+H14-I14</f>
        <v>7049636.8999999994</v>
      </c>
    </row>
    <row r="15" spans="1:19" ht="9.75" customHeight="1" x14ac:dyDescent="0.9">
      <c r="A15" s="216"/>
      <c r="B15" s="176"/>
      <c r="C15" s="217"/>
      <c r="D15" s="60"/>
      <c r="E15" s="176"/>
      <c r="F15" s="61"/>
      <c r="G15" s="61"/>
      <c r="H15" s="190"/>
      <c r="I15" s="190">
        <v>0</v>
      </c>
      <c r="J15" s="189"/>
    </row>
    <row r="16" spans="1:19" x14ac:dyDescent="0.9">
      <c r="A16" s="216"/>
      <c r="B16" s="176"/>
      <c r="C16" s="219" t="s">
        <v>344</v>
      </c>
      <c r="D16" s="60" t="s">
        <v>333</v>
      </c>
      <c r="E16" s="176"/>
      <c r="F16" s="61">
        <v>2162944.52</v>
      </c>
      <c r="G16" s="61">
        <v>4665174.13</v>
      </c>
      <c r="H16" s="192">
        <v>0</v>
      </c>
      <c r="I16" s="189">
        <v>0</v>
      </c>
      <c r="J16" s="189">
        <f t="shared" si="0"/>
        <v>4665174.13</v>
      </c>
    </row>
    <row r="17" spans="1:10" x14ac:dyDescent="0.9">
      <c r="A17" s="216"/>
      <c r="B17" s="176"/>
      <c r="C17" s="219" t="s">
        <v>345</v>
      </c>
      <c r="D17" s="60" t="s">
        <v>333</v>
      </c>
      <c r="E17" s="176"/>
      <c r="F17" s="61">
        <v>505442.58</v>
      </c>
      <c r="G17" s="61">
        <v>357377.31</v>
      </c>
      <c r="H17" s="192">
        <v>0</v>
      </c>
      <c r="I17" s="190">
        <v>0</v>
      </c>
      <c r="J17" s="189">
        <f t="shared" si="0"/>
        <v>357377.31</v>
      </c>
    </row>
    <row r="18" spans="1:10" x14ac:dyDescent="0.9">
      <c r="A18" s="216"/>
      <c r="B18" s="176"/>
      <c r="C18" s="219" t="s">
        <v>346</v>
      </c>
      <c r="D18" s="60" t="s">
        <v>333</v>
      </c>
      <c r="E18" s="176"/>
      <c r="F18" s="61">
        <v>292533.38</v>
      </c>
      <c r="G18" s="61">
        <v>327682.67</v>
      </c>
      <c r="H18" s="192">
        <v>0</v>
      </c>
      <c r="I18" s="190">
        <v>0</v>
      </c>
      <c r="J18" s="192">
        <f t="shared" si="0"/>
        <v>327682.67</v>
      </c>
    </row>
    <row r="19" spans="1:10" x14ac:dyDescent="0.9">
      <c r="A19" s="216"/>
      <c r="B19" s="176"/>
      <c r="C19" s="219" t="s">
        <v>347</v>
      </c>
      <c r="D19" s="60" t="s">
        <v>333</v>
      </c>
      <c r="E19" s="176"/>
      <c r="F19" s="61">
        <v>0</v>
      </c>
      <c r="G19" s="61">
        <v>1699402.79</v>
      </c>
      <c r="H19" s="192">
        <v>0</v>
      </c>
      <c r="I19" s="190"/>
      <c r="J19" s="189">
        <f t="shared" si="0"/>
        <v>1699402.79</v>
      </c>
    </row>
    <row r="20" spans="1:10" x14ac:dyDescent="0.9">
      <c r="A20" s="216"/>
      <c r="B20" s="176"/>
      <c r="C20" s="217"/>
      <c r="D20" s="177"/>
      <c r="E20" s="176"/>
      <c r="F20" s="70"/>
      <c r="G20" s="70" t="s">
        <v>2</v>
      </c>
      <c r="H20" s="190"/>
      <c r="I20" s="190"/>
      <c r="J20" s="189" t="s">
        <v>2</v>
      </c>
    </row>
    <row r="21" spans="1:10" x14ac:dyDescent="0.9">
      <c r="A21" s="216"/>
      <c r="B21" s="176"/>
      <c r="C21" s="217" t="s">
        <v>486</v>
      </c>
      <c r="D21" s="60" t="s">
        <v>334</v>
      </c>
      <c r="E21" s="176"/>
      <c r="F21" s="70">
        <v>7280234.4399999995</v>
      </c>
      <c r="G21" s="70">
        <v>10460088.870000001</v>
      </c>
      <c r="H21" s="192">
        <v>0</v>
      </c>
      <c r="I21" s="190">
        <v>0</v>
      </c>
      <c r="J21" s="189">
        <f>G21+H21-I21</f>
        <v>10460088.870000001</v>
      </c>
    </row>
    <row r="22" spans="1:10" x14ac:dyDescent="0.9">
      <c r="A22" s="216"/>
      <c r="B22" s="176"/>
      <c r="C22" s="266"/>
      <c r="D22" s="177"/>
      <c r="E22" s="176"/>
      <c r="F22" s="176"/>
      <c r="G22" s="267"/>
      <c r="H22" s="190"/>
      <c r="I22" s="190"/>
      <c r="J22" s="190"/>
    </row>
    <row r="23" spans="1:10" ht="175.15" hidden="1" customHeight="1" x14ac:dyDescent="0.9">
      <c r="A23" s="337" t="s">
        <v>3</v>
      </c>
      <c r="B23" s="338"/>
      <c r="C23" s="339" t="s">
        <v>4</v>
      </c>
      <c r="D23" s="339"/>
      <c r="E23" s="339"/>
      <c r="F23" s="269"/>
      <c r="G23" s="269"/>
      <c r="H23" s="270" t="s">
        <v>2</v>
      </c>
      <c r="I23" s="270" t="s">
        <v>2</v>
      </c>
      <c r="J23" s="270"/>
    </row>
    <row r="24" spans="1:10" hidden="1" x14ac:dyDescent="0.9">
      <c r="A24" s="220"/>
      <c r="B24" s="176"/>
      <c r="C24" s="195"/>
      <c r="D24" s="62"/>
      <c r="E24" s="62"/>
      <c r="F24" s="62"/>
      <c r="G24" s="62"/>
      <c r="H24" s="196"/>
      <c r="I24" s="196"/>
      <c r="J24" s="197"/>
    </row>
    <row r="25" spans="1:10" ht="129.6" hidden="1" customHeight="1" x14ac:dyDescent="0.9">
      <c r="A25" s="221" t="s">
        <v>5</v>
      </c>
      <c r="B25" s="176"/>
      <c r="C25" s="195" t="s">
        <v>6</v>
      </c>
      <c r="D25" s="60" t="s">
        <v>332</v>
      </c>
      <c r="E25" s="73">
        <v>0</v>
      </c>
      <c r="F25" s="61">
        <v>0</v>
      </c>
      <c r="G25" s="61">
        <v>0</v>
      </c>
      <c r="H25" s="196"/>
      <c r="I25" s="196"/>
      <c r="J25" s="191">
        <f>G25+H25-I25</f>
        <v>0</v>
      </c>
    </row>
    <row r="26" spans="1:10" hidden="1" x14ac:dyDescent="0.9">
      <c r="A26" s="221"/>
      <c r="B26" s="176"/>
      <c r="C26" s="68"/>
      <c r="D26" s="60" t="s">
        <v>333</v>
      </c>
      <c r="E26" s="60"/>
      <c r="F26" s="61">
        <v>0</v>
      </c>
      <c r="G26" s="61">
        <v>0</v>
      </c>
      <c r="H26" s="196"/>
      <c r="I26" s="196"/>
      <c r="J26" s="191">
        <f>G26+H26-I26</f>
        <v>0</v>
      </c>
    </row>
    <row r="27" spans="1:10" hidden="1" x14ac:dyDescent="0.9">
      <c r="A27" s="221"/>
      <c r="B27" s="176"/>
      <c r="C27" s="68"/>
      <c r="D27" s="60" t="s">
        <v>334</v>
      </c>
      <c r="E27" s="60"/>
      <c r="F27" s="61">
        <v>0</v>
      </c>
      <c r="G27" s="61">
        <v>0</v>
      </c>
      <c r="H27" s="196"/>
      <c r="I27" s="196"/>
      <c r="J27" s="191">
        <f>G27+H27-I27</f>
        <v>0</v>
      </c>
    </row>
    <row r="28" spans="1:10" hidden="1" x14ac:dyDescent="0.9">
      <c r="A28" s="220"/>
      <c r="B28" s="176"/>
      <c r="C28" s="68"/>
      <c r="D28" s="60"/>
      <c r="E28" s="60"/>
      <c r="F28" s="60"/>
      <c r="G28" s="60"/>
      <c r="H28" s="196"/>
      <c r="I28" s="196"/>
      <c r="J28" s="188"/>
    </row>
    <row r="29" spans="1:10" ht="123" hidden="1" x14ac:dyDescent="0.9">
      <c r="A29" s="221" t="s">
        <v>7</v>
      </c>
      <c r="B29" s="176"/>
      <c r="C29" s="195" t="s">
        <v>8</v>
      </c>
      <c r="D29" s="60" t="s">
        <v>332</v>
      </c>
      <c r="E29" s="73">
        <v>0</v>
      </c>
      <c r="F29" s="61">
        <v>0</v>
      </c>
      <c r="G29" s="61">
        <v>0</v>
      </c>
      <c r="H29" s="196"/>
      <c r="I29" s="196"/>
      <c r="J29" s="191">
        <f>G29+H29-I29</f>
        <v>0</v>
      </c>
    </row>
    <row r="30" spans="1:10" hidden="1" x14ac:dyDescent="0.9">
      <c r="A30" s="221"/>
      <c r="B30" s="176"/>
      <c r="C30" s="68"/>
      <c r="D30" s="60" t="s">
        <v>333</v>
      </c>
      <c r="E30" s="60"/>
      <c r="F30" s="61">
        <v>0</v>
      </c>
      <c r="G30" s="61">
        <v>0</v>
      </c>
      <c r="H30" s="196"/>
      <c r="I30" s="196"/>
      <c r="J30" s="191">
        <f>G30+H30-I30</f>
        <v>0</v>
      </c>
    </row>
    <row r="31" spans="1:10" hidden="1" x14ac:dyDescent="0.9">
      <c r="A31" s="221"/>
      <c r="B31" s="176"/>
      <c r="C31" s="68"/>
      <c r="D31" s="60" t="s">
        <v>334</v>
      </c>
      <c r="E31" s="60"/>
      <c r="F31" s="61">
        <v>0</v>
      </c>
      <c r="G31" s="61">
        <v>0</v>
      </c>
      <c r="H31" s="196"/>
      <c r="I31" s="196"/>
      <c r="J31" s="191">
        <f>G31+H31-I31</f>
        <v>0</v>
      </c>
    </row>
    <row r="32" spans="1:10" hidden="1" x14ac:dyDescent="0.9">
      <c r="A32" s="220"/>
      <c r="B32" s="176"/>
      <c r="C32" s="68"/>
      <c r="D32" s="60"/>
      <c r="E32" s="60"/>
      <c r="F32" s="60"/>
      <c r="G32" s="60"/>
      <c r="H32" s="196"/>
      <c r="I32" s="196"/>
      <c r="J32" s="188"/>
    </row>
    <row r="33" spans="1:10" ht="123" hidden="1" x14ac:dyDescent="0.9">
      <c r="A33" s="221" t="s">
        <v>9</v>
      </c>
      <c r="B33" s="176"/>
      <c r="C33" s="195" t="s">
        <v>348</v>
      </c>
      <c r="D33" s="60" t="s">
        <v>332</v>
      </c>
      <c r="E33" s="73">
        <v>0</v>
      </c>
      <c r="F33" s="61">
        <v>0</v>
      </c>
      <c r="G33" s="61">
        <v>0</v>
      </c>
      <c r="H33" s="196"/>
      <c r="I33" s="196"/>
      <c r="J33" s="191">
        <f>G33+H33-I33</f>
        <v>0</v>
      </c>
    </row>
    <row r="34" spans="1:10" hidden="1" x14ac:dyDescent="0.9">
      <c r="A34" s="221"/>
      <c r="B34" s="176"/>
      <c r="C34" s="195"/>
      <c r="D34" s="60" t="s">
        <v>333</v>
      </c>
      <c r="E34" s="73"/>
      <c r="F34" s="61">
        <v>0</v>
      </c>
      <c r="G34" s="61">
        <v>0</v>
      </c>
      <c r="H34" s="196"/>
      <c r="I34" s="196"/>
      <c r="J34" s="191">
        <f>G34+H34-I34</f>
        <v>0</v>
      </c>
    </row>
    <row r="35" spans="1:10" hidden="1" x14ac:dyDescent="0.9">
      <c r="A35" s="221"/>
      <c r="B35" s="176"/>
      <c r="C35" s="68"/>
      <c r="D35" s="60" t="s">
        <v>334</v>
      </c>
      <c r="E35" s="73"/>
      <c r="F35" s="61">
        <v>0</v>
      </c>
      <c r="G35" s="61">
        <v>0</v>
      </c>
      <c r="H35" s="196"/>
      <c r="I35" s="196"/>
      <c r="J35" s="191">
        <f>G35+H35-I35</f>
        <v>0</v>
      </c>
    </row>
    <row r="36" spans="1:10" hidden="1" x14ac:dyDescent="0.9">
      <c r="A36" s="221"/>
      <c r="B36" s="176"/>
      <c r="C36" s="68"/>
      <c r="D36" s="60"/>
      <c r="E36" s="60"/>
      <c r="F36" s="60"/>
      <c r="G36" s="60"/>
      <c r="H36" s="196"/>
      <c r="I36" s="196"/>
      <c r="J36" s="188"/>
    </row>
    <row r="37" spans="1:10" ht="115.15" hidden="1" customHeight="1" x14ac:dyDescent="0.9">
      <c r="A37" s="221" t="s">
        <v>10</v>
      </c>
      <c r="B37" s="176"/>
      <c r="C37" s="195" t="s">
        <v>11</v>
      </c>
      <c r="D37" s="60" t="s">
        <v>332</v>
      </c>
      <c r="E37" s="73">
        <v>0</v>
      </c>
      <c r="F37" s="61">
        <v>0</v>
      </c>
      <c r="G37" s="61">
        <v>0</v>
      </c>
      <c r="H37" s="196"/>
      <c r="I37" s="196"/>
      <c r="J37" s="191">
        <f>G37+H37-I37</f>
        <v>0</v>
      </c>
    </row>
    <row r="38" spans="1:10" hidden="1" x14ac:dyDescent="0.9">
      <c r="A38" s="221"/>
      <c r="B38" s="176"/>
      <c r="C38" s="68"/>
      <c r="D38" s="60" t="s">
        <v>333</v>
      </c>
      <c r="E38" s="73"/>
      <c r="F38" s="61">
        <v>0</v>
      </c>
      <c r="G38" s="61">
        <v>0</v>
      </c>
      <c r="H38" s="196"/>
      <c r="I38" s="196"/>
      <c r="J38" s="191">
        <f>G38+H38-I38</f>
        <v>0</v>
      </c>
    </row>
    <row r="39" spans="1:10" hidden="1" x14ac:dyDescent="0.9">
      <c r="A39" s="221"/>
      <c r="B39" s="176"/>
      <c r="C39" s="68"/>
      <c r="D39" s="60" t="s">
        <v>334</v>
      </c>
      <c r="E39" s="73"/>
      <c r="F39" s="61">
        <v>0</v>
      </c>
      <c r="G39" s="61">
        <v>0</v>
      </c>
      <c r="H39" s="196"/>
      <c r="I39" s="196"/>
      <c r="J39" s="191">
        <f>G39+H39-I39</f>
        <v>0</v>
      </c>
    </row>
    <row r="40" spans="1:10" hidden="1" x14ac:dyDescent="0.9">
      <c r="A40" s="220"/>
      <c r="B40" s="176"/>
      <c r="C40" s="68"/>
      <c r="D40" s="60"/>
      <c r="E40" s="60"/>
      <c r="F40" s="60"/>
      <c r="G40" s="60"/>
      <c r="H40" s="196"/>
      <c r="I40" s="196"/>
      <c r="J40" s="188"/>
    </row>
    <row r="41" spans="1:10" hidden="1" x14ac:dyDescent="0.9">
      <c r="A41" s="221" t="s">
        <v>12</v>
      </c>
      <c r="B41" s="176"/>
      <c r="C41" s="195" t="s">
        <v>13</v>
      </c>
      <c r="D41" s="60" t="s">
        <v>332</v>
      </c>
      <c r="E41" s="73">
        <v>0</v>
      </c>
      <c r="F41" s="61">
        <v>0</v>
      </c>
      <c r="G41" s="61">
        <v>0</v>
      </c>
      <c r="H41" s="196"/>
      <c r="I41" s="196"/>
      <c r="J41" s="191">
        <f>G41+H41-I41</f>
        <v>0</v>
      </c>
    </row>
    <row r="42" spans="1:10" hidden="1" x14ac:dyDescent="0.9">
      <c r="A42" s="221"/>
      <c r="B42" s="176"/>
      <c r="C42" s="195"/>
      <c r="D42" s="60" t="s">
        <v>333</v>
      </c>
      <c r="E42" s="73"/>
      <c r="F42" s="61">
        <v>0</v>
      </c>
      <c r="G42" s="61">
        <v>0</v>
      </c>
      <c r="H42" s="196"/>
      <c r="I42" s="196"/>
      <c r="J42" s="191">
        <f>G42+H42-I42</f>
        <v>0</v>
      </c>
    </row>
    <row r="43" spans="1:10" hidden="1" x14ac:dyDescent="0.9">
      <c r="A43" s="221"/>
      <c r="B43" s="176"/>
      <c r="C43" s="68"/>
      <c r="D43" s="60" t="s">
        <v>334</v>
      </c>
      <c r="E43" s="73"/>
      <c r="F43" s="61">
        <v>0</v>
      </c>
      <c r="G43" s="61">
        <v>0</v>
      </c>
      <c r="H43" s="196"/>
      <c r="I43" s="196"/>
      <c r="J43" s="191">
        <f>G43+H43-I43</f>
        <v>0</v>
      </c>
    </row>
    <row r="44" spans="1:10" hidden="1" x14ac:dyDescent="0.9">
      <c r="A44" s="221"/>
      <c r="B44" s="176"/>
      <c r="C44" s="68"/>
      <c r="D44" s="60"/>
      <c r="E44" s="60"/>
      <c r="F44" s="60"/>
      <c r="G44" s="60"/>
      <c r="H44" s="196"/>
      <c r="I44" s="196"/>
      <c r="J44" s="188"/>
    </row>
    <row r="45" spans="1:10" ht="123" hidden="1" x14ac:dyDescent="0.9">
      <c r="A45" s="221" t="s">
        <v>14</v>
      </c>
      <c r="B45" s="176"/>
      <c r="C45" s="195" t="s">
        <v>349</v>
      </c>
      <c r="D45" s="60" t="s">
        <v>332</v>
      </c>
      <c r="E45" s="73">
        <v>0</v>
      </c>
      <c r="F45" s="61">
        <v>0</v>
      </c>
      <c r="G45" s="61">
        <v>0</v>
      </c>
      <c r="H45" s="196"/>
      <c r="I45" s="196"/>
      <c r="J45" s="191">
        <f>G45+H45-I45</f>
        <v>0</v>
      </c>
    </row>
    <row r="46" spans="1:10" hidden="1" x14ac:dyDescent="0.9">
      <c r="A46" s="221"/>
      <c r="B46" s="176"/>
      <c r="C46" s="68"/>
      <c r="D46" s="60" t="s">
        <v>333</v>
      </c>
      <c r="E46" s="73"/>
      <c r="F46" s="61">
        <v>0</v>
      </c>
      <c r="G46" s="61">
        <v>0</v>
      </c>
      <c r="H46" s="196"/>
      <c r="I46" s="196"/>
      <c r="J46" s="191">
        <f>G46+H46-I46</f>
        <v>0</v>
      </c>
    </row>
    <row r="47" spans="1:10" hidden="1" x14ac:dyDescent="0.9">
      <c r="A47" s="221"/>
      <c r="B47" s="176"/>
      <c r="C47" s="68"/>
      <c r="D47" s="60" t="s">
        <v>334</v>
      </c>
      <c r="E47" s="73"/>
      <c r="F47" s="61">
        <v>0</v>
      </c>
      <c r="G47" s="61">
        <v>0</v>
      </c>
      <c r="H47" s="196"/>
      <c r="I47" s="196"/>
      <c r="J47" s="191">
        <f>G47+H47-I47</f>
        <v>0</v>
      </c>
    </row>
    <row r="48" spans="1:10" hidden="1" x14ac:dyDescent="0.9">
      <c r="A48" s="222"/>
      <c r="B48" s="72"/>
      <c r="C48" s="85"/>
      <c r="D48" s="64"/>
      <c r="E48" s="64"/>
      <c r="F48" s="64"/>
      <c r="G48" s="64"/>
      <c r="H48" s="198"/>
      <c r="I48" s="198"/>
      <c r="J48" s="199"/>
    </row>
    <row r="49" spans="1:10" s="86" customFormat="1" ht="192" hidden="1" customHeight="1" x14ac:dyDescent="0.9">
      <c r="A49" s="344" t="s">
        <v>15</v>
      </c>
      <c r="B49" s="345"/>
      <c r="C49" s="212" t="s">
        <v>4</v>
      </c>
      <c r="D49" s="236" t="s">
        <v>332</v>
      </c>
      <c r="E49" s="214">
        <f>+E25+E29+E33+E37+E41+E45</f>
        <v>0</v>
      </c>
      <c r="F49" s="237">
        <f>F45+F41+F37+F33+F29+F25</f>
        <v>0</v>
      </c>
      <c r="G49" s="237">
        <f>G45+G41+G37+G33+G29+G25</f>
        <v>0</v>
      </c>
      <c r="H49" s="238">
        <f>H45+H41+H37+H33+H29+H25</f>
        <v>0</v>
      </c>
      <c r="I49" s="238">
        <f>I45+I41+I37+I33+I29+I25</f>
        <v>0</v>
      </c>
      <c r="J49" s="238">
        <f>J45+J41+J37+J33+J29+J25</f>
        <v>0</v>
      </c>
    </row>
    <row r="50" spans="1:10" s="86" customFormat="1" hidden="1" x14ac:dyDescent="0.9">
      <c r="A50" s="241"/>
      <c r="B50" s="236"/>
      <c r="C50" s="212"/>
      <c r="D50" s="236" t="s">
        <v>333</v>
      </c>
      <c r="E50" s="214"/>
      <c r="F50" s="237">
        <f>F46+F42+F38+F34+F30+F26</f>
        <v>0</v>
      </c>
      <c r="G50" s="237">
        <f t="shared" ref="G50:I51" si="1">G46+G42+G38+G34+G30+G26</f>
        <v>0</v>
      </c>
      <c r="H50" s="238">
        <f t="shared" si="1"/>
        <v>0</v>
      </c>
      <c r="I50" s="238">
        <f t="shared" si="1"/>
        <v>0</v>
      </c>
      <c r="J50" s="238">
        <f>J46+J42+J38+J34+J30+J26</f>
        <v>0</v>
      </c>
    </row>
    <row r="51" spans="1:10" s="86" customFormat="1" hidden="1" x14ac:dyDescent="0.9">
      <c r="A51" s="241"/>
      <c r="B51" s="236"/>
      <c r="C51" s="212"/>
      <c r="D51" s="236" t="s">
        <v>334</v>
      </c>
      <c r="E51" s="214"/>
      <c r="F51" s="237">
        <f>F47+F43+F39+F35+F31+F27</f>
        <v>0</v>
      </c>
      <c r="G51" s="237">
        <f t="shared" si="1"/>
        <v>0</v>
      </c>
      <c r="H51" s="238">
        <f t="shared" si="1"/>
        <v>0</v>
      </c>
      <c r="I51" s="238">
        <f t="shared" si="1"/>
        <v>0</v>
      </c>
      <c r="J51" s="238">
        <f>J47+J43+J39+J35+J31+J27</f>
        <v>0</v>
      </c>
    </row>
    <row r="52" spans="1:10" ht="62.25" thickBot="1" x14ac:dyDescent="0.95">
      <c r="A52" s="335"/>
      <c r="B52" s="336"/>
      <c r="C52" s="195"/>
      <c r="D52" s="176"/>
      <c r="E52" s="75"/>
      <c r="F52" s="75"/>
      <c r="G52" s="75"/>
      <c r="H52" s="196"/>
      <c r="I52" s="196"/>
      <c r="J52" s="209"/>
    </row>
    <row r="53" spans="1:10" ht="129" customHeight="1" x14ac:dyDescent="0.9">
      <c r="A53" s="337" t="s">
        <v>16</v>
      </c>
      <c r="B53" s="338"/>
      <c r="C53" s="247" t="s">
        <v>17</v>
      </c>
      <c r="D53" s="268"/>
      <c r="E53" s="248"/>
      <c r="F53" s="248"/>
      <c r="G53" s="248"/>
      <c r="H53" s="271"/>
      <c r="I53" s="271"/>
      <c r="J53" s="252"/>
    </row>
    <row r="54" spans="1:10" x14ac:dyDescent="0.9">
      <c r="A54" s="220"/>
      <c r="B54" s="176"/>
      <c r="C54" s="195"/>
      <c r="D54" s="62"/>
      <c r="E54" s="62"/>
      <c r="F54" s="62"/>
      <c r="G54" s="62"/>
      <c r="H54" s="196"/>
      <c r="I54" s="196"/>
      <c r="J54" s="197"/>
    </row>
    <row r="55" spans="1:10" ht="186.75" customHeight="1" x14ac:dyDescent="0.9">
      <c r="A55" s="221" t="s">
        <v>18</v>
      </c>
      <c r="B55" s="176"/>
      <c r="C55" s="195" t="s">
        <v>19</v>
      </c>
      <c r="D55" s="60" t="s">
        <v>332</v>
      </c>
      <c r="E55" s="61">
        <v>0</v>
      </c>
      <c r="F55" s="61">
        <v>19000.580000000002</v>
      </c>
      <c r="G55" s="61">
        <v>25882.53</v>
      </c>
      <c r="H55" s="206">
        <v>0</v>
      </c>
      <c r="I55" s="196">
        <v>0</v>
      </c>
      <c r="J55" s="191">
        <f>G55+H55-I55</f>
        <v>25882.53</v>
      </c>
    </row>
    <row r="56" spans="1:10" x14ac:dyDescent="0.9">
      <c r="A56" s="221"/>
      <c r="B56" s="176"/>
      <c r="C56" s="68"/>
      <c r="D56" s="60" t="s">
        <v>333</v>
      </c>
      <c r="E56" s="73"/>
      <c r="F56" s="61">
        <v>21892747.960000001</v>
      </c>
      <c r="G56" s="61">
        <v>22574900.120000001</v>
      </c>
      <c r="H56" s="206">
        <v>10750</v>
      </c>
      <c r="I56" s="196">
        <v>0</v>
      </c>
      <c r="J56" s="191">
        <f>G56+H56-I56</f>
        <v>22585650.120000001</v>
      </c>
    </row>
    <row r="57" spans="1:10" x14ac:dyDescent="0.9">
      <c r="A57" s="221"/>
      <c r="B57" s="176"/>
      <c r="C57" s="68"/>
      <c r="D57" s="60" t="s">
        <v>334</v>
      </c>
      <c r="E57" s="73"/>
      <c r="F57" s="61">
        <v>21911748.539999999</v>
      </c>
      <c r="G57" s="61">
        <v>22600782.650000002</v>
      </c>
      <c r="H57" s="206">
        <v>10750</v>
      </c>
      <c r="I57" s="206">
        <v>0</v>
      </c>
      <c r="J57" s="191">
        <f>G57+H57-I57</f>
        <v>22611532.650000002</v>
      </c>
    </row>
    <row r="58" spans="1:10" x14ac:dyDescent="0.9">
      <c r="A58" s="220"/>
      <c r="B58" s="176"/>
      <c r="C58" s="68"/>
      <c r="D58" s="60"/>
      <c r="E58" s="73"/>
      <c r="F58" s="73"/>
      <c r="G58" s="73"/>
      <c r="H58" s="196"/>
      <c r="I58" s="196"/>
      <c r="J58" s="207"/>
    </row>
    <row r="59" spans="1:10" hidden="1" x14ac:dyDescent="0.9">
      <c r="A59" s="221" t="s">
        <v>20</v>
      </c>
      <c r="B59" s="176"/>
      <c r="C59" s="195" t="s">
        <v>21</v>
      </c>
      <c r="D59" s="60" t="s">
        <v>332</v>
      </c>
      <c r="E59" s="61">
        <v>0</v>
      </c>
      <c r="F59" s="61">
        <v>0</v>
      </c>
      <c r="G59" s="61">
        <v>0</v>
      </c>
      <c r="H59" s="196"/>
      <c r="I59" s="206"/>
      <c r="J59" s="191">
        <f>G59+H59-I59</f>
        <v>0</v>
      </c>
    </row>
    <row r="60" spans="1:10" hidden="1" x14ac:dyDescent="0.9">
      <c r="A60" s="221"/>
      <c r="B60" s="176"/>
      <c r="C60" s="68"/>
      <c r="D60" s="60" t="s">
        <v>333</v>
      </c>
      <c r="E60" s="73"/>
      <c r="F60" s="61">
        <v>0</v>
      </c>
      <c r="G60" s="61">
        <v>0</v>
      </c>
      <c r="H60" s="196"/>
      <c r="I60" s="196"/>
      <c r="J60" s="191">
        <f>G60+H60-I60</f>
        <v>0</v>
      </c>
    </row>
    <row r="61" spans="1:10" hidden="1" x14ac:dyDescent="0.9">
      <c r="A61" s="221"/>
      <c r="B61" s="176"/>
      <c r="C61" s="68"/>
      <c r="D61" s="60" t="s">
        <v>334</v>
      </c>
      <c r="E61" s="73"/>
      <c r="F61" s="61">
        <f>SUM(F59:F60)</f>
        <v>0</v>
      </c>
      <c r="G61" s="61">
        <f>SUM(G59:G60)</f>
        <v>0</v>
      </c>
      <c r="H61" s="196"/>
      <c r="I61" s="196"/>
      <c r="J61" s="191">
        <f>G61+H61-I61</f>
        <v>0</v>
      </c>
    </row>
    <row r="62" spans="1:10" hidden="1" x14ac:dyDescent="0.9">
      <c r="A62" s="220"/>
      <c r="B62" s="176"/>
      <c r="C62" s="68"/>
      <c r="D62" s="60"/>
      <c r="E62" s="73"/>
      <c r="F62" s="73"/>
      <c r="G62" s="73"/>
      <c r="H62" s="196"/>
      <c r="I62" s="196"/>
      <c r="J62" s="207"/>
    </row>
    <row r="63" spans="1:10" hidden="1" x14ac:dyDescent="0.9">
      <c r="A63" s="221" t="s">
        <v>22</v>
      </c>
      <c r="B63" s="176"/>
      <c r="C63" s="195" t="s">
        <v>23</v>
      </c>
      <c r="D63" s="60" t="s">
        <v>332</v>
      </c>
      <c r="E63" s="61">
        <v>0</v>
      </c>
      <c r="F63" s="61">
        <v>0</v>
      </c>
      <c r="G63" s="61">
        <v>0</v>
      </c>
      <c r="H63" s="196"/>
      <c r="I63" s="196"/>
      <c r="J63" s="191">
        <f>G63+H63-I63</f>
        <v>0</v>
      </c>
    </row>
    <row r="64" spans="1:10" hidden="1" x14ac:dyDescent="0.9">
      <c r="A64" s="221"/>
      <c r="B64" s="176"/>
      <c r="C64" s="68"/>
      <c r="D64" s="60" t="s">
        <v>333</v>
      </c>
      <c r="E64" s="73"/>
      <c r="F64" s="61">
        <v>0</v>
      </c>
      <c r="G64" s="61">
        <v>0</v>
      </c>
      <c r="H64" s="196"/>
      <c r="I64" s="196"/>
      <c r="J64" s="191">
        <f>G64+H64-I64</f>
        <v>0</v>
      </c>
    </row>
    <row r="65" spans="1:10" hidden="1" x14ac:dyDescent="0.9">
      <c r="A65" s="221"/>
      <c r="B65" s="176"/>
      <c r="C65" s="68"/>
      <c r="D65" s="60" t="s">
        <v>334</v>
      </c>
      <c r="E65" s="73"/>
      <c r="F65" s="61">
        <f>SUM(F63:F64)</f>
        <v>0</v>
      </c>
      <c r="G65" s="61">
        <f>SUM(G63:G64)</f>
        <v>0</v>
      </c>
      <c r="H65" s="196"/>
      <c r="I65" s="196"/>
      <c r="J65" s="191">
        <f>G65+H65-I65</f>
        <v>0</v>
      </c>
    </row>
    <row r="66" spans="1:10" hidden="1" x14ac:dyDescent="0.9">
      <c r="A66" s="220"/>
      <c r="B66" s="176"/>
      <c r="C66" s="68"/>
      <c r="D66" s="60"/>
      <c r="E66" s="73"/>
      <c r="F66" s="73"/>
      <c r="G66" s="73"/>
      <c r="H66" s="196"/>
      <c r="I66" s="196"/>
      <c r="J66" s="207"/>
    </row>
    <row r="67" spans="1:10" ht="203.45" customHeight="1" x14ac:dyDescent="0.9">
      <c r="A67" s="221" t="s">
        <v>24</v>
      </c>
      <c r="B67" s="176"/>
      <c r="C67" s="195" t="s">
        <v>25</v>
      </c>
      <c r="D67" s="60" t="s">
        <v>332</v>
      </c>
      <c r="E67" s="61">
        <v>0</v>
      </c>
      <c r="F67" s="61">
        <v>0</v>
      </c>
      <c r="G67" s="61">
        <v>0</v>
      </c>
      <c r="H67" s="196"/>
      <c r="I67" s="196"/>
      <c r="J67" s="191">
        <f>G67+H67-I67</f>
        <v>0</v>
      </c>
    </row>
    <row r="68" spans="1:10" x14ac:dyDescent="0.9">
      <c r="A68" s="221"/>
      <c r="B68" s="176"/>
      <c r="C68" s="68"/>
      <c r="D68" s="60" t="s">
        <v>333</v>
      </c>
      <c r="E68" s="73"/>
      <c r="F68" s="61">
        <v>5500</v>
      </c>
      <c r="G68" s="61">
        <v>5500</v>
      </c>
      <c r="H68" s="196">
        <v>0</v>
      </c>
      <c r="I68" s="196"/>
      <c r="J68" s="191">
        <f>G68+H68-I68</f>
        <v>5500</v>
      </c>
    </row>
    <row r="69" spans="1:10" x14ac:dyDescent="0.9">
      <c r="A69" s="221"/>
      <c r="B69" s="176"/>
      <c r="C69" s="68"/>
      <c r="D69" s="60" t="s">
        <v>334</v>
      </c>
      <c r="E69" s="73"/>
      <c r="F69" s="61">
        <v>5500</v>
      </c>
      <c r="G69" s="61">
        <v>5500</v>
      </c>
      <c r="H69" s="196">
        <v>0</v>
      </c>
      <c r="I69" s="196"/>
      <c r="J69" s="191">
        <f>G69+H69-I69</f>
        <v>5500</v>
      </c>
    </row>
    <row r="70" spans="1:10" x14ac:dyDescent="0.9">
      <c r="A70" s="220"/>
      <c r="B70" s="176"/>
      <c r="C70" s="68"/>
      <c r="D70" s="60"/>
      <c r="E70" s="73"/>
      <c r="F70" s="73"/>
      <c r="G70" s="73"/>
      <c r="H70" s="196"/>
      <c r="I70" s="196"/>
      <c r="J70" s="207"/>
    </row>
    <row r="71" spans="1:10" ht="123" x14ac:dyDescent="0.9">
      <c r="A71" s="221" t="s">
        <v>26</v>
      </c>
      <c r="B71" s="176"/>
      <c r="C71" s="195" t="s">
        <v>27</v>
      </c>
      <c r="D71" s="60" t="s">
        <v>332</v>
      </c>
      <c r="E71" s="61">
        <v>0</v>
      </c>
      <c r="F71" s="61">
        <v>0</v>
      </c>
      <c r="G71" s="61">
        <v>0</v>
      </c>
      <c r="H71" s="196"/>
      <c r="I71" s="196"/>
      <c r="J71" s="191">
        <f>G71+H71-I71</f>
        <v>0</v>
      </c>
    </row>
    <row r="72" spans="1:10" x14ac:dyDescent="0.9">
      <c r="A72" s="221"/>
      <c r="B72" s="176"/>
      <c r="C72" s="68"/>
      <c r="D72" s="60" t="s">
        <v>333</v>
      </c>
      <c r="E72" s="73"/>
      <c r="F72" s="61">
        <v>0</v>
      </c>
      <c r="G72" s="61">
        <v>0</v>
      </c>
      <c r="H72" s="196"/>
      <c r="I72" s="196"/>
      <c r="J72" s="191">
        <f>G72+H72-I72</f>
        <v>0</v>
      </c>
    </row>
    <row r="73" spans="1:10" x14ac:dyDescent="0.9">
      <c r="A73" s="221"/>
      <c r="B73" s="176"/>
      <c r="C73" s="68"/>
      <c r="D73" s="60" t="s">
        <v>334</v>
      </c>
      <c r="E73" s="73"/>
      <c r="F73" s="61">
        <f>SUM(F71:F72)</f>
        <v>0</v>
      </c>
      <c r="G73" s="61">
        <v>0</v>
      </c>
      <c r="H73" s="196"/>
      <c r="I73" s="196"/>
      <c r="J73" s="191">
        <f>G73+H73-I73</f>
        <v>0</v>
      </c>
    </row>
    <row r="74" spans="1:10" x14ac:dyDescent="0.9">
      <c r="A74" s="223"/>
      <c r="B74" s="72"/>
      <c r="C74" s="85"/>
      <c r="D74" s="64"/>
      <c r="E74" s="74"/>
      <c r="F74" s="74"/>
      <c r="G74" s="74"/>
      <c r="H74" s="198"/>
      <c r="I74" s="198"/>
      <c r="J74" s="208"/>
    </row>
    <row r="75" spans="1:10" x14ac:dyDescent="0.9">
      <c r="A75" s="241"/>
      <c r="B75" s="239"/>
      <c r="C75" s="212"/>
      <c r="D75" s="213"/>
      <c r="E75" s="214"/>
      <c r="F75" s="214"/>
      <c r="G75" s="214"/>
      <c r="H75" s="242"/>
      <c r="I75" s="242"/>
      <c r="J75" s="243"/>
    </row>
    <row r="76" spans="1:10" s="86" customFormat="1" x14ac:dyDescent="0.9">
      <c r="A76" s="340" t="s">
        <v>28</v>
      </c>
      <c r="B76" s="341"/>
      <c r="C76" s="212" t="s">
        <v>17</v>
      </c>
      <c r="D76" s="236" t="s">
        <v>332</v>
      </c>
      <c r="E76" s="237">
        <f t="shared" ref="E76:J76" si="2">E71+E67+E63+E59+E55</f>
        <v>0</v>
      </c>
      <c r="F76" s="237">
        <f t="shared" si="2"/>
        <v>19000.580000000002</v>
      </c>
      <c r="G76" s="237">
        <f t="shared" si="2"/>
        <v>25882.53</v>
      </c>
      <c r="H76" s="238">
        <f t="shared" si="2"/>
        <v>0</v>
      </c>
      <c r="I76" s="238">
        <f t="shared" si="2"/>
        <v>0</v>
      </c>
      <c r="J76" s="238">
        <f t="shared" si="2"/>
        <v>25882.53</v>
      </c>
    </row>
    <row r="77" spans="1:10" s="86" customFormat="1" x14ac:dyDescent="0.9">
      <c r="A77" s="244"/>
      <c r="B77" s="239"/>
      <c r="C77" s="212"/>
      <c r="D77" s="236" t="s">
        <v>333</v>
      </c>
      <c r="E77" s="214"/>
      <c r="F77" s="237">
        <f>F72+F68+F64+F60+F56</f>
        <v>21898247.960000001</v>
      </c>
      <c r="G77" s="237">
        <f t="shared" ref="G77:I78" si="3">G72+G68+G64+G60+G56</f>
        <v>22580400.120000001</v>
      </c>
      <c r="H77" s="238">
        <f t="shared" si="3"/>
        <v>10750</v>
      </c>
      <c r="I77" s="238">
        <f t="shared" si="3"/>
        <v>0</v>
      </c>
      <c r="J77" s="238">
        <f>G77+H77-I77</f>
        <v>22591150.120000001</v>
      </c>
    </row>
    <row r="78" spans="1:10" s="86" customFormat="1" x14ac:dyDescent="0.9">
      <c r="A78" s="244"/>
      <c r="B78" s="239"/>
      <c r="C78" s="212"/>
      <c r="D78" s="236" t="s">
        <v>334</v>
      </c>
      <c r="E78" s="214"/>
      <c r="F78" s="237">
        <f>F73+F69+F65+F61+F57</f>
        <v>21917248.539999999</v>
      </c>
      <c r="G78" s="237">
        <f t="shared" si="3"/>
        <v>22606282.650000002</v>
      </c>
      <c r="H78" s="238">
        <f t="shared" si="3"/>
        <v>10750</v>
      </c>
      <c r="I78" s="238">
        <f t="shared" si="3"/>
        <v>0</v>
      </c>
      <c r="J78" s="238">
        <f>G78+H78-I78</f>
        <v>22617032.650000002</v>
      </c>
    </row>
    <row r="79" spans="1:10" ht="62.25" thickBot="1" x14ac:dyDescent="0.95">
      <c r="A79" s="335"/>
      <c r="B79" s="336"/>
      <c r="C79" s="195"/>
      <c r="D79" s="62"/>
      <c r="E79" s="75"/>
      <c r="F79" s="75"/>
      <c r="G79" s="75"/>
      <c r="H79" s="196"/>
      <c r="I79" s="196"/>
      <c r="J79" s="209"/>
    </row>
    <row r="80" spans="1:10" ht="111" customHeight="1" x14ac:dyDescent="0.9">
      <c r="A80" s="337" t="s">
        <v>29</v>
      </c>
      <c r="B80" s="338"/>
      <c r="C80" s="247" t="s">
        <v>30</v>
      </c>
      <c r="D80" s="268"/>
      <c r="E80" s="249"/>
      <c r="F80" s="249"/>
      <c r="G80" s="249"/>
      <c r="H80" s="271"/>
      <c r="I80" s="271"/>
      <c r="J80" s="272"/>
    </row>
    <row r="81" spans="1:10" x14ac:dyDescent="0.9">
      <c r="A81" s="220"/>
      <c r="B81" s="176"/>
      <c r="C81" s="195"/>
      <c r="D81" s="62"/>
      <c r="E81" s="75"/>
      <c r="F81" s="75"/>
      <c r="G81" s="75"/>
      <c r="H81" s="196"/>
      <c r="I81" s="196"/>
      <c r="J81" s="209"/>
    </row>
    <row r="82" spans="1:10" ht="192.75" customHeight="1" x14ac:dyDescent="0.9">
      <c r="A82" s="221" t="s">
        <v>31</v>
      </c>
      <c r="B82" s="176"/>
      <c r="C82" s="195" t="s">
        <v>32</v>
      </c>
      <c r="D82" s="60" t="s">
        <v>332</v>
      </c>
      <c r="E82" s="73">
        <v>0</v>
      </c>
      <c r="F82" s="61">
        <v>0</v>
      </c>
      <c r="G82" s="61">
        <v>0</v>
      </c>
      <c r="H82" s="196"/>
      <c r="I82" s="196"/>
      <c r="J82" s="191">
        <f>G82+H82-I82</f>
        <v>0</v>
      </c>
    </row>
    <row r="83" spans="1:10" x14ac:dyDescent="0.9">
      <c r="A83" s="220"/>
      <c r="B83" s="176"/>
      <c r="C83" s="68"/>
      <c r="D83" s="60" t="s">
        <v>333</v>
      </c>
      <c r="E83" s="73"/>
      <c r="F83" s="61">
        <v>1000</v>
      </c>
      <c r="G83" s="61">
        <v>2000</v>
      </c>
      <c r="H83" s="206">
        <v>0</v>
      </c>
      <c r="I83" s="196"/>
      <c r="J83" s="191">
        <f>G83+H83-I83</f>
        <v>2000</v>
      </c>
    </row>
    <row r="84" spans="1:10" x14ac:dyDescent="0.9">
      <c r="A84" s="220"/>
      <c r="B84" s="176"/>
      <c r="C84" s="68"/>
      <c r="D84" s="60" t="s">
        <v>334</v>
      </c>
      <c r="E84" s="73"/>
      <c r="F84" s="61">
        <v>1000</v>
      </c>
      <c r="G84" s="61">
        <v>2000</v>
      </c>
      <c r="H84" s="206">
        <v>0</v>
      </c>
      <c r="I84" s="196"/>
      <c r="J84" s="191">
        <f>G84+H84-I84</f>
        <v>2000</v>
      </c>
    </row>
    <row r="85" spans="1:10" x14ac:dyDescent="0.9">
      <c r="A85" s="220"/>
      <c r="B85" s="176"/>
      <c r="C85" s="68"/>
      <c r="D85" s="60"/>
      <c r="E85" s="73"/>
      <c r="F85" s="73"/>
      <c r="G85" s="73"/>
      <c r="H85" s="196"/>
      <c r="I85" s="196"/>
      <c r="J85" s="207"/>
    </row>
    <row r="86" spans="1:10" ht="227.25" customHeight="1" x14ac:dyDescent="0.9">
      <c r="A86" s="221" t="s">
        <v>33</v>
      </c>
      <c r="B86" s="176"/>
      <c r="C86" s="195" t="s">
        <v>34</v>
      </c>
      <c r="D86" s="60" t="s">
        <v>332</v>
      </c>
      <c r="E86" s="73">
        <v>0</v>
      </c>
      <c r="F86" s="61"/>
      <c r="G86" s="61"/>
      <c r="H86" s="196"/>
      <c r="I86" s="196"/>
      <c r="J86" s="191">
        <f>G86+H86-I86</f>
        <v>0</v>
      </c>
    </row>
    <row r="87" spans="1:10" x14ac:dyDescent="0.9">
      <c r="A87" s="220"/>
      <c r="B87" s="176"/>
      <c r="C87" s="68"/>
      <c r="D87" s="60" t="s">
        <v>333</v>
      </c>
      <c r="E87" s="73"/>
      <c r="F87" s="61">
        <v>500</v>
      </c>
      <c r="G87" s="61">
        <v>100</v>
      </c>
      <c r="H87" s="196"/>
      <c r="I87" s="196"/>
      <c r="J87" s="191">
        <f>G87+H87-I87</f>
        <v>100</v>
      </c>
    </row>
    <row r="88" spans="1:10" x14ac:dyDescent="0.9">
      <c r="A88" s="220"/>
      <c r="B88" s="176"/>
      <c r="C88" s="68"/>
      <c r="D88" s="60" t="s">
        <v>334</v>
      </c>
      <c r="E88" s="73"/>
      <c r="F88" s="61">
        <f>SUM(F86:F87)</f>
        <v>500</v>
      </c>
      <c r="G88" s="61">
        <v>100</v>
      </c>
      <c r="H88" s="196"/>
      <c r="I88" s="196"/>
      <c r="J88" s="191">
        <f>G88+H88-I88</f>
        <v>100</v>
      </c>
    </row>
    <row r="89" spans="1:10" x14ac:dyDescent="0.9">
      <c r="A89" s="220"/>
      <c r="B89" s="176"/>
      <c r="C89" s="68"/>
      <c r="D89" s="60"/>
      <c r="E89" s="73"/>
      <c r="F89" s="73"/>
      <c r="G89" s="73"/>
      <c r="H89" s="196"/>
      <c r="I89" s="196"/>
      <c r="J89" s="207"/>
    </row>
    <row r="90" spans="1:10" x14ac:dyDescent="0.9">
      <c r="A90" s="221" t="s">
        <v>35</v>
      </c>
      <c r="B90" s="176"/>
      <c r="C90" s="195" t="s">
        <v>36</v>
      </c>
      <c r="D90" s="60" t="s">
        <v>332</v>
      </c>
      <c r="E90" s="73">
        <v>0</v>
      </c>
      <c r="F90" s="61">
        <v>0</v>
      </c>
      <c r="G90" s="61">
        <v>0</v>
      </c>
      <c r="H90" s="196"/>
      <c r="I90" s="196"/>
      <c r="J90" s="191">
        <f>G90+H90-I90</f>
        <v>0</v>
      </c>
    </row>
    <row r="91" spans="1:10" x14ac:dyDescent="0.9">
      <c r="A91" s="220"/>
      <c r="B91" s="176"/>
      <c r="C91" s="68"/>
      <c r="D91" s="60" t="s">
        <v>333</v>
      </c>
      <c r="E91" s="73"/>
      <c r="F91" s="76">
        <v>410</v>
      </c>
      <c r="G91" s="76">
        <v>33399.68</v>
      </c>
      <c r="H91" s="206">
        <v>0</v>
      </c>
      <c r="I91" s="196"/>
      <c r="J91" s="191">
        <f>G91+H91-I91</f>
        <v>33399.68</v>
      </c>
    </row>
    <row r="92" spans="1:10" x14ac:dyDescent="0.9">
      <c r="A92" s="220"/>
      <c r="B92" s="176"/>
      <c r="C92" s="68"/>
      <c r="D92" s="60" t="s">
        <v>334</v>
      </c>
      <c r="E92" s="73"/>
      <c r="F92" s="76">
        <v>410</v>
      </c>
      <c r="G92" s="76">
        <f>SUM(G90:G91)</f>
        <v>33399.68</v>
      </c>
      <c r="H92" s="206">
        <v>0</v>
      </c>
      <c r="I92" s="196"/>
      <c r="J92" s="191">
        <f>G92+H92-I92</f>
        <v>33399.68</v>
      </c>
    </row>
    <row r="93" spans="1:10" x14ac:dyDescent="0.9">
      <c r="A93" s="220"/>
      <c r="B93" s="176"/>
      <c r="C93" s="68"/>
      <c r="D93" s="60"/>
      <c r="E93" s="73"/>
      <c r="F93" s="73"/>
      <c r="G93" s="73"/>
      <c r="H93" s="206"/>
      <c r="I93" s="196"/>
      <c r="J93" s="207"/>
    </row>
    <row r="94" spans="1:10" ht="109.9" customHeight="1" x14ac:dyDescent="0.9">
      <c r="A94" s="221" t="s">
        <v>37</v>
      </c>
      <c r="B94" s="176"/>
      <c r="C94" s="195" t="s">
        <v>38</v>
      </c>
      <c r="D94" s="60" t="s">
        <v>332</v>
      </c>
      <c r="E94" s="73">
        <v>0</v>
      </c>
      <c r="F94" s="61">
        <v>0</v>
      </c>
      <c r="G94" s="61">
        <v>0</v>
      </c>
      <c r="H94" s="206"/>
      <c r="I94" s="196"/>
      <c r="J94" s="191">
        <f>G94+H94-I94</f>
        <v>0</v>
      </c>
    </row>
    <row r="95" spans="1:10" x14ac:dyDescent="0.9">
      <c r="A95" s="220"/>
      <c r="B95" s="176"/>
      <c r="C95" s="68"/>
      <c r="D95" s="60" t="s">
        <v>333</v>
      </c>
      <c r="E95" s="73"/>
      <c r="F95" s="61">
        <v>0</v>
      </c>
      <c r="G95" s="61">
        <v>0</v>
      </c>
      <c r="H95" s="206"/>
      <c r="I95" s="196"/>
      <c r="J95" s="191">
        <f>G95+H95-I95</f>
        <v>0</v>
      </c>
    </row>
    <row r="96" spans="1:10" x14ac:dyDescent="0.9">
      <c r="A96" s="220"/>
      <c r="B96" s="176"/>
      <c r="C96" s="68"/>
      <c r="D96" s="60" t="s">
        <v>334</v>
      </c>
      <c r="E96" s="73"/>
      <c r="F96" s="61">
        <f>SUM(F94:F95)</f>
        <v>0</v>
      </c>
      <c r="G96" s="61">
        <f>SUM(G94:G95)</f>
        <v>0</v>
      </c>
      <c r="H96" s="206"/>
      <c r="I96" s="196"/>
      <c r="J96" s="191">
        <f>G96+H96-I96</f>
        <v>0</v>
      </c>
    </row>
    <row r="97" spans="1:10" x14ac:dyDescent="0.9">
      <c r="A97" s="220"/>
      <c r="B97" s="176"/>
      <c r="C97" s="68"/>
      <c r="D97" s="60"/>
      <c r="E97" s="73"/>
      <c r="F97" s="73"/>
      <c r="G97" s="73" t="s">
        <v>2</v>
      </c>
      <c r="H97" s="206"/>
      <c r="I97" s="196"/>
      <c r="J97" s="207"/>
    </row>
    <row r="98" spans="1:10" ht="138" customHeight="1" x14ac:dyDescent="0.9">
      <c r="A98" s="221" t="s">
        <v>39</v>
      </c>
      <c r="B98" s="176"/>
      <c r="C98" s="195" t="s">
        <v>40</v>
      </c>
      <c r="D98" s="60" t="s">
        <v>332</v>
      </c>
      <c r="E98" s="73">
        <v>0</v>
      </c>
      <c r="F98" s="61">
        <v>30715.95</v>
      </c>
      <c r="G98" s="61">
        <v>49654.58</v>
      </c>
      <c r="H98" s="206"/>
      <c r="I98" s="196"/>
      <c r="J98" s="191">
        <f>G98+H98-I98</f>
        <v>49654.58</v>
      </c>
    </row>
    <row r="99" spans="1:10" x14ac:dyDescent="0.9">
      <c r="A99" s="220"/>
      <c r="B99" s="176"/>
      <c r="C99" s="68"/>
      <c r="D99" s="60" t="s">
        <v>333</v>
      </c>
      <c r="E99" s="73"/>
      <c r="F99" s="61">
        <v>369979.20999999996</v>
      </c>
      <c r="G99" s="61">
        <v>239311.25</v>
      </c>
      <c r="H99" s="206">
        <v>0</v>
      </c>
      <c r="I99" s="206">
        <v>39591.83</v>
      </c>
      <c r="J99" s="191">
        <f>G99+H99-I99</f>
        <v>199719.41999999998</v>
      </c>
    </row>
    <row r="100" spans="1:10" x14ac:dyDescent="0.9">
      <c r="A100" s="220"/>
      <c r="B100" s="176"/>
      <c r="C100" s="68"/>
      <c r="D100" s="60" t="s">
        <v>334</v>
      </c>
      <c r="E100" s="73"/>
      <c r="F100" s="61">
        <v>400695.16</v>
      </c>
      <c r="G100" s="61">
        <f>SUM(G98:G99)</f>
        <v>288965.83</v>
      </c>
      <c r="H100" s="206">
        <v>0</v>
      </c>
      <c r="I100" s="206">
        <v>39591.83</v>
      </c>
      <c r="J100" s="191">
        <f>G100+H100-I100</f>
        <v>249374</v>
      </c>
    </row>
    <row r="101" spans="1:10" x14ac:dyDescent="0.9">
      <c r="A101" s="220"/>
      <c r="B101" s="176"/>
      <c r="C101" s="68"/>
      <c r="D101" s="60"/>
      <c r="E101" s="73"/>
      <c r="F101" s="61"/>
      <c r="G101" s="61"/>
      <c r="H101" s="206"/>
      <c r="I101" s="206"/>
      <c r="J101" s="191"/>
    </row>
    <row r="102" spans="1:10" ht="57.75" customHeight="1" x14ac:dyDescent="0.9">
      <c r="A102" s="232"/>
      <c r="B102" s="233"/>
      <c r="C102" s="203"/>
      <c r="D102" s="204"/>
      <c r="E102" s="210"/>
      <c r="F102" s="210"/>
      <c r="G102" s="210"/>
      <c r="H102" s="205"/>
      <c r="I102" s="205"/>
      <c r="J102" s="211"/>
    </row>
    <row r="103" spans="1:10" s="86" customFormat="1" ht="69" customHeight="1" x14ac:dyDescent="0.9">
      <c r="A103" s="340" t="s">
        <v>41</v>
      </c>
      <c r="B103" s="341"/>
      <c r="C103" s="212" t="s">
        <v>30</v>
      </c>
      <c r="D103" s="236" t="s">
        <v>332</v>
      </c>
      <c r="E103" s="214">
        <f>+E82+E86+E90+E94+E98</f>
        <v>0</v>
      </c>
      <c r="F103" s="237">
        <f t="shared" ref="F103:J105" si="4">F98+F94+F90+F86+F82</f>
        <v>30715.95</v>
      </c>
      <c r="G103" s="237">
        <f t="shared" si="4"/>
        <v>49654.58</v>
      </c>
      <c r="H103" s="238">
        <f t="shared" si="4"/>
        <v>0</v>
      </c>
      <c r="I103" s="238">
        <f t="shared" si="4"/>
        <v>0</v>
      </c>
      <c r="J103" s="238">
        <f t="shared" si="4"/>
        <v>49654.58</v>
      </c>
    </row>
    <row r="104" spans="1:10" s="86" customFormat="1" x14ac:dyDescent="0.9">
      <c r="A104" s="244"/>
      <c r="B104" s="239"/>
      <c r="C104" s="212"/>
      <c r="D104" s="236" t="s">
        <v>333</v>
      </c>
      <c r="E104" s="214"/>
      <c r="F104" s="237">
        <f t="shared" si="4"/>
        <v>371889.20999999996</v>
      </c>
      <c r="G104" s="237">
        <f t="shared" si="4"/>
        <v>274810.93</v>
      </c>
      <c r="H104" s="238">
        <f t="shared" si="4"/>
        <v>0</v>
      </c>
      <c r="I104" s="238">
        <f t="shared" si="4"/>
        <v>39591.83</v>
      </c>
      <c r="J104" s="238">
        <f t="shared" si="4"/>
        <v>235219.09999999998</v>
      </c>
    </row>
    <row r="105" spans="1:10" s="86" customFormat="1" x14ac:dyDescent="0.9">
      <c r="A105" s="244"/>
      <c r="B105" s="239"/>
      <c r="C105" s="212"/>
      <c r="D105" s="236" t="s">
        <v>334</v>
      </c>
      <c r="E105" s="214"/>
      <c r="F105" s="237">
        <f t="shared" si="4"/>
        <v>402605.16</v>
      </c>
      <c r="G105" s="237">
        <f>G100+G96+G92+G88+G84</f>
        <v>324465.51</v>
      </c>
      <c r="H105" s="238">
        <f t="shared" si="4"/>
        <v>0</v>
      </c>
      <c r="I105" s="238">
        <f t="shared" si="4"/>
        <v>39591.83</v>
      </c>
      <c r="J105" s="238">
        <f t="shared" si="4"/>
        <v>284873.68</v>
      </c>
    </row>
    <row r="106" spans="1:10" ht="62.25" thickBot="1" x14ac:dyDescent="0.95">
      <c r="A106" s="335"/>
      <c r="B106" s="336"/>
      <c r="C106" s="195"/>
      <c r="D106" s="62"/>
      <c r="E106" s="75"/>
      <c r="F106" s="75"/>
      <c r="G106" s="75"/>
      <c r="H106" s="196"/>
      <c r="I106" s="196"/>
      <c r="J106" s="209"/>
    </row>
    <row r="107" spans="1:10" ht="95.25" customHeight="1" x14ac:dyDescent="0.9">
      <c r="A107" s="337" t="s">
        <v>42</v>
      </c>
      <c r="B107" s="338"/>
      <c r="C107" s="247" t="s">
        <v>43</v>
      </c>
      <c r="D107" s="268"/>
      <c r="E107" s="249"/>
      <c r="F107" s="249"/>
      <c r="G107" s="273"/>
      <c r="H107" s="271"/>
      <c r="I107" s="271"/>
      <c r="J107" s="272"/>
    </row>
    <row r="108" spans="1:10" x14ac:dyDescent="0.9">
      <c r="A108" s="220"/>
      <c r="B108" s="176"/>
      <c r="C108" s="195"/>
      <c r="D108" s="62"/>
      <c r="E108" s="75"/>
      <c r="F108" s="75"/>
      <c r="G108" s="75"/>
      <c r="H108" s="196"/>
      <c r="I108" s="196" t="s">
        <v>2</v>
      </c>
      <c r="J108" s="209"/>
    </row>
    <row r="109" spans="1:10" ht="58.9" customHeight="1" x14ac:dyDescent="0.9">
      <c r="A109" s="335"/>
      <c r="B109" s="336"/>
      <c r="C109" s="68"/>
      <c r="D109" s="60"/>
      <c r="E109" s="73"/>
      <c r="F109" s="73"/>
      <c r="G109" s="73"/>
      <c r="H109" s="196"/>
      <c r="I109" s="196"/>
      <c r="J109" s="207"/>
    </row>
    <row r="110" spans="1:10" hidden="1" x14ac:dyDescent="0.9">
      <c r="A110" s="221" t="s">
        <v>44</v>
      </c>
      <c r="B110" s="176"/>
      <c r="C110" s="195" t="s">
        <v>45</v>
      </c>
      <c r="D110" s="60" t="s">
        <v>332</v>
      </c>
      <c r="E110" s="73">
        <v>0</v>
      </c>
      <c r="F110" s="61">
        <v>0</v>
      </c>
      <c r="G110" s="61">
        <v>0</v>
      </c>
      <c r="H110" s="196"/>
      <c r="I110" s="196"/>
      <c r="J110" s="191">
        <f>G110+H110-I110</f>
        <v>0</v>
      </c>
    </row>
    <row r="111" spans="1:10" hidden="1" x14ac:dyDescent="0.9">
      <c r="A111" s="221"/>
      <c r="B111" s="176"/>
      <c r="C111" s="195"/>
      <c r="D111" s="60" t="s">
        <v>333</v>
      </c>
      <c r="E111" s="73"/>
      <c r="F111" s="61">
        <v>0</v>
      </c>
      <c r="G111" s="61">
        <v>0</v>
      </c>
      <c r="H111" s="196"/>
      <c r="I111" s="196"/>
      <c r="J111" s="191">
        <f>G111+H111-I111</f>
        <v>0</v>
      </c>
    </row>
    <row r="112" spans="1:10" x14ac:dyDescent="0.9">
      <c r="A112" s="220"/>
      <c r="B112" s="176"/>
      <c r="C112" s="68"/>
      <c r="D112" s="60" t="s">
        <v>334</v>
      </c>
      <c r="E112" s="73"/>
      <c r="F112" s="61">
        <f>SUM(F110:F111)</f>
        <v>0</v>
      </c>
      <c r="G112" s="61">
        <f>SUM(G110:G111)</f>
        <v>0</v>
      </c>
      <c r="H112" s="196"/>
      <c r="I112" s="196"/>
      <c r="J112" s="191">
        <f>G112+H112-I112</f>
        <v>0</v>
      </c>
    </row>
    <row r="113" spans="1:10" x14ac:dyDescent="0.9">
      <c r="A113" s="220"/>
      <c r="B113" s="176"/>
      <c r="C113" s="68"/>
      <c r="D113" s="60"/>
      <c r="E113" s="73"/>
      <c r="F113" s="73"/>
      <c r="G113" s="73"/>
      <c r="H113" s="196"/>
      <c r="I113" s="196"/>
      <c r="J113" s="207"/>
    </row>
    <row r="114" spans="1:10" ht="126" customHeight="1" x14ac:dyDescent="0.9">
      <c r="A114" s="221" t="s">
        <v>46</v>
      </c>
      <c r="B114" s="176"/>
      <c r="C114" s="195" t="s">
        <v>47</v>
      </c>
      <c r="D114" s="60" t="s">
        <v>332</v>
      </c>
      <c r="E114" s="73">
        <v>0</v>
      </c>
      <c r="F114" s="61">
        <v>0</v>
      </c>
      <c r="G114" s="61">
        <v>0</v>
      </c>
      <c r="H114" s="196"/>
      <c r="I114" s="196"/>
      <c r="J114" s="191">
        <f>G114+H114-I114</f>
        <v>0</v>
      </c>
    </row>
    <row r="115" spans="1:10" ht="69.75" customHeight="1" x14ac:dyDescent="0.9">
      <c r="A115" s="221"/>
      <c r="B115" s="176"/>
      <c r="C115" s="195"/>
      <c r="D115" s="60" t="s">
        <v>333</v>
      </c>
      <c r="E115" s="73"/>
      <c r="F115" s="61">
        <v>0</v>
      </c>
      <c r="G115" s="61">
        <v>1497886</v>
      </c>
      <c r="H115" s="206">
        <v>0</v>
      </c>
      <c r="I115" s="196"/>
      <c r="J115" s="191">
        <f>G115+H115-I115</f>
        <v>1497886</v>
      </c>
    </row>
    <row r="116" spans="1:10" ht="77.25" customHeight="1" x14ac:dyDescent="0.9">
      <c r="A116" s="220"/>
      <c r="B116" s="176"/>
      <c r="C116" s="68"/>
      <c r="D116" s="60" t="s">
        <v>334</v>
      </c>
      <c r="E116" s="73"/>
      <c r="F116" s="61">
        <f>SUM(F114:F115)</f>
        <v>0</v>
      </c>
      <c r="G116" s="61">
        <v>1497886</v>
      </c>
      <c r="H116" s="206">
        <v>0</v>
      </c>
      <c r="I116" s="196">
        <v>0</v>
      </c>
      <c r="J116" s="191">
        <f>G116+H116-I116</f>
        <v>1497886</v>
      </c>
    </row>
    <row r="117" spans="1:10" x14ac:dyDescent="0.9">
      <c r="A117" s="220"/>
      <c r="B117" s="176"/>
      <c r="C117" s="68"/>
      <c r="D117" s="60"/>
      <c r="E117" s="73"/>
      <c r="F117" s="73"/>
      <c r="G117" s="73"/>
      <c r="H117" s="196"/>
      <c r="I117" s="196"/>
      <c r="J117" s="207"/>
    </row>
    <row r="118" spans="1:10" ht="190.15" hidden="1" customHeight="1" x14ac:dyDescent="0.9">
      <c r="A118" s="221" t="s">
        <v>48</v>
      </c>
      <c r="B118" s="176"/>
      <c r="C118" s="195" t="s">
        <v>49</v>
      </c>
      <c r="D118" s="60" t="s">
        <v>332</v>
      </c>
      <c r="E118" s="73">
        <v>0</v>
      </c>
      <c r="F118" s="61">
        <v>0</v>
      </c>
      <c r="G118" s="61">
        <v>0</v>
      </c>
      <c r="H118" s="196"/>
      <c r="I118" s="196"/>
      <c r="J118" s="191">
        <f>G118+H118-I118</f>
        <v>0</v>
      </c>
    </row>
    <row r="119" spans="1:10" hidden="1" x14ac:dyDescent="0.9">
      <c r="A119" s="221"/>
      <c r="B119" s="176"/>
      <c r="C119" s="195"/>
      <c r="D119" s="60" t="s">
        <v>333</v>
      </c>
      <c r="E119" s="73"/>
      <c r="F119" s="61">
        <v>715517.22</v>
      </c>
      <c r="G119" s="61">
        <v>0</v>
      </c>
      <c r="H119" s="196"/>
      <c r="I119" s="206">
        <v>0</v>
      </c>
      <c r="J119" s="191">
        <f>G119+H119-I119</f>
        <v>0</v>
      </c>
    </row>
    <row r="120" spans="1:10" hidden="1" x14ac:dyDescent="0.9">
      <c r="A120" s="220"/>
      <c r="B120" s="176"/>
      <c r="C120" s="68"/>
      <c r="D120" s="60" t="s">
        <v>334</v>
      </c>
      <c r="E120" s="73"/>
      <c r="F120" s="61">
        <f>SUM(F118:F119)</f>
        <v>715517.22</v>
      </c>
      <c r="G120" s="61">
        <v>0</v>
      </c>
      <c r="H120" s="196"/>
      <c r="I120" s="206">
        <v>0</v>
      </c>
      <c r="J120" s="191">
        <f>G120+H120-I120</f>
        <v>0</v>
      </c>
    </row>
    <row r="121" spans="1:10" hidden="1" x14ac:dyDescent="0.9">
      <c r="A121" s="220"/>
      <c r="B121" s="176"/>
      <c r="C121" s="68"/>
      <c r="D121" s="60"/>
      <c r="E121" s="73"/>
      <c r="F121" s="73"/>
      <c r="G121" s="73"/>
      <c r="H121" s="196"/>
      <c r="I121" s="196"/>
      <c r="J121" s="207"/>
    </row>
    <row r="122" spans="1:10" ht="165" hidden="1" customHeight="1" x14ac:dyDescent="0.9">
      <c r="A122" s="221" t="s">
        <v>50</v>
      </c>
      <c r="B122" s="176"/>
      <c r="C122" s="195" t="s">
        <v>51</v>
      </c>
      <c r="D122" s="60" t="s">
        <v>332</v>
      </c>
      <c r="E122" s="73">
        <v>0</v>
      </c>
      <c r="F122" s="61">
        <v>0</v>
      </c>
      <c r="G122" s="61">
        <v>0</v>
      </c>
      <c r="H122" s="196"/>
      <c r="I122" s="196"/>
      <c r="J122" s="191">
        <f>G122+H122-I122</f>
        <v>0</v>
      </c>
    </row>
    <row r="123" spans="1:10" x14ac:dyDescent="0.9">
      <c r="A123" s="220"/>
      <c r="B123" s="176"/>
      <c r="C123" s="68"/>
      <c r="D123" s="60" t="s">
        <v>333</v>
      </c>
      <c r="E123" s="73"/>
      <c r="F123" s="61">
        <v>0</v>
      </c>
      <c r="G123" s="61">
        <v>0</v>
      </c>
      <c r="H123" s="196"/>
      <c r="I123" s="196"/>
      <c r="J123" s="191">
        <f>G123+H123-I123</f>
        <v>0</v>
      </c>
    </row>
    <row r="124" spans="1:10" x14ac:dyDescent="0.9">
      <c r="A124" s="220"/>
      <c r="B124" s="176"/>
      <c r="C124" s="68"/>
      <c r="D124" s="60" t="s">
        <v>334</v>
      </c>
      <c r="E124" s="73"/>
      <c r="F124" s="61">
        <f>SUM(F122:F123)</f>
        <v>0</v>
      </c>
      <c r="G124" s="61">
        <f>SUM(G122:G123)</f>
        <v>0</v>
      </c>
      <c r="H124" s="196"/>
      <c r="I124" s="196"/>
      <c r="J124" s="191">
        <f>G124+H124-I124</f>
        <v>0</v>
      </c>
    </row>
    <row r="125" spans="1:10" x14ac:dyDescent="0.9">
      <c r="A125" s="220"/>
      <c r="B125" s="176"/>
      <c r="C125" s="68"/>
      <c r="D125" s="60"/>
      <c r="E125" s="73"/>
      <c r="F125" s="73"/>
      <c r="G125" s="73"/>
      <c r="H125" s="196"/>
      <c r="I125" s="196"/>
      <c r="J125" s="207"/>
    </row>
    <row r="126" spans="1:10" ht="119.25" customHeight="1" x14ac:dyDescent="0.9">
      <c r="A126" s="221" t="s">
        <v>52</v>
      </c>
      <c r="B126" s="176"/>
      <c r="C126" s="195" t="s">
        <v>53</v>
      </c>
      <c r="D126" s="60" t="s">
        <v>332</v>
      </c>
      <c r="E126" s="73">
        <v>0</v>
      </c>
      <c r="F126" s="61">
        <v>0</v>
      </c>
      <c r="G126" s="61">
        <v>0</v>
      </c>
      <c r="H126" s="196"/>
      <c r="I126" s="196"/>
      <c r="J126" s="191">
        <f>G126+H126-I126</f>
        <v>0</v>
      </c>
    </row>
    <row r="127" spans="1:10" x14ac:dyDescent="0.9">
      <c r="A127" s="220"/>
      <c r="B127" s="176"/>
      <c r="C127" s="68"/>
      <c r="D127" s="60" t="s">
        <v>333</v>
      </c>
      <c r="E127" s="73"/>
      <c r="F127" s="61">
        <v>0</v>
      </c>
      <c r="G127" s="61">
        <v>55000</v>
      </c>
      <c r="H127" s="206">
        <v>0</v>
      </c>
      <c r="I127" s="206">
        <v>55000</v>
      </c>
      <c r="J127" s="191">
        <f>G127+H127-I127</f>
        <v>0</v>
      </c>
    </row>
    <row r="128" spans="1:10" x14ac:dyDescent="0.9">
      <c r="A128" s="220"/>
      <c r="B128" s="176"/>
      <c r="C128" s="68"/>
      <c r="D128" s="60" t="s">
        <v>334</v>
      </c>
      <c r="E128" s="73"/>
      <c r="F128" s="61">
        <f>SUM(F126:F127)</f>
        <v>0</v>
      </c>
      <c r="G128" s="61">
        <v>55000</v>
      </c>
      <c r="H128" s="206">
        <v>0</v>
      </c>
      <c r="I128" s="206">
        <v>55000</v>
      </c>
      <c r="J128" s="191">
        <f>G128+H128-I128</f>
        <v>0</v>
      </c>
    </row>
    <row r="129" spans="1:11" x14ac:dyDescent="0.9">
      <c r="A129" s="223"/>
      <c r="B129" s="72"/>
      <c r="C129" s="85"/>
      <c r="D129" s="64" t="s">
        <v>2</v>
      </c>
      <c r="E129" s="74"/>
      <c r="F129" s="74"/>
      <c r="G129" s="74"/>
      <c r="H129" s="198"/>
      <c r="I129" s="198"/>
      <c r="J129" s="208"/>
    </row>
    <row r="130" spans="1:11" x14ac:dyDescent="0.9">
      <c r="A130" s="241"/>
      <c r="B130" s="239"/>
      <c r="C130" s="212"/>
      <c r="D130" s="213"/>
      <c r="E130" s="214"/>
      <c r="F130" s="214"/>
      <c r="G130" s="214"/>
      <c r="H130" s="242"/>
      <c r="I130" s="242"/>
      <c r="J130" s="243"/>
    </row>
    <row r="131" spans="1:11" s="86" customFormat="1" x14ac:dyDescent="0.9">
      <c r="A131" s="340" t="s">
        <v>54</v>
      </c>
      <c r="B131" s="341"/>
      <c r="C131" s="212" t="s">
        <v>43</v>
      </c>
      <c r="D131" s="236" t="s">
        <v>332</v>
      </c>
      <c r="E131" s="214">
        <f>+E110+E114+E118+E122+E126</f>
        <v>0</v>
      </c>
      <c r="F131" s="237">
        <f>F126+F122+F118+F114+F110</f>
        <v>0</v>
      </c>
      <c r="G131" s="237">
        <f>G126+G122+G118+G114+G110</f>
        <v>0</v>
      </c>
      <c r="H131" s="238">
        <f>H126+H122+H118+H114+H110</f>
        <v>0</v>
      </c>
      <c r="I131" s="238">
        <f>I126+I122+I118+I114+I110</f>
        <v>0</v>
      </c>
      <c r="J131" s="238">
        <f>J126+J122+J118+J114+J110</f>
        <v>0</v>
      </c>
      <c r="K131" s="86" t="s">
        <v>2</v>
      </c>
    </row>
    <row r="132" spans="1:11" s="86" customFormat="1" x14ac:dyDescent="0.9">
      <c r="A132" s="244"/>
      <c r="B132" s="239"/>
      <c r="C132" s="212"/>
      <c r="D132" s="236" t="s">
        <v>333</v>
      </c>
      <c r="E132" s="214"/>
      <c r="F132" s="237">
        <f>F127+F123+F119+F115+F111</f>
        <v>715517.22</v>
      </c>
      <c r="G132" s="237">
        <f t="shared" ref="G132:I133" si="5">G127+G123+G119+G115+G111</f>
        <v>1552886</v>
      </c>
      <c r="H132" s="238">
        <f t="shared" si="5"/>
        <v>0</v>
      </c>
      <c r="I132" s="238">
        <f t="shared" si="5"/>
        <v>55000</v>
      </c>
      <c r="J132" s="238">
        <f>J127+J123+J119+J115+J111</f>
        <v>1497886</v>
      </c>
    </row>
    <row r="133" spans="1:11" s="86" customFormat="1" x14ac:dyDescent="0.9">
      <c r="A133" s="244"/>
      <c r="B133" s="239"/>
      <c r="C133" s="212"/>
      <c r="D133" s="236" t="s">
        <v>334</v>
      </c>
      <c r="E133" s="214"/>
      <c r="F133" s="237">
        <f>F128+F124+F120+F116+F112</f>
        <v>715517.22</v>
      </c>
      <c r="G133" s="237">
        <f t="shared" si="5"/>
        <v>1552886</v>
      </c>
      <c r="H133" s="238">
        <f t="shared" si="5"/>
        <v>0</v>
      </c>
      <c r="I133" s="238">
        <f t="shared" si="5"/>
        <v>55000</v>
      </c>
      <c r="J133" s="238">
        <f>J128+J124+J120+J116+J112</f>
        <v>1497886</v>
      </c>
    </row>
    <row r="134" spans="1:11" x14ac:dyDescent="0.9">
      <c r="A134" s="335"/>
      <c r="B134" s="336"/>
      <c r="C134" s="195"/>
      <c r="D134" s="62"/>
      <c r="E134" s="75"/>
      <c r="F134" s="75"/>
      <c r="G134" s="75"/>
      <c r="H134" s="196"/>
      <c r="I134" s="196"/>
      <c r="J134" s="209"/>
    </row>
    <row r="135" spans="1:11" ht="124.9" hidden="1" customHeight="1" x14ac:dyDescent="0.9">
      <c r="A135" s="337" t="s">
        <v>55</v>
      </c>
      <c r="B135" s="338"/>
      <c r="C135" s="247" t="s">
        <v>56</v>
      </c>
      <c r="D135" s="268"/>
      <c r="E135" s="249"/>
      <c r="F135" s="249"/>
      <c r="G135" s="273"/>
      <c r="H135" s="271"/>
      <c r="I135" s="271"/>
      <c r="J135" s="272"/>
    </row>
    <row r="136" spans="1:11" hidden="1" x14ac:dyDescent="0.9">
      <c r="A136" s="220"/>
      <c r="B136" s="176"/>
      <c r="C136" s="195"/>
      <c r="D136" s="62"/>
      <c r="E136" s="75"/>
      <c r="F136" s="75"/>
      <c r="G136" s="75"/>
      <c r="H136" s="196"/>
      <c r="I136" s="196"/>
      <c r="J136" s="209"/>
    </row>
    <row r="137" spans="1:11" hidden="1" x14ac:dyDescent="0.9">
      <c r="A137" s="335"/>
      <c r="B137" s="336"/>
      <c r="C137" s="68"/>
      <c r="D137" s="224"/>
      <c r="E137" s="73"/>
      <c r="F137" s="73"/>
      <c r="G137" s="73"/>
      <c r="H137" s="196"/>
      <c r="I137" s="196"/>
      <c r="J137" s="207"/>
    </row>
    <row r="138" spans="1:11" ht="132" hidden="1" customHeight="1" x14ac:dyDescent="0.9">
      <c r="A138" s="221" t="s">
        <v>57</v>
      </c>
      <c r="B138" s="176"/>
      <c r="C138" s="195" t="s">
        <v>58</v>
      </c>
      <c r="D138" s="60" t="s">
        <v>332</v>
      </c>
      <c r="E138" s="73">
        <v>0</v>
      </c>
      <c r="F138" s="61">
        <v>0</v>
      </c>
      <c r="G138" s="61">
        <v>0</v>
      </c>
      <c r="H138" s="196"/>
      <c r="I138" s="196"/>
      <c r="J138" s="191">
        <f>G138+H138-I138</f>
        <v>0</v>
      </c>
    </row>
    <row r="139" spans="1:11" ht="54" hidden="1" customHeight="1" x14ac:dyDescent="0.9">
      <c r="A139" s="220"/>
      <c r="B139" s="176"/>
      <c r="C139" s="68"/>
      <c r="D139" s="60" t="s">
        <v>333</v>
      </c>
      <c r="E139" s="73"/>
      <c r="F139" s="61">
        <v>0</v>
      </c>
      <c r="G139" s="61">
        <v>0</v>
      </c>
      <c r="H139" s="196"/>
      <c r="I139" s="196"/>
      <c r="J139" s="191">
        <f>G139+H139-I139</f>
        <v>0</v>
      </c>
    </row>
    <row r="140" spans="1:11" ht="54" hidden="1" customHeight="1" x14ac:dyDescent="0.9">
      <c r="A140" s="220"/>
      <c r="B140" s="176"/>
      <c r="C140" s="68"/>
      <c r="D140" s="60" t="s">
        <v>334</v>
      </c>
      <c r="E140" s="73"/>
      <c r="F140" s="61">
        <f>SUM(F138:F139)</f>
        <v>0</v>
      </c>
      <c r="G140" s="61">
        <f>SUM(G138:G139)</f>
        <v>0</v>
      </c>
      <c r="H140" s="196"/>
      <c r="I140" s="196"/>
      <c r="J140" s="191">
        <f>G140+H140-I140</f>
        <v>0</v>
      </c>
    </row>
    <row r="141" spans="1:11" ht="54" hidden="1" customHeight="1" x14ac:dyDescent="0.9">
      <c r="A141" s="335"/>
      <c r="B141" s="336"/>
      <c r="C141" s="68"/>
      <c r="D141" s="224"/>
      <c r="E141" s="73"/>
      <c r="F141" s="73"/>
      <c r="G141" s="73"/>
      <c r="H141" s="196"/>
      <c r="I141" s="196"/>
      <c r="J141" s="207"/>
    </row>
    <row r="142" spans="1:11" ht="108.6" hidden="1" customHeight="1" x14ac:dyDescent="0.9">
      <c r="A142" s="221" t="s">
        <v>59</v>
      </c>
      <c r="B142" s="176"/>
      <c r="C142" s="195" t="s">
        <v>60</v>
      </c>
      <c r="D142" s="60" t="s">
        <v>332</v>
      </c>
      <c r="E142" s="73">
        <v>0</v>
      </c>
      <c r="F142" s="61">
        <v>0</v>
      </c>
      <c r="G142" s="61">
        <v>0</v>
      </c>
      <c r="H142" s="196"/>
      <c r="I142" s="196"/>
      <c r="J142" s="191">
        <f>G142+H142-I142</f>
        <v>0</v>
      </c>
    </row>
    <row r="143" spans="1:11" ht="108.6" hidden="1" customHeight="1" x14ac:dyDescent="0.9">
      <c r="A143" s="220"/>
      <c r="B143" s="176"/>
      <c r="C143" s="68"/>
      <c r="D143" s="60" t="s">
        <v>333</v>
      </c>
      <c r="E143" s="73"/>
      <c r="F143" s="61">
        <v>0</v>
      </c>
      <c r="G143" s="61">
        <v>0</v>
      </c>
      <c r="H143" s="196"/>
      <c r="I143" s="196"/>
      <c r="J143" s="191">
        <f>G143+H143-I143</f>
        <v>0</v>
      </c>
    </row>
    <row r="144" spans="1:11" ht="108.6" hidden="1" customHeight="1" x14ac:dyDescent="0.9">
      <c r="A144" s="220"/>
      <c r="B144" s="176"/>
      <c r="C144" s="68"/>
      <c r="D144" s="60" t="s">
        <v>334</v>
      </c>
      <c r="E144" s="73"/>
      <c r="F144" s="61">
        <f>SUM(F142:F143)</f>
        <v>0</v>
      </c>
      <c r="G144" s="61">
        <f>SUM(G142:G143)</f>
        <v>0</v>
      </c>
      <c r="H144" s="196"/>
      <c r="I144" s="196"/>
      <c r="J144" s="191">
        <f>G144+H144-I144</f>
        <v>0</v>
      </c>
    </row>
    <row r="145" spans="1:10" ht="90.6" hidden="1" customHeight="1" x14ac:dyDescent="0.9">
      <c r="A145" s="220"/>
      <c r="B145" s="176"/>
      <c r="C145" s="68"/>
      <c r="D145" s="60"/>
      <c r="E145" s="73"/>
      <c r="F145" s="73"/>
      <c r="G145" s="73"/>
      <c r="H145" s="196"/>
      <c r="I145" s="196"/>
      <c r="J145" s="207"/>
    </row>
    <row r="146" spans="1:10" ht="153.6" hidden="1" customHeight="1" x14ac:dyDescent="0.9">
      <c r="A146" s="221" t="s">
        <v>61</v>
      </c>
      <c r="B146" s="176"/>
      <c r="C146" s="195" t="s">
        <v>62</v>
      </c>
      <c r="D146" s="60" t="s">
        <v>332</v>
      </c>
      <c r="E146" s="73">
        <v>0</v>
      </c>
      <c r="F146" s="61">
        <v>0</v>
      </c>
      <c r="G146" s="61">
        <v>0</v>
      </c>
      <c r="H146" s="196"/>
      <c r="I146" s="196"/>
      <c r="J146" s="191">
        <f>G146+H146-I146</f>
        <v>0</v>
      </c>
    </row>
    <row r="147" spans="1:10" hidden="1" x14ac:dyDescent="0.9">
      <c r="A147" s="220"/>
      <c r="B147" s="176"/>
      <c r="C147" s="68"/>
      <c r="D147" s="60" t="s">
        <v>333</v>
      </c>
      <c r="E147" s="73"/>
      <c r="F147" s="61">
        <v>0</v>
      </c>
      <c r="G147" s="61">
        <v>0</v>
      </c>
      <c r="H147" s="196"/>
      <c r="I147" s="196"/>
      <c r="J147" s="191">
        <f>G147+H147-I147</f>
        <v>0</v>
      </c>
    </row>
    <row r="148" spans="1:10" hidden="1" x14ac:dyDescent="0.9">
      <c r="A148" s="220"/>
      <c r="B148" s="176"/>
      <c r="C148" s="68"/>
      <c r="D148" s="60" t="s">
        <v>334</v>
      </c>
      <c r="E148" s="73"/>
      <c r="F148" s="61">
        <f>SUM(F146:F147)</f>
        <v>0</v>
      </c>
      <c r="G148" s="61">
        <f>SUM(G146:G147)</f>
        <v>0</v>
      </c>
      <c r="H148" s="196"/>
      <c r="I148" s="196"/>
      <c r="J148" s="191">
        <f>G148+H148-I148</f>
        <v>0</v>
      </c>
    </row>
    <row r="149" spans="1:10" hidden="1" x14ac:dyDescent="0.9">
      <c r="A149" s="220"/>
      <c r="B149" s="176"/>
      <c r="C149" s="68"/>
      <c r="D149" s="60"/>
      <c r="E149" s="73"/>
      <c r="F149" s="73"/>
      <c r="G149" s="73"/>
      <c r="H149" s="196"/>
      <c r="I149" s="196"/>
      <c r="J149" s="207"/>
    </row>
    <row r="150" spans="1:10" ht="216.6" hidden="1" customHeight="1" x14ac:dyDescent="0.9">
      <c r="A150" s="221" t="s">
        <v>63</v>
      </c>
      <c r="B150" s="176"/>
      <c r="C150" s="195" t="s">
        <v>64</v>
      </c>
      <c r="D150" s="60" t="s">
        <v>332</v>
      </c>
      <c r="E150" s="73">
        <v>0</v>
      </c>
      <c r="F150" s="61">
        <v>0</v>
      </c>
      <c r="G150" s="61">
        <v>0</v>
      </c>
      <c r="H150" s="196"/>
      <c r="I150" s="196"/>
      <c r="J150" s="191">
        <f>G150+H150-I150</f>
        <v>0</v>
      </c>
    </row>
    <row r="151" spans="1:10" hidden="1" x14ac:dyDescent="0.9">
      <c r="A151" s="220"/>
      <c r="B151" s="176"/>
      <c r="C151" s="68"/>
      <c r="D151" s="60" t="s">
        <v>333</v>
      </c>
      <c r="E151" s="73"/>
      <c r="F151" s="61">
        <v>0</v>
      </c>
      <c r="G151" s="61">
        <v>0</v>
      </c>
      <c r="H151" s="196"/>
      <c r="I151" s="196"/>
      <c r="J151" s="191">
        <f>G151+H151-I151</f>
        <v>0</v>
      </c>
    </row>
    <row r="152" spans="1:10" hidden="1" x14ac:dyDescent="0.9">
      <c r="A152" s="220"/>
      <c r="B152" s="176"/>
      <c r="C152" s="68"/>
      <c r="D152" s="60" t="s">
        <v>334</v>
      </c>
      <c r="E152" s="73"/>
      <c r="F152" s="61">
        <f>SUM(F150:F151)</f>
        <v>0</v>
      </c>
      <c r="G152" s="61">
        <f>SUM(G150:G151)</f>
        <v>0</v>
      </c>
      <c r="H152" s="196"/>
      <c r="I152" s="196"/>
      <c r="J152" s="191">
        <f>G152+H152-I152</f>
        <v>0</v>
      </c>
    </row>
    <row r="153" spans="1:10" hidden="1" x14ac:dyDescent="0.9">
      <c r="A153" s="223"/>
      <c r="B153" s="72"/>
      <c r="C153" s="85"/>
      <c r="D153" s="64"/>
      <c r="E153" s="74"/>
      <c r="F153" s="74"/>
      <c r="G153" s="74"/>
      <c r="H153" s="198"/>
      <c r="I153" s="198"/>
      <c r="J153" s="208"/>
    </row>
    <row r="154" spans="1:10" hidden="1" x14ac:dyDescent="0.9">
      <c r="A154" s="232"/>
      <c r="B154" s="233"/>
      <c r="C154" s="203"/>
      <c r="D154" s="204"/>
      <c r="E154" s="210"/>
      <c r="F154" s="210"/>
      <c r="G154" s="210"/>
      <c r="H154" s="205"/>
      <c r="I154" s="205"/>
      <c r="J154" s="211"/>
    </row>
    <row r="155" spans="1:10" ht="43.5" hidden="1" customHeight="1" x14ac:dyDescent="0.9">
      <c r="A155" s="340" t="s">
        <v>65</v>
      </c>
      <c r="B155" s="341"/>
      <c r="C155" s="212" t="s">
        <v>56</v>
      </c>
      <c r="D155" s="236" t="s">
        <v>332</v>
      </c>
      <c r="E155" s="214">
        <f>+E138+E142+E146+E150</f>
        <v>0</v>
      </c>
      <c r="F155" s="237">
        <f>F150+F146+F142+F138</f>
        <v>0</v>
      </c>
      <c r="G155" s="237">
        <f>G150+G146+G142+G138</f>
        <v>0</v>
      </c>
      <c r="H155" s="238">
        <f>H150+H146+H142+H138</f>
        <v>0</v>
      </c>
      <c r="I155" s="238">
        <f>I150+I146+I142+I138</f>
        <v>0</v>
      </c>
      <c r="J155" s="238">
        <f>J150+J146+J142+J138</f>
        <v>0</v>
      </c>
    </row>
    <row r="156" spans="1:10" ht="54.6" hidden="1" customHeight="1" x14ac:dyDescent="0.9">
      <c r="A156" s="244"/>
      <c r="B156" s="239"/>
      <c r="C156" s="212"/>
      <c r="D156" s="236" t="s">
        <v>333</v>
      </c>
      <c r="E156" s="214"/>
      <c r="F156" s="237">
        <f>F151+F147+F143+F139</f>
        <v>0</v>
      </c>
      <c r="G156" s="237">
        <f t="shared" ref="G156:I157" si="6">G151+G147+G143+G139</f>
        <v>0</v>
      </c>
      <c r="H156" s="238">
        <f t="shared" si="6"/>
        <v>0</v>
      </c>
      <c r="I156" s="238">
        <f t="shared" si="6"/>
        <v>0</v>
      </c>
      <c r="J156" s="238">
        <f>J151+J147+J143+J139</f>
        <v>0</v>
      </c>
    </row>
    <row r="157" spans="1:10" ht="53.25" hidden="1" customHeight="1" x14ac:dyDescent="0.9">
      <c r="A157" s="244"/>
      <c r="B157" s="239"/>
      <c r="C157" s="212"/>
      <c r="D157" s="236" t="s">
        <v>334</v>
      </c>
      <c r="E157" s="214"/>
      <c r="F157" s="237">
        <f>F152+F148+F144+F140</f>
        <v>0</v>
      </c>
      <c r="G157" s="237">
        <f t="shared" si="6"/>
        <v>0</v>
      </c>
      <c r="H157" s="238">
        <f t="shared" si="6"/>
        <v>0</v>
      </c>
      <c r="I157" s="238">
        <f t="shared" si="6"/>
        <v>0</v>
      </c>
      <c r="J157" s="238">
        <f>J152+J148+J144+J140</f>
        <v>0</v>
      </c>
    </row>
    <row r="158" spans="1:10" ht="62.25" hidden="1" thickBot="1" x14ac:dyDescent="0.95">
      <c r="A158" s="335"/>
      <c r="B158" s="336"/>
      <c r="C158" s="195"/>
      <c r="D158" s="62"/>
      <c r="E158" s="75"/>
      <c r="F158" s="75"/>
      <c r="G158" s="75"/>
      <c r="H158" s="196"/>
      <c r="I158" s="196"/>
      <c r="J158" s="209"/>
    </row>
    <row r="159" spans="1:10" ht="91.9" hidden="1" customHeight="1" x14ac:dyDescent="0.9">
      <c r="A159" s="337" t="s">
        <v>66</v>
      </c>
      <c r="B159" s="338"/>
      <c r="C159" s="247" t="s">
        <v>67</v>
      </c>
      <c r="D159" s="268"/>
      <c r="E159" s="249"/>
      <c r="F159" s="249"/>
      <c r="G159" s="249"/>
      <c r="H159" s="271"/>
      <c r="I159" s="271"/>
      <c r="J159" s="272"/>
    </row>
    <row r="160" spans="1:10" hidden="1" x14ac:dyDescent="0.9">
      <c r="A160" s="220"/>
      <c r="B160" s="176"/>
      <c r="C160" s="195"/>
      <c r="D160" s="62"/>
      <c r="E160" s="75"/>
      <c r="F160" s="75"/>
      <c r="G160" s="75"/>
      <c r="H160" s="196"/>
      <c r="I160" s="196"/>
      <c r="J160" s="209"/>
    </row>
    <row r="161" spans="1:10" hidden="1" x14ac:dyDescent="0.9">
      <c r="A161" s="221" t="s">
        <v>68</v>
      </c>
      <c r="B161" s="176"/>
      <c r="C161" s="195" t="s">
        <v>69</v>
      </c>
      <c r="D161" s="60" t="s">
        <v>332</v>
      </c>
      <c r="E161" s="73">
        <v>0</v>
      </c>
      <c r="F161" s="61">
        <v>0</v>
      </c>
      <c r="G161" s="61">
        <v>0</v>
      </c>
      <c r="H161" s="196"/>
      <c r="I161" s="196"/>
      <c r="J161" s="191">
        <f>G161+H161-I161</f>
        <v>0</v>
      </c>
    </row>
    <row r="162" spans="1:10" hidden="1" x14ac:dyDescent="0.9">
      <c r="A162" s="221"/>
      <c r="B162" s="176"/>
      <c r="C162" s="195"/>
      <c r="D162" s="60" t="s">
        <v>333</v>
      </c>
      <c r="E162" s="73"/>
      <c r="F162" s="61">
        <v>0</v>
      </c>
      <c r="G162" s="61">
        <v>0</v>
      </c>
      <c r="H162" s="196"/>
      <c r="I162" s="196"/>
      <c r="J162" s="191">
        <f>G162+H162-I162</f>
        <v>0</v>
      </c>
    </row>
    <row r="163" spans="1:10" hidden="1" x14ac:dyDescent="0.9">
      <c r="A163" s="220"/>
      <c r="B163" s="176"/>
      <c r="C163" s="68"/>
      <c r="D163" s="60" t="s">
        <v>334</v>
      </c>
      <c r="E163" s="73"/>
      <c r="F163" s="61">
        <f>SUM(F161:F162)</f>
        <v>0</v>
      </c>
      <c r="G163" s="61">
        <f>SUM(G161:G162)</f>
        <v>0</v>
      </c>
      <c r="H163" s="196"/>
      <c r="I163" s="196"/>
      <c r="J163" s="191">
        <f>G163+H163-I163</f>
        <v>0</v>
      </c>
    </row>
    <row r="164" spans="1:10" hidden="1" x14ac:dyDescent="0.9">
      <c r="A164" s="220"/>
      <c r="B164" s="176"/>
      <c r="C164" s="68"/>
      <c r="D164" s="60"/>
      <c r="E164" s="73"/>
      <c r="F164" s="73"/>
      <c r="G164" s="73"/>
      <c r="H164" s="196"/>
      <c r="I164" s="196"/>
      <c r="J164" s="207"/>
    </row>
    <row r="165" spans="1:10" hidden="1" x14ac:dyDescent="0.9">
      <c r="A165" s="221" t="s">
        <v>70</v>
      </c>
      <c r="B165" s="176"/>
      <c r="C165" s="195" t="s">
        <v>71</v>
      </c>
      <c r="D165" s="60" t="s">
        <v>332</v>
      </c>
      <c r="E165" s="73">
        <v>0</v>
      </c>
      <c r="F165" s="61">
        <v>0</v>
      </c>
      <c r="G165" s="61">
        <v>0</v>
      </c>
      <c r="H165" s="196"/>
      <c r="I165" s="196"/>
      <c r="J165" s="191">
        <f>G165+H165-I165</f>
        <v>0</v>
      </c>
    </row>
    <row r="166" spans="1:10" hidden="1" x14ac:dyDescent="0.9">
      <c r="A166" s="221"/>
      <c r="B166" s="176"/>
      <c r="C166" s="195"/>
      <c r="D166" s="60" t="s">
        <v>333</v>
      </c>
      <c r="E166" s="73"/>
      <c r="F166" s="61">
        <v>0</v>
      </c>
      <c r="G166" s="61">
        <v>0</v>
      </c>
      <c r="H166" s="196"/>
      <c r="I166" s="196"/>
      <c r="J166" s="191">
        <f>G166+H166-I166</f>
        <v>0</v>
      </c>
    </row>
    <row r="167" spans="1:10" hidden="1" x14ac:dyDescent="0.9">
      <c r="A167" s="220"/>
      <c r="B167" s="176"/>
      <c r="C167" s="68"/>
      <c r="D167" s="60" t="s">
        <v>334</v>
      </c>
      <c r="E167" s="73"/>
      <c r="F167" s="61">
        <f>SUM(F165:F166)</f>
        <v>0</v>
      </c>
      <c r="G167" s="61">
        <f>SUM(G165:G166)</f>
        <v>0</v>
      </c>
      <c r="H167" s="196"/>
      <c r="I167" s="196"/>
      <c r="J167" s="191">
        <f>G167+H167-I167</f>
        <v>0</v>
      </c>
    </row>
    <row r="168" spans="1:10" hidden="1" x14ac:dyDescent="0.9">
      <c r="A168" s="220"/>
      <c r="B168" s="176"/>
      <c r="C168" s="68"/>
      <c r="D168" s="60"/>
      <c r="E168" s="73"/>
      <c r="F168" s="73"/>
      <c r="G168" s="73"/>
      <c r="H168" s="196"/>
      <c r="I168" s="196"/>
      <c r="J168" s="207"/>
    </row>
    <row r="169" spans="1:10" ht="123" hidden="1" x14ac:dyDescent="0.9">
      <c r="A169" s="221" t="s">
        <v>72</v>
      </c>
      <c r="B169" s="176"/>
      <c r="C169" s="195" t="s">
        <v>73</v>
      </c>
      <c r="D169" s="60" t="s">
        <v>332</v>
      </c>
      <c r="E169" s="73">
        <v>0</v>
      </c>
      <c r="F169" s="61">
        <v>0</v>
      </c>
      <c r="G169" s="61">
        <v>0</v>
      </c>
      <c r="H169" s="196"/>
      <c r="I169" s="196"/>
      <c r="J169" s="191">
        <f>G169+H169-I169</f>
        <v>0</v>
      </c>
    </row>
    <row r="170" spans="1:10" hidden="1" x14ac:dyDescent="0.9">
      <c r="A170" s="221"/>
      <c r="B170" s="176"/>
      <c r="C170" s="195"/>
      <c r="D170" s="60" t="s">
        <v>333</v>
      </c>
      <c r="E170" s="73"/>
      <c r="F170" s="61">
        <v>0</v>
      </c>
      <c r="G170" s="61">
        <v>0</v>
      </c>
      <c r="H170" s="196"/>
      <c r="I170" s="196"/>
      <c r="J170" s="191">
        <f>G170+H170-I170</f>
        <v>0</v>
      </c>
    </row>
    <row r="171" spans="1:10" hidden="1" x14ac:dyDescent="0.9">
      <c r="A171" s="220"/>
      <c r="B171" s="176"/>
      <c r="C171" s="68"/>
      <c r="D171" s="60" t="s">
        <v>334</v>
      </c>
      <c r="E171" s="73"/>
      <c r="F171" s="61">
        <f>SUM(F169:F170)</f>
        <v>0</v>
      </c>
      <c r="G171" s="61">
        <f>SUM(G169:G170)</f>
        <v>0</v>
      </c>
      <c r="H171" s="196"/>
      <c r="I171" s="196"/>
      <c r="J171" s="191">
        <f>G171+H171-I171</f>
        <v>0</v>
      </c>
    </row>
    <row r="172" spans="1:10" hidden="1" x14ac:dyDescent="0.9">
      <c r="A172" s="220"/>
      <c r="B172" s="176"/>
      <c r="C172" s="68"/>
      <c r="D172" s="60"/>
      <c r="E172" s="73"/>
      <c r="F172" s="73"/>
      <c r="G172" s="73"/>
      <c r="H172" s="196"/>
      <c r="I172" s="196"/>
      <c r="J172" s="207"/>
    </row>
    <row r="173" spans="1:10" hidden="1" x14ac:dyDescent="0.9">
      <c r="A173" s="221" t="s">
        <v>74</v>
      </c>
      <c r="B173" s="176"/>
      <c r="C173" s="195" t="s">
        <v>75</v>
      </c>
      <c r="D173" s="60" t="s">
        <v>332</v>
      </c>
      <c r="E173" s="73">
        <v>0</v>
      </c>
      <c r="F173" s="61">
        <v>0</v>
      </c>
      <c r="G173" s="61">
        <v>0</v>
      </c>
      <c r="H173" s="196"/>
      <c r="I173" s="196"/>
      <c r="J173" s="191">
        <f>G173+H173-I173</f>
        <v>0</v>
      </c>
    </row>
    <row r="174" spans="1:10" hidden="1" x14ac:dyDescent="0.9">
      <c r="A174" s="220"/>
      <c r="B174" s="176"/>
      <c r="C174" s="68"/>
      <c r="D174" s="60" t="s">
        <v>333</v>
      </c>
      <c r="E174" s="73"/>
      <c r="F174" s="61">
        <v>0</v>
      </c>
      <c r="G174" s="61">
        <v>0</v>
      </c>
      <c r="H174" s="196"/>
      <c r="I174" s="196"/>
      <c r="J174" s="191">
        <f>G174+H174-I174</f>
        <v>0</v>
      </c>
    </row>
    <row r="175" spans="1:10" hidden="1" x14ac:dyDescent="0.9">
      <c r="A175" s="220"/>
      <c r="B175" s="176"/>
      <c r="C175" s="68"/>
      <c r="D175" s="60" t="s">
        <v>334</v>
      </c>
      <c r="E175" s="73"/>
      <c r="F175" s="61">
        <f>SUM(F173:F174)</f>
        <v>0</v>
      </c>
      <c r="G175" s="61">
        <f>SUM(G173:G174)</f>
        <v>0</v>
      </c>
      <c r="H175" s="196"/>
      <c r="I175" s="196"/>
      <c r="J175" s="191">
        <f>G175+H175-I175</f>
        <v>0</v>
      </c>
    </row>
    <row r="176" spans="1:10" hidden="1" x14ac:dyDescent="0.9">
      <c r="A176" s="223"/>
      <c r="B176" s="72"/>
      <c r="C176" s="85"/>
      <c r="D176" s="64" t="s">
        <v>2</v>
      </c>
      <c r="E176" s="74"/>
      <c r="F176" s="74"/>
      <c r="G176" s="74"/>
      <c r="H176" s="198"/>
      <c r="I176" s="198"/>
      <c r="J176" s="208"/>
    </row>
    <row r="177" spans="1:10" hidden="1" x14ac:dyDescent="0.9">
      <c r="A177" s="241"/>
      <c r="B177" s="239"/>
      <c r="C177" s="212"/>
      <c r="D177" s="213"/>
      <c r="E177" s="214"/>
      <c r="F177" s="214"/>
      <c r="G177" s="214"/>
      <c r="H177" s="242"/>
      <c r="I177" s="242"/>
      <c r="J177" s="243"/>
    </row>
    <row r="178" spans="1:10" hidden="1" x14ac:dyDescent="0.9">
      <c r="A178" s="340" t="s">
        <v>76</v>
      </c>
      <c r="B178" s="341"/>
      <c r="C178" s="212" t="s">
        <v>67</v>
      </c>
      <c r="D178" s="236" t="s">
        <v>332</v>
      </c>
      <c r="E178" s="214">
        <f>+E161+E165+E169+E173</f>
        <v>0</v>
      </c>
      <c r="F178" s="246">
        <f>F173+F169+F165+F161</f>
        <v>0</v>
      </c>
      <c r="G178" s="246">
        <f t="shared" ref="G178:J180" si="7">G173+G169+G165+G161</f>
        <v>0</v>
      </c>
      <c r="H178" s="238">
        <f t="shared" si="7"/>
        <v>0</v>
      </c>
      <c r="I178" s="238">
        <f t="shared" si="7"/>
        <v>0</v>
      </c>
      <c r="J178" s="245">
        <f t="shared" si="7"/>
        <v>0</v>
      </c>
    </row>
    <row r="179" spans="1:10" hidden="1" x14ac:dyDescent="0.9">
      <c r="A179" s="244"/>
      <c r="B179" s="239"/>
      <c r="C179" s="212"/>
      <c r="D179" s="236" t="s">
        <v>333</v>
      </c>
      <c r="E179" s="214"/>
      <c r="F179" s="246">
        <f>F174+F170+F166+F162</f>
        <v>0</v>
      </c>
      <c r="G179" s="246">
        <f t="shared" si="7"/>
        <v>0</v>
      </c>
      <c r="H179" s="238">
        <f t="shared" si="7"/>
        <v>0</v>
      </c>
      <c r="I179" s="238">
        <f t="shared" si="7"/>
        <v>0</v>
      </c>
      <c r="J179" s="245">
        <f t="shared" si="7"/>
        <v>0</v>
      </c>
    </row>
    <row r="180" spans="1:10" hidden="1" x14ac:dyDescent="0.9">
      <c r="A180" s="244"/>
      <c r="B180" s="239"/>
      <c r="C180" s="212"/>
      <c r="D180" s="236" t="s">
        <v>334</v>
      </c>
      <c r="E180" s="214"/>
      <c r="F180" s="246">
        <f>F175+F171+F167+F163</f>
        <v>0</v>
      </c>
      <c r="G180" s="246">
        <f t="shared" si="7"/>
        <v>0</v>
      </c>
      <c r="H180" s="238">
        <f t="shared" si="7"/>
        <v>0</v>
      </c>
      <c r="I180" s="238">
        <f t="shared" si="7"/>
        <v>0</v>
      </c>
      <c r="J180" s="245">
        <f t="shared" si="7"/>
        <v>0</v>
      </c>
    </row>
    <row r="181" spans="1:10" x14ac:dyDescent="0.9">
      <c r="A181" s="335"/>
      <c r="B181" s="336"/>
      <c r="C181" s="195"/>
      <c r="D181" s="62" t="s">
        <v>2</v>
      </c>
      <c r="E181" s="75"/>
      <c r="F181" s="75"/>
      <c r="G181" s="75"/>
      <c r="H181" s="196"/>
      <c r="I181" s="196"/>
      <c r="J181" s="209"/>
    </row>
    <row r="182" spans="1:10" ht="148.15" hidden="1" customHeight="1" x14ac:dyDescent="0.9">
      <c r="A182" s="337" t="s">
        <v>77</v>
      </c>
      <c r="B182" s="338"/>
      <c r="C182" s="247" t="s">
        <v>78</v>
      </c>
      <c r="D182" s="268"/>
      <c r="E182" s="249"/>
      <c r="F182" s="249"/>
      <c r="G182" s="273"/>
      <c r="H182" s="271"/>
      <c r="I182" s="271"/>
      <c r="J182" s="272"/>
    </row>
    <row r="183" spans="1:10" s="59" customFormat="1" hidden="1" x14ac:dyDescent="0.9">
      <c r="A183" s="220"/>
      <c r="B183" s="176"/>
      <c r="C183" s="195"/>
      <c r="D183" s="62"/>
      <c r="E183" s="75"/>
      <c r="F183" s="75"/>
      <c r="G183" s="75"/>
      <c r="H183" s="196"/>
      <c r="I183" s="196"/>
      <c r="J183" s="209"/>
    </row>
    <row r="184" spans="1:10" s="59" customFormat="1" hidden="1" x14ac:dyDescent="0.9">
      <c r="A184" s="221" t="s">
        <v>79</v>
      </c>
      <c r="B184" s="176"/>
      <c r="C184" s="195" t="s">
        <v>80</v>
      </c>
      <c r="D184" s="60" t="s">
        <v>332</v>
      </c>
      <c r="E184" s="73">
        <v>0</v>
      </c>
      <c r="F184" s="61">
        <v>0</v>
      </c>
      <c r="G184" s="61">
        <v>0</v>
      </c>
      <c r="H184" s="196"/>
      <c r="I184" s="196"/>
      <c r="J184" s="191">
        <f>G184+H184-I184</f>
        <v>0</v>
      </c>
    </row>
    <row r="185" spans="1:10" s="59" customFormat="1" hidden="1" x14ac:dyDescent="0.9">
      <c r="A185" s="221"/>
      <c r="B185" s="176"/>
      <c r="C185" s="195"/>
      <c r="D185" s="60" t="s">
        <v>333</v>
      </c>
      <c r="E185" s="73"/>
      <c r="F185" s="61">
        <v>0</v>
      </c>
      <c r="G185" s="61">
        <v>0</v>
      </c>
      <c r="H185" s="196"/>
      <c r="I185" s="196"/>
      <c r="J185" s="191">
        <f>G185+H185-I185</f>
        <v>0</v>
      </c>
    </row>
    <row r="186" spans="1:10" s="59" customFormat="1" hidden="1" x14ac:dyDescent="0.9">
      <c r="A186" s="221"/>
      <c r="B186" s="176"/>
      <c r="C186" s="195"/>
      <c r="D186" s="60" t="s">
        <v>334</v>
      </c>
      <c r="E186" s="73"/>
      <c r="F186" s="61">
        <f>SUM(F184:F185)</f>
        <v>0</v>
      </c>
      <c r="G186" s="61">
        <f>SUM(G184:G185)</f>
        <v>0</v>
      </c>
      <c r="H186" s="196"/>
      <c r="I186" s="196"/>
      <c r="J186" s="191">
        <f>G186+H186-I186</f>
        <v>0</v>
      </c>
    </row>
    <row r="187" spans="1:10" hidden="1" x14ac:dyDescent="0.9">
      <c r="A187" s="225"/>
      <c r="B187" s="202"/>
      <c r="C187" s="201"/>
      <c r="D187" s="202"/>
      <c r="E187" s="75"/>
      <c r="F187" s="75"/>
      <c r="G187" s="75"/>
      <c r="H187" s="196"/>
      <c r="I187" s="196"/>
      <c r="J187" s="209"/>
    </row>
    <row r="188" spans="1:10" hidden="1" x14ac:dyDescent="0.9">
      <c r="A188" s="232"/>
      <c r="B188" s="233"/>
      <c r="C188" s="203"/>
      <c r="D188" s="204"/>
      <c r="E188" s="234"/>
      <c r="F188" s="234"/>
      <c r="G188" s="234"/>
      <c r="H188" s="205"/>
      <c r="I188" s="205"/>
      <c r="J188" s="235"/>
    </row>
    <row r="189" spans="1:10" s="86" customFormat="1" hidden="1" x14ac:dyDescent="0.9">
      <c r="A189" s="344" t="s">
        <v>81</v>
      </c>
      <c r="B189" s="345"/>
      <c r="C189" s="212" t="s">
        <v>78</v>
      </c>
      <c r="D189" s="236" t="s">
        <v>332</v>
      </c>
      <c r="E189" s="214">
        <f>+E184</f>
        <v>0</v>
      </c>
      <c r="F189" s="237">
        <f t="shared" ref="F189:I191" si="8">F184</f>
        <v>0</v>
      </c>
      <c r="G189" s="237">
        <f t="shared" si="8"/>
        <v>0</v>
      </c>
      <c r="H189" s="238">
        <f t="shared" si="8"/>
        <v>0</v>
      </c>
      <c r="I189" s="238">
        <f t="shared" si="8"/>
        <v>0</v>
      </c>
      <c r="J189" s="245">
        <f>G189+H189-I189</f>
        <v>0</v>
      </c>
    </row>
    <row r="190" spans="1:10" s="86" customFormat="1" hidden="1" x14ac:dyDescent="0.9">
      <c r="A190" s="241"/>
      <c r="B190" s="236"/>
      <c r="C190" s="212"/>
      <c r="D190" s="236" t="s">
        <v>333</v>
      </c>
      <c r="E190" s="214"/>
      <c r="F190" s="237">
        <f t="shared" si="8"/>
        <v>0</v>
      </c>
      <c r="G190" s="237">
        <f t="shared" si="8"/>
        <v>0</v>
      </c>
      <c r="H190" s="238">
        <f t="shared" si="8"/>
        <v>0</v>
      </c>
      <c r="I190" s="238">
        <f t="shared" si="8"/>
        <v>0</v>
      </c>
      <c r="J190" s="245">
        <f>G190+H190-I190</f>
        <v>0</v>
      </c>
    </row>
    <row r="191" spans="1:10" s="86" customFormat="1" hidden="1" x14ac:dyDescent="0.9">
      <c r="A191" s="241"/>
      <c r="B191" s="236"/>
      <c r="C191" s="212"/>
      <c r="D191" s="236" t="s">
        <v>334</v>
      </c>
      <c r="E191" s="214"/>
      <c r="F191" s="237">
        <f t="shared" si="8"/>
        <v>0</v>
      </c>
      <c r="G191" s="237">
        <f t="shared" si="8"/>
        <v>0</v>
      </c>
      <c r="H191" s="238">
        <f t="shared" si="8"/>
        <v>0</v>
      </c>
      <c r="I191" s="238">
        <f t="shared" si="8"/>
        <v>0</v>
      </c>
      <c r="J191" s="245">
        <f>G191+H191-I191</f>
        <v>0</v>
      </c>
    </row>
    <row r="192" spans="1:10" ht="10.5" customHeight="1" x14ac:dyDescent="0.9">
      <c r="A192" s="220"/>
      <c r="B192" s="62"/>
      <c r="C192" s="201"/>
      <c r="D192" s="202"/>
      <c r="E192" s="75"/>
      <c r="F192" s="75"/>
      <c r="G192" s="75"/>
      <c r="H192" s="196"/>
      <c r="I192" s="196"/>
      <c r="J192" s="209"/>
    </row>
    <row r="193" spans="1:10" ht="62.25" thickBot="1" x14ac:dyDescent="0.95">
      <c r="A193" s="335"/>
      <c r="B193" s="336"/>
      <c r="C193" s="201"/>
      <c r="D193" s="202"/>
      <c r="E193" s="75"/>
      <c r="F193" s="75"/>
      <c r="G193" s="75"/>
      <c r="H193" s="196"/>
      <c r="I193" s="196"/>
      <c r="J193" s="209"/>
    </row>
    <row r="194" spans="1:10" ht="147.75" customHeight="1" x14ac:dyDescent="0.9">
      <c r="A194" s="337" t="s">
        <v>82</v>
      </c>
      <c r="B194" s="338"/>
      <c r="C194" s="247" t="s">
        <v>83</v>
      </c>
      <c r="D194" s="268"/>
      <c r="E194" s="249"/>
      <c r="F194" s="249"/>
      <c r="G194" s="249"/>
      <c r="H194" s="271"/>
      <c r="I194" s="271"/>
      <c r="J194" s="272"/>
    </row>
    <row r="195" spans="1:10" x14ac:dyDescent="0.9">
      <c r="A195" s="220"/>
      <c r="B195" s="176"/>
      <c r="C195" s="195"/>
      <c r="D195" s="62"/>
      <c r="E195" s="75"/>
      <c r="F195" s="75"/>
      <c r="G195" s="75"/>
      <c r="H195" s="196"/>
      <c r="I195" s="196"/>
      <c r="J195" s="209"/>
    </row>
    <row r="196" spans="1:10" ht="128.25" customHeight="1" x14ac:dyDescent="0.9">
      <c r="A196" s="221" t="s">
        <v>84</v>
      </c>
      <c r="B196" s="176"/>
      <c r="C196" s="195" t="s">
        <v>85</v>
      </c>
      <c r="D196" s="60" t="s">
        <v>332</v>
      </c>
      <c r="E196" s="73">
        <v>0</v>
      </c>
      <c r="F196" s="61">
        <v>11841.68</v>
      </c>
      <c r="G196" s="61">
        <v>29549.29</v>
      </c>
      <c r="H196" s="196"/>
      <c r="I196" s="196"/>
      <c r="J196" s="191">
        <v>29549.29</v>
      </c>
    </row>
    <row r="197" spans="1:10" x14ac:dyDescent="0.9">
      <c r="A197" s="221"/>
      <c r="B197" s="176"/>
      <c r="C197" s="195"/>
      <c r="D197" s="60" t="s">
        <v>333</v>
      </c>
      <c r="E197" s="73"/>
      <c r="F197" s="61">
        <v>4918520</v>
      </c>
      <c r="G197" s="61">
        <v>6559942.21</v>
      </c>
      <c r="H197" s="206">
        <v>80000</v>
      </c>
      <c r="I197" s="206">
        <v>0</v>
      </c>
      <c r="J197" s="191">
        <f>G197+H197-I197</f>
        <v>6639942.21</v>
      </c>
    </row>
    <row r="198" spans="1:10" x14ac:dyDescent="0.9">
      <c r="A198" s="220"/>
      <c r="B198" s="176"/>
      <c r="C198" s="68" t="s">
        <v>2</v>
      </c>
      <c r="D198" s="60" t="s">
        <v>334</v>
      </c>
      <c r="E198" s="73"/>
      <c r="F198" s="61">
        <v>4930361.68</v>
      </c>
      <c r="G198" s="61">
        <v>6589491.5</v>
      </c>
      <c r="H198" s="206">
        <v>80000</v>
      </c>
      <c r="I198" s="206">
        <v>0</v>
      </c>
      <c r="J198" s="191">
        <f>G198+H198-I198</f>
        <v>6669491.5</v>
      </c>
    </row>
    <row r="199" spans="1:10" x14ac:dyDescent="0.9">
      <c r="A199" s="220"/>
      <c r="B199" s="176"/>
      <c r="C199" s="68"/>
      <c r="D199" s="60"/>
      <c r="E199" s="73"/>
      <c r="F199" s="73"/>
      <c r="G199" s="73"/>
      <c r="H199" s="196"/>
      <c r="I199" s="196" t="s">
        <v>2</v>
      </c>
      <c r="J199" s="207"/>
    </row>
    <row r="200" spans="1:10" x14ac:dyDescent="0.9">
      <c r="A200" s="220"/>
      <c r="B200" s="176"/>
      <c r="C200" s="68" t="s">
        <v>2</v>
      </c>
      <c r="D200" s="60"/>
      <c r="E200" s="73"/>
      <c r="F200" s="73"/>
      <c r="G200" s="73"/>
      <c r="H200" s="196"/>
      <c r="I200" s="196"/>
      <c r="J200" s="207"/>
    </row>
    <row r="201" spans="1:10" ht="105.75" customHeight="1" x14ac:dyDescent="0.9">
      <c r="A201" s="221" t="s">
        <v>86</v>
      </c>
      <c r="B201" s="176"/>
      <c r="C201" s="195" t="s">
        <v>87</v>
      </c>
      <c r="D201" s="60" t="s">
        <v>332</v>
      </c>
      <c r="E201" s="73">
        <v>0</v>
      </c>
      <c r="F201" s="61">
        <v>5417.61</v>
      </c>
      <c r="G201" s="61">
        <v>671.39</v>
      </c>
      <c r="H201" s="196"/>
      <c r="I201" s="196"/>
      <c r="J201" s="191">
        <v>671.39</v>
      </c>
    </row>
    <row r="202" spans="1:10" ht="64.5" customHeight="1" x14ac:dyDescent="0.9">
      <c r="A202" s="221"/>
      <c r="B202" s="176"/>
      <c r="C202" s="195"/>
      <c r="D202" s="60" t="s">
        <v>333</v>
      </c>
      <c r="E202" s="73"/>
      <c r="F202" s="61">
        <v>1000</v>
      </c>
      <c r="G202" s="61">
        <v>22000</v>
      </c>
      <c r="H202" s="206">
        <v>70000</v>
      </c>
      <c r="I202" s="196">
        <v>0</v>
      </c>
      <c r="J202" s="191">
        <f>G202+H202-I202</f>
        <v>92000</v>
      </c>
    </row>
    <row r="203" spans="1:10" ht="64.5" customHeight="1" x14ac:dyDescent="0.9">
      <c r="A203" s="221"/>
      <c r="B203" s="176"/>
      <c r="C203" s="195"/>
      <c r="D203" s="60" t="s">
        <v>334</v>
      </c>
      <c r="E203" s="73"/>
      <c r="F203" s="61">
        <v>6417.6100000000006</v>
      </c>
      <c r="G203" s="61">
        <v>22671.39</v>
      </c>
      <c r="H203" s="206">
        <v>70000</v>
      </c>
      <c r="I203" s="196">
        <v>0</v>
      </c>
      <c r="J203" s="191">
        <f>G203+H203-I203</f>
        <v>92671.39</v>
      </c>
    </row>
    <row r="204" spans="1:10" ht="64.5" customHeight="1" x14ac:dyDescent="0.9">
      <c r="A204" s="220"/>
      <c r="B204" s="176"/>
      <c r="C204" s="68"/>
      <c r="D204" s="60"/>
      <c r="E204" s="73"/>
      <c r="F204" s="73"/>
      <c r="G204" s="73"/>
      <c r="H204" s="196" t="s">
        <v>2</v>
      </c>
      <c r="I204" s="196" t="s">
        <v>2</v>
      </c>
      <c r="J204" s="207"/>
    </row>
    <row r="205" spans="1:10" x14ac:dyDescent="0.9">
      <c r="A205" s="223"/>
      <c r="B205" s="72"/>
      <c r="C205" s="85"/>
      <c r="D205" s="64"/>
      <c r="E205" s="74"/>
      <c r="F205" s="74"/>
      <c r="G205" s="74"/>
      <c r="H205" s="198"/>
      <c r="I205" s="198"/>
      <c r="J205" s="208"/>
    </row>
    <row r="206" spans="1:10" x14ac:dyDescent="0.9">
      <c r="A206" s="232"/>
      <c r="B206" s="233"/>
      <c r="C206" s="203"/>
      <c r="D206" s="204"/>
      <c r="E206" s="234"/>
      <c r="F206" s="234"/>
      <c r="G206" s="234"/>
      <c r="H206" s="205"/>
      <c r="I206" s="205"/>
      <c r="J206" s="235"/>
    </row>
    <row r="207" spans="1:10" s="86" customFormat="1" ht="147" customHeight="1" x14ac:dyDescent="0.9">
      <c r="A207" s="344" t="s">
        <v>88</v>
      </c>
      <c r="B207" s="345"/>
      <c r="C207" s="212" t="s">
        <v>83</v>
      </c>
      <c r="D207" s="236" t="s">
        <v>332</v>
      </c>
      <c r="E207" s="214">
        <f>+E196+E201</f>
        <v>0</v>
      </c>
      <c r="F207" s="237">
        <f>F201+F196</f>
        <v>17259.29</v>
      </c>
      <c r="G207" s="237">
        <f t="shared" ref="G207:I209" si="9">G201+G196</f>
        <v>30220.68</v>
      </c>
      <c r="H207" s="238">
        <f t="shared" si="9"/>
        <v>0</v>
      </c>
      <c r="I207" s="238">
        <f t="shared" si="9"/>
        <v>0</v>
      </c>
      <c r="J207" s="238">
        <f>J201+J196</f>
        <v>30220.68</v>
      </c>
    </row>
    <row r="208" spans="1:10" s="86" customFormat="1" ht="58.15" customHeight="1" x14ac:dyDescent="0.9">
      <c r="A208" s="241"/>
      <c r="B208" s="236"/>
      <c r="C208" s="212"/>
      <c r="D208" s="236" t="s">
        <v>333</v>
      </c>
      <c r="E208" s="214"/>
      <c r="F208" s="237">
        <f>F202+F197</f>
        <v>4919520</v>
      </c>
      <c r="G208" s="237">
        <f t="shared" si="9"/>
        <v>6581942.21</v>
      </c>
      <c r="H208" s="238">
        <f t="shared" si="9"/>
        <v>150000</v>
      </c>
      <c r="I208" s="238">
        <f t="shared" si="9"/>
        <v>0</v>
      </c>
      <c r="J208" s="238">
        <f>G208+H208-I208</f>
        <v>6731942.21</v>
      </c>
    </row>
    <row r="209" spans="1:10" s="86" customFormat="1" x14ac:dyDescent="0.9">
      <c r="A209" s="241"/>
      <c r="B209" s="236"/>
      <c r="C209" s="212"/>
      <c r="D209" s="236" t="s">
        <v>334</v>
      </c>
      <c r="E209" s="214"/>
      <c r="F209" s="237">
        <f>F203+F198</f>
        <v>4936779.29</v>
      </c>
      <c r="G209" s="237">
        <f t="shared" si="9"/>
        <v>6612162.8899999997</v>
      </c>
      <c r="H209" s="238">
        <f t="shared" si="9"/>
        <v>150000</v>
      </c>
      <c r="I209" s="238">
        <f t="shared" si="9"/>
        <v>0</v>
      </c>
      <c r="J209" s="238">
        <f>G209+H209-I209</f>
        <v>6762162.8899999997</v>
      </c>
    </row>
    <row r="210" spans="1:10" ht="15.75" customHeight="1" x14ac:dyDescent="0.9">
      <c r="A210" s="220"/>
      <c r="B210" s="62"/>
      <c r="C210" s="201"/>
      <c r="D210" s="202"/>
      <c r="E210" s="75"/>
      <c r="F210" s="75"/>
      <c r="G210" s="75"/>
      <c r="H210" s="196"/>
      <c r="I210" s="196"/>
      <c r="J210" s="209"/>
    </row>
    <row r="211" spans="1:10" ht="62.25" thickBot="1" x14ac:dyDescent="0.95">
      <c r="A211" s="335"/>
      <c r="B211" s="336"/>
      <c r="C211" s="201"/>
      <c r="D211" s="202"/>
      <c r="E211" s="75"/>
      <c r="F211" s="75"/>
      <c r="G211" s="75"/>
      <c r="H211" s="196"/>
      <c r="I211" s="196"/>
      <c r="J211" s="209"/>
    </row>
    <row r="212" spans="1:10" s="86" customFormat="1" x14ac:dyDescent="0.9">
      <c r="A212" s="342" t="s">
        <v>89</v>
      </c>
      <c r="B212" s="343"/>
      <c r="C212" s="247"/>
      <c r="D212" s="248" t="s">
        <v>332</v>
      </c>
      <c r="E212" s="249">
        <f>+E49+E76+E103+E131+E155+E178+E189+E207</f>
        <v>0</v>
      </c>
      <c r="F212" s="250">
        <f>F207+F189+F178+F155+F131+F103+F76+F49</f>
        <v>66975.820000000007</v>
      </c>
      <c r="G212" s="250">
        <f>G207+G189+G178+G155+G131+G103+G76+G49</f>
        <v>105757.79000000001</v>
      </c>
      <c r="H212" s="251">
        <f>H207+H189+H178+H155+H131+H103+H76+H49</f>
        <v>0</v>
      </c>
      <c r="I212" s="251">
        <f>I207+I189+I178+I155+I131+I103+I76+I49</f>
        <v>0</v>
      </c>
      <c r="J212" s="251">
        <f>J207+J189+J178+J155+J131+J103+J76+J49</f>
        <v>105757.79000000001</v>
      </c>
    </row>
    <row r="213" spans="1:10" s="86" customFormat="1" x14ac:dyDescent="0.9">
      <c r="A213" s="253"/>
      <c r="B213" s="254"/>
      <c r="C213" s="255"/>
      <c r="D213" s="256" t="s">
        <v>333</v>
      </c>
      <c r="E213" s="257"/>
      <c r="F213" s="258">
        <f t="shared" ref="F213:I214" si="10">F208+F190+F179+F156+F132+F104+F77+F50</f>
        <v>27905174.390000001</v>
      </c>
      <c r="G213" s="258">
        <f t="shared" si="10"/>
        <v>30990039.260000002</v>
      </c>
      <c r="H213" s="259">
        <f t="shared" si="10"/>
        <v>160750</v>
      </c>
      <c r="I213" s="259">
        <f t="shared" si="10"/>
        <v>94591.83</v>
      </c>
      <c r="J213" s="259">
        <f>G213+H213-I213</f>
        <v>31056197.430000003</v>
      </c>
    </row>
    <row r="214" spans="1:10" s="86" customFormat="1" x14ac:dyDescent="0.9">
      <c r="A214" s="253"/>
      <c r="B214" s="254"/>
      <c r="C214" s="255"/>
      <c r="D214" s="256" t="s">
        <v>334</v>
      </c>
      <c r="E214" s="257"/>
      <c r="F214" s="258">
        <f t="shared" si="10"/>
        <v>27972150.210000001</v>
      </c>
      <c r="G214" s="258">
        <f t="shared" si="10"/>
        <v>31095797.050000004</v>
      </c>
      <c r="H214" s="259">
        <f t="shared" si="10"/>
        <v>160750</v>
      </c>
      <c r="I214" s="259">
        <f t="shared" si="10"/>
        <v>94591.83</v>
      </c>
      <c r="J214" s="259">
        <f>G214+H214-I214</f>
        <v>31161955.220000006</v>
      </c>
    </row>
    <row r="215" spans="1:10" x14ac:dyDescent="0.9">
      <c r="A215" s="226"/>
      <c r="B215" s="227"/>
      <c r="C215" s="201"/>
      <c r="D215" s="202"/>
      <c r="E215" s="75"/>
      <c r="F215" s="75"/>
      <c r="G215" s="75"/>
      <c r="H215" s="196"/>
      <c r="I215" s="196"/>
      <c r="J215" s="209"/>
    </row>
    <row r="216" spans="1:10" ht="62.25" thickBot="1" x14ac:dyDescent="0.95">
      <c r="A216" s="335"/>
      <c r="B216" s="336"/>
      <c r="C216" s="201"/>
      <c r="D216" s="202"/>
      <c r="E216" s="75"/>
      <c r="F216" s="75"/>
      <c r="G216" s="75"/>
      <c r="H216" s="196"/>
      <c r="I216" s="196"/>
      <c r="J216" s="209"/>
    </row>
    <row r="217" spans="1:10" s="86" customFormat="1" x14ac:dyDescent="0.9">
      <c r="A217" s="260" t="s">
        <v>90</v>
      </c>
      <c r="B217" s="261"/>
      <c r="C217" s="262"/>
      <c r="D217" s="248" t="s">
        <v>332</v>
      </c>
      <c r="E217" s="249">
        <f>+E49+E76+E103+E131+E155+E178+E189+E207</f>
        <v>0</v>
      </c>
      <c r="F217" s="250">
        <f>F212</f>
        <v>66975.820000000007</v>
      </c>
      <c r="G217" s="250">
        <f>G212</f>
        <v>105757.79000000001</v>
      </c>
      <c r="H217" s="251">
        <f>H212</f>
        <v>0</v>
      </c>
      <c r="I217" s="251">
        <f>I212</f>
        <v>0</v>
      </c>
      <c r="J217" s="251">
        <f>J212</f>
        <v>105757.79000000001</v>
      </c>
    </row>
    <row r="218" spans="1:10" s="86" customFormat="1" x14ac:dyDescent="0.9">
      <c r="A218" s="263"/>
      <c r="B218" s="264"/>
      <c r="C218" s="265"/>
      <c r="D218" s="256" t="s">
        <v>333</v>
      </c>
      <c r="E218" s="257"/>
      <c r="F218" s="258">
        <f>F213+F14+F10+F12</f>
        <v>30871890.940000001</v>
      </c>
      <c r="G218" s="258">
        <f>G213+G14+G10+G12</f>
        <v>39130432.440000005</v>
      </c>
      <c r="H218" s="259">
        <f>H213+H14+H10+H12</f>
        <v>160750</v>
      </c>
      <c r="I218" s="259">
        <f>I213+I14+I10+I12</f>
        <v>94591.83</v>
      </c>
      <c r="J218" s="259">
        <f>J213+J14+J10+J12</f>
        <v>39196590.610000007</v>
      </c>
    </row>
    <row r="219" spans="1:10" s="86" customFormat="1" x14ac:dyDescent="0.9">
      <c r="A219" s="263"/>
      <c r="B219" s="264"/>
      <c r="C219" s="265"/>
      <c r="D219" s="256" t="s">
        <v>334</v>
      </c>
      <c r="E219" s="257"/>
      <c r="F219" s="258">
        <f>F214+F21</f>
        <v>35252384.649999999</v>
      </c>
      <c r="G219" s="258">
        <f>G214+G21</f>
        <v>41555885.920000002</v>
      </c>
      <c r="H219" s="259">
        <f>H214+H21</f>
        <v>160750</v>
      </c>
      <c r="I219" s="259">
        <f>I214+I21</f>
        <v>94591.83</v>
      </c>
      <c r="J219" s="259">
        <f>J214+J21</f>
        <v>41622044.090000004</v>
      </c>
    </row>
    <row r="220" spans="1:10" x14ac:dyDescent="0.9">
      <c r="A220" s="228"/>
      <c r="B220" s="176"/>
      <c r="C220" s="229"/>
      <c r="D220" s="75"/>
      <c r="E220" s="75"/>
      <c r="F220" s="75"/>
      <c r="G220" s="75"/>
      <c r="H220" s="196"/>
      <c r="I220" s="196"/>
      <c r="J220" s="209"/>
    </row>
    <row r="221" spans="1:10" ht="62.25" thickBot="1" x14ac:dyDescent="0.95">
      <c r="A221" s="230"/>
      <c r="B221" s="72"/>
      <c r="C221" s="231"/>
      <c r="D221" s="71"/>
      <c r="E221" s="71"/>
      <c r="F221" s="77"/>
      <c r="G221" s="240"/>
      <c r="H221" s="198"/>
      <c r="I221" s="198"/>
      <c r="J221" s="200"/>
    </row>
    <row r="222" spans="1:10" ht="62.25" thickTop="1" x14ac:dyDescent="0.9">
      <c r="G222" s="78"/>
      <c r="H222" s="79"/>
      <c r="J222" s="80"/>
    </row>
    <row r="223" spans="1:10" x14ac:dyDescent="0.9">
      <c r="G223" s="78"/>
      <c r="H223" s="79"/>
      <c r="J223" s="80"/>
    </row>
    <row r="224" spans="1:10" x14ac:dyDescent="0.9">
      <c r="G224" s="78"/>
      <c r="H224" s="79"/>
      <c r="J224" s="80"/>
    </row>
    <row r="225" spans="7:8" x14ac:dyDescent="0.9">
      <c r="G225" s="78"/>
      <c r="H225" s="79"/>
    </row>
  </sheetData>
  <mergeCells count="40">
    <mergeCell ref="A181:B181"/>
    <mergeCell ref="A107:B107"/>
    <mergeCell ref="A109:B109"/>
    <mergeCell ref="A131:B131"/>
    <mergeCell ref="A134:B134"/>
    <mergeCell ref="A135:B135"/>
    <mergeCell ref="A137:B137"/>
    <mergeCell ref="A141:B141"/>
    <mergeCell ref="A155:B155"/>
    <mergeCell ref="A158:B158"/>
    <mergeCell ref="A159:B159"/>
    <mergeCell ref="A178:B178"/>
    <mergeCell ref="A212:B212"/>
    <mergeCell ref="A216:B216"/>
    <mergeCell ref="A182:B182"/>
    <mergeCell ref="A189:B189"/>
    <mergeCell ref="A193:B193"/>
    <mergeCell ref="A194:B194"/>
    <mergeCell ref="A207:B207"/>
    <mergeCell ref="A211:B211"/>
    <mergeCell ref="A52:B52"/>
    <mergeCell ref="A53:B53"/>
    <mergeCell ref="A106:B106"/>
    <mergeCell ref="A23:B23"/>
    <mergeCell ref="C23:E23"/>
    <mergeCell ref="A76:B76"/>
    <mergeCell ref="A79:B79"/>
    <mergeCell ref="A80:B80"/>
    <mergeCell ref="A103:B103"/>
    <mergeCell ref="A49:B49"/>
    <mergeCell ref="J4:J7"/>
    <mergeCell ref="H4:I7"/>
    <mergeCell ref="D4:D7"/>
    <mergeCell ref="A1:E1"/>
    <mergeCell ref="A4:B7"/>
    <mergeCell ref="C4:C7"/>
    <mergeCell ref="E4:E7"/>
    <mergeCell ref="F4:F7"/>
    <mergeCell ref="A2:J2"/>
    <mergeCell ref="G4:G7"/>
  </mergeCells>
  <printOptions horizontalCentered="1"/>
  <pageMargins left="0.23622047244094491" right="0.23622047244094491" top="0.74803149606299213" bottom="0.74803149606299213" header="0.31496062992125984" footer="0.31496062992125984"/>
  <pageSetup paperSize="8" scale="20" fitToWidth="3" fitToHeight="3" orientation="landscape" r:id="rId1"/>
  <headerFooter>
    <oddFooter xml:space="preserve">&amp;R&amp;14 </oddFooter>
  </headerFooter>
  <rowBreaks count="2" manualBreakCount="2">
    <brk id="79" max="9" man="1"/>
    <brk id="10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>
    <tabColor rgb="FFFF0000"/>
    <pageSetUpPr fitToPage="1"/>
  </sheetPr>
  <dimension ref="A1:P1698"/>
  <sheetViews>
    <sheetView tabSelected="1" zoomScale="90" zoomScaleNormal="90" zoomScaleSheetLayoutView="40" workbookViewId="0">
      <pane ySplit="4" topLeftCell="A5" activePane="bottomLeft" state="frozen"/>
      <selection pane="bottomLeft" activeCell="A4" sqref="A4:F4"/>
    </sheetView>
  </sheetViews>
  <sheetFormatPr defaultColWidth="9.140625" defaultRowHeight="18.75" x14ac:dyDescent="0.25"/>
  <cols>
    <col min="1" max="1" width="32.42578125" style="152" customWidth="1"/>
    <col min="2" max="2" width="28.28515625" style="152" customWidth="1"/>
    <col min="3" max="3" width="9" style="152" customWidth="1"/>
    <col min="4" max="4" width="61.42578125" style="152" customWidth="1"/>
    <col min="5" max="5" width="9.85546875" style="152" customWidth="1"/>
    <col min="6" max="6" width="33.85546875" style="153" customWidth="1"/>
    <col min="7" max="7" width="34.140625" style="154" customWidth="1"/>
    <col min="8" max="8" width="32.42578125" style="154" customWidth="1"/>
    <col min="9" max="9" width="34.140625" style="154" customWidth="1"/>
    <col min="10" max="10" width="3.85546875" style="152" hidden="1" customWidth="1"/>
    <col min="11" max="16384" width="9.140625" style="152"/>
  </cols>
  <sheetData>
    <row r="1" spans="1:14" ht="31.15" customHeight="1" x14ac:dyDescent="0.25">
      <c r="A1" s="353" t="s">
        <v>489</v>
      </c>
      <c r="B1" s="353"/>
      <c r="C1" s="353"/>
      <c r="D1" s="353"/>
      <c r="E1" s="353"/>
      <c r="F1" s="353"/>
      <c r="G1" s="353"/>
      <c r="H1" s="353"/>
      <c r="I1" s="353"/>
    </row>
    <row r="3" spans="1:14" s="155" customFormat="1" ht="93" customHeight="1" x14ac:dyDescent="0.25">
      <c r="A3" s="352" t="s">
        <v>91</v>
      </c>
      <c r="B3" s="352"/>
      <c r="C3" s="352"/>
      <c r="D3" s="306" t="s">
        <v>1</v>
      </c>
      <c r="E3" s="306"/>
      <c r="F3" s="307" t="s">
        <v>368</v>
      </c>
      <c r="G3" s="350" t="s">
        <v>326</v>
      </c>
      <c r="H3" s="351"/>
      <c r="I3" s="307" t="s">
        <v>367</v>
      </c>
      <c r="J3" s="155" t="s">
        <v>488</v>
      </c>
    </row>
    <row r="4" spans="1:14" s="157" customFormat="1" ht="233.25" thickBot="1" x14ac:dyDescent="0.3">
      <c r="A4" s="347" t="s">
        <v>2</v>
      </c>
      <c r="B4" s="348"/>
      <c r="C4" s="348"/>
      <c r="D4" s="348"/>
      <c r="E4" s="348"/>
      <c r="F4" s="349"/>
      <c r="G4" s="156" t="s">
        <v>324</v>
      </c>
      <c r="H4" s="156" t="s">
        <v>325</v>
      </c>
      <c r="I4" s="326"/>
      <c r="J4" s="157" t="s">
        <v>389</v>
      </c>
      <c r="N4" s="157" t="s">
        <v>2</v>
      </c>
    </row>
    <row r="5" spans="1:14" s="157" customFormat="1" ht="209.25" x14ac:dyDescent="0.25">
      <c r="A5" s="274" t="s">
        <v>92</v>
      </c>
      <c r="B5" s="275"/>
      <c r="C5" s="275" t="s">
        <v>93</v>
      </c>
      <c r="D5" s="275" t="s">
        <v>94</v>
      </c>
      <c r="E5" s="275" t="s">
        <v>2</v>
      </c>
      <c r="F5" s="276"/>
      <c r="G5" s="277"/>
      <c r="H5" s="277"/>
      <c r="I5" s="277"/>
      <c r="J5" s="157" t="s">
        <v>485</v>
      </c>
    </row>
    <row r="6" spans="1:14" s="155" customFormat="1" ht="209.25" x14ac:dyDescent="0.25">
      <c r="A6" s="158"/>
      <c r="F6" s="159"/>
      <c r="G6" s="160"/>
      <c r="H6" s="160"/>
      <c r="I6" s="160"/>
      <c r="J6" s="157" t="s">
        <v>485</v>
      </c>
    </row>
    <row r="7" spans="1:14" s="155" customFormat="1" ht="348.75" x14ac:dyDescent="0.25">
      <c r="A7" s="278" t="s">
        <v>95</v>
      </c>
      <c r="B7" s="279" t="s">
        <v>96</v>
      </c>
      <c r="C7" s="280" t="s">
        <v>93</v>
      </c>
      <c r="D7" s="280" t="s">
        <v>97</v>
      </c>
      <c r="E7" s="280"/>
      <c r="F7" s="281"/>
      <c r="G7" s="282"/>
      <c r="H7" s="282"/>
      <c r="I7" s="282"/>
      <c r="J7" s="155" t="s">
        <v>429</v>
      </c>
    </row>
    <row r="8" spans="1:14" s="155" customFormat="1" ht="348.75" x14ac:dyDescent="0.25">
      <c r="A8" s="158"/>
      <c r="B8" s="161" t="s">
        <v>98</v>
      </c>
      <c r="D8" s="155" t="s">
        <v>99</v>
      </c>
      <c r="E8" s="155" t="s">
        <v>332</v>
      </c>
      <c r="F8" s="159">
        <v>334726.12</v>
      </c>
      <c r="G8" s="160">
        <v>0</v>
      </c>
      <c r="H8" s="160">
        <v>0</v>
      </c>
      <c r="I8" s="160">
        <f>F8+G8-H8</f>
        <v>334726.12</v>
      </c>
      <c r="J8" s="155" t="s">
        <v>429</v>
      </c>
    </row>
    <row r="9" spans="1:14" s="155" customFormat="1" ht="348.75" x14ac:dyDescent="0.25">
      <c r="A9" s="158"/>
      <c r="B9" s="161"/>
      <c r="E9" s="155" t="s">
        <v>333</v>
      </c>
      <c r="F9" s="159">
        <v>16364470.869999999</v>
      </c>
      <c r="G9" s="160">
        <v>0</v>
      </c>
      <c r="H9" s="160">
        <v>71127.91</v>
      </c>
      <c r="I9" s="160">
        <f t="shared" ref="I9:I10" si="0">F9+G9-H9</f>
        <v>16293342.959999999</v>
      </c>
      <c r="J9" s="155" t="s">
        <v>429</v>
      </c>
    </row>
    <row r="10" spans="1:14" s="155" customFormat="1" ht="348.75" x14ac:dyDescent="0.25">
      <c r="A10" s="158"/>
      <c r="B10" s="161"/>
      <c r="D10" s="155" t="s">
        <v>2</v>
      </c>
      <c r="E10" s="155" t="s">
        <v>334</v>
      </c>
      <c r="F10" s="159">
        <v>16699196.99</v>
      </c>
      <c r="G10" s="160">
        <v>0</v>
      </c>
      <c r="H10" s="160">
        <v>71127.91</v>
      </c>
      <c r="I10" s="160">
        <f t="shared" si="0"/>
        <v>16628069.08</v>
      </c>
      <c r="J10" s="155" t="s">
        <v>429</v>
      </c>
    </row>
    <row r="11" spans="1:14" s="155" customFormat="1" ht="348.75" x14ac:dyDescent="0.25">
      <c r="A11" s="158"/>
      <c r="B11" s="161"/>
      <c r="F11" s="159"/>
      <c r="G11" s="160"/>
      <c r="H11" s="160"/>
      <c r="I11" s="160"/>
      <c r="J11" s="155" t="s">
        <v>429</v>
      </c>
    </row>
    <row r="12" spans="1:14" s="155" customFormat="1" ht="348.75" x14ac:dyDescent="0.25">
      <c r="A12" s="158"/>
      <c r="B12" s="161" t="s">
        <v>100</v>
      </c>
      <c r="D12" s="155" t="s">
        <v>101</v>
      </c>
      <c r="E12" s="155" t="s">
        <v>332</v>
      </c>
      <c r="F12" s="159">
        <v>0</v>
      </c>
      <c r="G12" s="160">
        <v>0</v>
      </c>
      <c r="H12" s="160">
        <v>0</v>
      </c>
      <c r="I12" s="160">
        <f>F12+G12-H12</f>
        <v>0</v>
      </c>
      <c r="J12" s="155" t="s">
        <v>429</v>
      </c>
    </row>
    <row r="13" spans="1:14" s="155" customFormat="1" ht="348.75" x14ac:dyDescent="0.25">
      <c r="A13" s="158"/>
      <c r="B13" s="161"/>
      <c r="E13" s="155" t="s">
        <v>333</v>
      </c>
      <c r="F13" s="159">
        <v>0</v>
      </c>
      <c r="G13" s="160">
        <v>0</v>
      </c>
      <c r="H13" s="160">
        <v>0</v>
      </c>
      <c r="I13" s="160">
        <f t="shared" ref="I13:I14" si="1">F13+G13-H13</f>
        <v>0</v>
      </c>
      <c r="J13" s="155" t="s">
        <v>429</v>
      </c>
    </row>
    <row r="14" spans="1:14" s="155" customFormat="1" ht="348.75" x14ac:dyDescent="0.25">
      <c r="A14" s="158"/>
      <c r="B14" s="161"/>
      <c r="E14" s="155" t="s">
        <v>334</v>
      </c>
      <c r="F14" s="159">
        <f>F12+F13</f>
        <v>0</v>
      </c>
      <c r="G14" s="160">
        <v>0</v>
      </c>
      <c r="H14" s="160">
        <v>0</v>
      </c>
      <c r="I14" s="160">
        <f t="shared" si="1"/>
        <v>0</v>
      </c>
      <c r="J14" s="155" t="s">
        <v>429</v>
      </c>
    </row>
    <row r="15" spans="1:14" s="155" customFormat="1" ht="348.75" x14ac:dyDescent="0.25">
      <c r="A15" s="158"/>
      <c r="B15" s="161"/>
      <c r="F15" s="159"/>
      <c r="G15" s="160"/>
      <c r="H15" s="160"/>
      <c r="I15" s="160"/>
      <c r="J15" s="155" t="s">
        <v>429</v>
      </c>
    </row>
    <row r="16" spans="1:14" s="157" customFormat="1" ht="348.75" x14ac:dyDescent="0.25">
      <c r="A16" s="283"/>
      <c r="B16" s="284" t="s">
        <v>102</v>
      </c>
      <c r="C16" s="285" t="s">
        <v>93</v>
      </c>
      <c r="D16" s="285" t="s">
        <v>97</v>
      </c>
      <c r="E16" s="285" t="s">
        <v>332</v>
      </c>
      <c r="F16" s="286">
        <f>F12+F8</f>
        <v>334726.12</v>
      </c>
      <c r="G16" s="286">
        <f>G12+G8</f>
        <v>0</v>
      </c>
      <c r="H16" s="286">
        <f>H12+H8</f>
        <v>0</v>
      </c>
      <c r="I16" s="287">
        <f>I8+I12</f>
        <v>334726.12</v>
      </c>
      <c r="J16" s="155" t="s">
        <v>429</v>
      </c>
    </row>
    <row r="17" spans="1:10" s="157" customFormat="1" ht="348.75" x14ac:dyDescent="0.25">
      <c r="A17" s="283"/>
      <c r="B17" s="284"/>
      <c r="C17" s="285"/>
      <c r="D17" s="285"/>
      <c r="E17" s="285" t="s">
        <v>333</v>
      </c>
      <c r="F17" s="286">
        <f t="shared" ref="F17:G18" si="2">F13+F9</f>
        <v>16364470.869999999</v>
      </c>
      <c r="G17" s="286">
        <f>G13+G9</f>
        <v>0</v>
      </c>
      <c r="H17" s="286">
        <f>H13+H9</f>
        <v>71127.91</v>
      </c>
      <c r="I17" s="287">
        <f t="shared" ref="I17:I18" si="3">I9+I13</f>
        <v>16293342.959999999</v>
      </c>
      <c r="J17" s="155" t="s">
        <v>429</v>
      </c>
    </row>
    <row r="18" spans="1:10" s="157" customFormat="1" ht="348.75" x14ac:dyDescent="0.25">
      <c r="A18" s="283"/>
      <c r="B18" s="284"/>
      <c r="C18" s="285"/>
      <c r="D18" s="285"/>
      <c r="E18" s="285" t="s">
        <v>334</v>
      </c>
      <c r="F18" s="286">
        <f t="shared" si="2"/>
        <v>16699196.99</v>
      </c>
      <c r="G18" s="286">
        <f t="shared" si="2"/>
        <v>0</v>
      </c>
      <c r="H18" s="286">
        <f t="shared" ref="H18" si="4">H14+H10</f>
        <v>71127.91</v>
      </c>
      <c r="I18" s="287">
        <f t="shared" si="3"/>
        <v>16628069.08</v>
      </c>
      <c r="J18" s="155" t="s">
        <v>429</v>
      </c>
    </row>
    <row r="19" spans="1:10" s="155" customFormat="1" ht="348.75" x14ac:dyDescent="0.25">
      <c r="A19" s="166"/>
      <c r="B19" s="167"/>
      <c r="C19" s="168"/>
      <c r="D19" s="168"/>
      <c r="E19" s="168"/>
      <c r="F19" s="169"/>
      <c r="G19" s="170"/>
      <c r="H19" s="170"/>
      <c r="I19" s="170"/>
      <c r="J19" s="155" t="s">
        <v>429</v>
      </c>
    </row>
    <row r="20" spans="1:10" s="155" customFormat="1" ht="348.75" x14ac:dyDescent="0.25">
      <c r="A20" s="288" t="s">
        <v>103</v>
      </c>
      <c r="B20" s="293" t="s">
        <v>96</v>
      </c>
      <c r="C20" s="290" t="s">
        <v>104</v>
      </c>
      <c r="D20" s="290" t="s">
        <v>105</v>
      </c>
      <c r="E20" s="290"/>
      <c r="F20" s="291"/>
      <c r="G20" s="292"/>
      <c r="H20" s="292"/>
      <c r="I20" s="292"/>
      <c r="J20" s="155" t="s">
        <v>430</v>
      </c>
    </row>
    <row r="21" spans="1:10" s="155" customFormat="1" ht="348.75" x14ac:dyDescent="0.25">
      <c r="A21" s="158"/>
      <c r="B21" s="161" t="s">
        <v>98</v>
      </c>
      <c r="D21" s="155" t="s">
        <v>99</v>
      </c>
      <c r="E21" s="155" t="s">
        <v>332</v>
      </c>
      <c r="F21" s="172">
        <v>1924.26</v>
      </c>
      <c r="G21" s="160">
        <v>0</v>
      </c>
      <c r="H21" s="160">
        <v>0</v>
      </c>
      <c r="I21" s="160">
        <f>F21+G21-H21</f>
        <v>1924.26</v>
      </c>
      <c r="J21" s="155" t="s">
        <v>430</v>
      </c>
    </row>
    <row r="22" spans="1:10" s="155" customFormat="1" ht="348.75" x14ac:dyDescent="0.25">
      <c r="A22" s="158"/>
      <c r="B22" s="161"/>
      <c r="E22" s="155" t="s">
        <v>333</v>
      </c>
      <c r="F22" s="172">
        <v>33060</v>
      </c>
      <c r="G22" s="160">
        <v>0</v>
      </c>
      <c r="H22" s="160">
        <v>0</v>
      </c>
      <c r="I22" s="160">
        <f t="shared" ref="I22:I23" si="5">F22+G22-H22</f>
        <v>33060</v>
      </c>
      <c r="J22" s="155" t="s">
        <v>430</v>
      </c>
    </row>
    <row r="23" spans="1:10" s="155" customFormat="1" ht="348.75" x14ac:dyDescent="0.25">
      <c r="A23" s="158"/>
      <c r="B23" s="161"/>
      <c r="E23" s="155" t="s">
        <v>334</v>
      </c>
      <c r="F23" s="172">
        <v>34984.26</v>
      </c>
      <c r="G23" s="160">
        <v>0</v>
      </c>
      <c r="H23" s="160">
        <v>0</v>
      </c>
      <c r="I23" s="160">
        <f t="shared" si="5"/>
        <v>34984.26</v>
      </c>
      <c r="J23" s="155" t="s">
        <v>430</v>
      </c>
    </row>
    <row r="24" spans="1:10" s="155" customFormat="1" ht="348.75" x14ac:dyDescent="0.25">
      <c r="A24" s="158"/>
      <c r="B24" s="161"/>
      <c r="F24" s="172"/>
      <c r="G24" s="160"/>
      <c r="H24" s="160"/>
      <c r="I24" s="160"/>
      <c r="J24" s="155" t="s">
        <v>430</v>
      </c>
    </row>
    <row r="25" spans="1:10" s="155" customFormat="1" ht="348.75" x14ac:dyDescent="0.25">
      <c r="A25" s="158"/>
      <c r="B25" s="161" t="s">
        <v>100</v>
      </c>
      <c r="D25" s="155" t="s">
        <v>101</v>
      </c>
      <c r="E25" s="155" t="s">
        <v>332</v>
      </c>
      <c r="F25" s="172">
        <v>0</v>
      </c>
      <c r="G25" s="160">
        <v>0</v>
      </c>
      <c r="H25" s="160">
        <v>0</v>
      </c>
      <c r="I25" s="160">
        <f>F25+G25-H25</f>
        <v>0</v>
      </c>
      <c r="J25" s="155" t="s">
        <v>430</v>
      </c>
    </row>
    <row r="26" spans="1:10" s="155" customFormat="1" ht="348.75" x14ac:dyDescent="0.25">
      <c r="A26" s="158"/>
      <c r="B26" s="161"/>
      <c r="E26" s="155" t="s">
        <v>333</v>
      </c>
      <c r="F26" s="172">
        <v>0</v>
      </c>
      <c r="G26" s="160">
        <v>0</v>
      </c>
      <c r="H26" s="160">
        <v>0</v>
      </c>
      <c r="I26" s="160">
        <f t="shared" ref="I26:I27" si="6">F26+G26-H26</f>
        <v>0</v>
      </c>
      <c r="J26" s="155" t="s">
        <v>430</v>
      </c>
    </row>
    <row r="27" spans="1:10" s="155" customFormat="1" ht="348.75" x14ac:dyDescent="0.25">
      <c r="A27" s="158"/>
      <c r="B27" s="161"/>
      <c r="E27" s="155" t="s">
        <v>334</v>
      </c>
      <c r="F27" s="172">
        <f>SUM(F25:F26)</f>
        <v>0</v>
      </c>
      <c r="G27" s="160">
        <v>0</v>
      </c>
      <c r="H27" s="160">
        <v>0</v>
      </c>
      <c r="I27" s="160">
        <f t="shared" si="6"/>
        <v>0</v>
      </c>
      <c r="J27" s="155" t="s">
        <v>430</v>
      </c>
    </row>
    <row r="28" spans="1:10" s="155" customFormat="1" ht="348.75" x14ac:dyDescent="0.25">
      <c r="A28" s="158"/>
      <c r="B28" s="173"/>
      <c r="F28" s="172"/>
      <c r="G28" s="160"/>
      <c r="H28" s="160"/>
      <c r="I28" s="160"/>
      <c r="J28" s="155" t="s">
        <v>430</v>
      </c>
    </row>
    <row r="29" spans="1:10" s="157" customFormat="1" ht="348.75" x14ac:dyDescent="0.25">
      <c r="A29" s="283"/>
      <c r="B29" s="284" t="s">
        <v>102</v>
      </c>
      <c r="C29" s="285" t="s">
        <v>104</v>
      </c>
      <c r="D29" s="285" t="s">
        <v>105</v>
      </c>
      <c r="E29" s="285" t="s">
        <v>332</v>
      </c>
      <c r="F29" s="286">
        <f>F25+F21</f>
        <v>1924.26</v>
      </c>
      <c r="G29" s="171">
        <f>G25+G21</f>
        <v>0</v>
      </c>
      <c r="H29" s="171">
        <f>H25+H21</f>
        <v>0</v>
      </c>
      <c r="I29" s="287">
        <f>I21+I25</f>
        <v>1924.26</v>
      </c>
      <c r="J29" s="155" t="s">
        <v>430</v>
      </c>
    </row>
    <row r="30" spans="1:10" s="157" customFormat="1" ht="348.75" x14ac:dyDescent="0.25">
      <c r="A30" s="283"/>
      <c r="B30" s="284"/>
      <c r="C30" s="285"/>
      <c r="D30" s="285"/>
      <c r="E30" s="285" t="s">
        <v>333</v>
      </c>
      <c r="F30" s="286">
        <f t="shared" ref="F30:G30" si="7">F26+F22</f>
        <v>33060</v>
      </c>
      <c r="G30" s="171">
        <f t="shared" si="7"/>
        <v>0</v>
      </c>
      <c r="H30" s="171">
        <f t="shared" ref="H30" si="8">H26+H22</f>
        <v>0</v>
      </c>
      <c r="I30" s="287">
        <f t="shared" ref="I30:I31" si="9">I22+I26</f>
        <v>33060</v>
      </c>
      <c r="J30" s="155" t="s">
        <v>430</v>
      </c>
    </row>
    <row r="31" spans="1:10" s="157" customFormat="1" ht="348.75" x14ac:dyDescent="0.25">
      <c r="A31" s="283"/>
      <c r="B31" s="284"/>
      <c r="C31" s="285"/>
      <c r="D31" s="285"/>
      <c r="E31" s="285" t="s">
        <v>334</v>
      </c>
      <c r="F31" s="286">
        <f>F27+F23</f>
        <v>34984.26</v>
      </c>
      <c r="G31" s="171">
        <f>G27+G23</f>
        <v>0</v>
      </c>
      <c r="H31" s="171">
        <f>H27+H23</f>
        <v>0</v>
      </c>
      <c r="I31" s="287">
        <f t="shared" si="9"/>
        <v>34984.26</v>
      </c>
      <c r="J31" s="155" t="s">
        <v>430</v>
      </c>
    </row>
    <row r="32" spans="1:10" s="155" customFormat="1" ht="348.75" x14ac:dyDescent="0.25">
      <c r="A32" s="166"/>
      <c r="B32" s="167"/>
      <c r="C32" s="168"/>
      <c r="D32" s="168"/>
      <c r="E32" s="168"/>
      <c r="F32" s="169"/>
      <c r="G32" s="170"/>
      <c r="H32" s="170"/>
      <c r="I32" s="170"/>
      <c r="J32" s="155" t="s">
        <v>430</v>
      </c>
    </row>
    <row r="33" spans="1:10" s="155" customFormat="1" ht="348.75" x14ac:dyDescent="0.25">
      <c r="A33" s="288" t="s">
        <v>106</v>
      </c>
      <c r="B33" s="293" t="s">
        <v>96</v>
      </c>
      <c r="C33" s="290" t="s">
        <v>107</v>
      </c>
      <c r="D33" s="290" t="s">
        <v>108</v>
      </c>
      <c r="E33" s="290"/>
      <c r="F33" s="291" t="s">
        <v>2</v>
      </c>
      <c r="G33" s="292"/>
      <c r="H33" s="292" t="s">
        <v>2</v>
      </c>
      <c r="I33" s="292"/>
      <c r="J33" s="155" t="s">
        <v>431</v>
      </c>
    </row>
    <row r="34" spans="1:10" s="155" customFormat="1" ht="348.75" x14ac:dyDescent="0.25">
      <c r="A34" s="158"/>
      <c r="B34" s="161" t="s">
        <v>98</v>
      </c>
      <c r="D34" s="155" t="s">
        <v>99</v>
      </c>
      <c r="E34" s="155" t="s">
        <v>332</v>
      </c>
      <c r="F34" s="172">
        <v>453207.96</v>
      </c>
      <c r="G34" s="160">
        <v>0</v>
      </c>
      <c r="H34" s="160">
        <v>0</v>
      </c>
      <c r="I34" s="160">
        <f>F34+G34-H34</f>
        <v>453207.96</v>
      </c>
      <c r="J34" s="155" t="s">
        <v>431</v>
      </c>
    </row>
    <row r="35" spans="1:10" s="155" customFormat="1" ht="348.75" x14ac:dyDescent="0.25">
      <c r="A35" s="158"/>
      <c r="B35" s="161"/>
      <c r="D35" s="155" t="s">
        <v>2</v>
      </c>
      <c r="E35" s="155" t="s">
        <v>333</v>
      </c>
      <c r="F35" s="172">
        <v>2972882.6299999994</v>
      </c>
      <c r="G35" s="160">
        <v>0</v>
      </c>
      <c r="H35" s="160">
        <v>56052.92</v>
      </c>
      <c r="I35" s="160">
        <f t="shared" ref="I35:I36" si="10">F35+G35-H35</f>
        <v>2916829.7099999995</v>
      </c>
      <c r="J35" s="155" t="s">
        <v>431</v>
      </c>
    </row>
    <row r="36" spans="1:10" s="155" customFormat="1" ht="348.75" x14ac:dyDescent="0.25">
      <c r="A36" s="158"/>
      <c r="B36" s="161"/>
      <c r="E36" s="155" t="s">
        <v>334</v>
      </c>
      <c r="F36" s="172">
        <v>3426090.59</v>
      </c>
      <c r="G36" s="160">
        <v>0</v>
      </c>
      <c r="H36" s="160">
        <v>56052.92</v>
      </c>
      <c r="I36" s="160">
        <f t="shared" si="10"/>
        <v>3370037.67</v>
      </c>
      <c r="J36" s="155" t="s">
        <v>431</v>
      </c>
    </row>
    <row r="37" spans="1:10" s="155" customFormat="1" ht="348.75" x14ac:dyDescent="0.25">
      <c r="A37" s="158"/>
      <c r="B37" s="161"/>
      <c r="F37" s="172" t="s">
        <v>2</v>
      </c>
      <c r="G37" s="160"/>
      <c r="H37" s="160"/>
      <c r="I37" s="160"/>
      <c r="J37" s="155" t="s">
        <v>431</v>
      </c>
    </row>
    <row r="38" spans="1:10" s="155" customFormat="1" ht="348.75" x14ac:dyDescent="0.25">
      <c r="A38" s="158"/>
      <c r="B38" s="161" t="s">
        <v>100</v>
      </c>
      <c r="D38" s="155" t="s">
        <v>101</v>
      </c>
      <c r="E38" s="155" t="s">
        <v>332</v>
      </c>
      <c r="F38" s="172">
        <v>4099.2</v>
      </c>
      <c r="G38" s="160">
        <v>0</v>
      </c>
      <c r="H38" s="160">
        <v>0</v>
      </c>
      <c r="I38" s="160">
        <f>F38+G38-H38</f>
        <v>4099.2</v>
      </c>
      <c r="J38" s="155" t="s">
        <v>431</v>
      </c>
    </row>
    <row r="39" spans="1:10" s="155" customFormat="1" ht="348.75" x14ac:dyDescent="0.25">
      <c r="A39" s="158"/>
      <c r="B39" s="161"/>
      <c r="E39" s="155" t="s">
        <v>333</v>
      </c>
      <c r="F39" s="172">
        <v>37421.9</v>
      </c>
      <c r="G39" s="160">
        <v>15000</v>
      </c>
      <c r="H39" s="160">
        <v>0</v>
      </c>
      <c r="I39" s="160">
        <f t="shared" ref="I39:I40" si="11">F39+G39-H39</f>
        <v>52421.9</v>
      </c>
      <c r="J39" s="155" t="s">
        <v>431</v>
      </c>
    </row>
    <row r="40" spans="1:10" s="155" customFormat="1" ht="348.75" x14ac:dyDescent="0.25">
      <c r="A40" s="158"/>
      <c r="B40" s="161"/>
      <c r="E40" s="155" t="s">
        <v>334</v>
      </c>
      <c r="F40" s="172">
        <v>41521.1</v>
      </c>
      <c r="G40" s="160">
        <v>15000</v>
      </c>
      <c r="H40" s="160">
        <v>0</v>
      </c>
      <c r="I40" s="160">
        <f t="shared" si="11"/>
        <v>56521.1</v>
      </c>
      <c r="J40" s="155" t="s">
        <v>431</v>
      </c>
    </row>
    <row r="41" spans="1:10" s="155" customFormat="1" ht="348.75" x14ac:dyDescent="0.25">
      <c r="A41" s="158"/>
      <c r="B41" s="161"/>
      <c r="F41" s="172"/>
      <c r="G41" s="160"/>
      <c r="H41" s="160"/>
      <c r="I41" s="160"/>
      <c r="J41" s="155" t="s">
        <v>431</v>
      </c>
    </row>
    <row r="42" spans="1:10" s="155" customFormat="1" ht="348.75" x14ac:dyDescent="0.25">
      <c r="A42" s="158"/>
      <c r="B42" s="161" t="s">
        <v>109</v>
      </c>
      <c r="D42" s="155" t="s">
        <v>110</v>
      </c>
      <c r="E42" s="155" t="s">
        <v>332</v>
      </c>
      <c r="F42" s="172">
        <v>0</v>
      </c>
      <c r="G42" s="160">
        <v>0</v>
      </c>
      <c r="H42" s="160">
        <v>0</v>
      </c>
      <c r="I42" s="160">
        <f>F42+G42-H42</f>
        <v>0</v>
      </c>
      <c r="J42" s="155" t="s">
        <v>431</v>
      </c>
    </row>
    <row r="43" spans="1:10" s="155" customFormat="1" ht="348.75" x14ac:dyDescent="0.25">
      <c r="A43" s="158"/>
      <c r="B43" s="161"/>
      <c r="E43" s="155" t="s">
        <v>333</v>
      </c>
      <c r="F43" s="172">
        <v>0</v>
      </c>
      <c r="G43" s="160">
        <v>0</v>
      </c>
      <c r="H43" s="160">
        <v>0</v>
      </c>
      <c r="I43" s="160">
        <f t="shared" ref="I43:I44" si="12">F43+G43-H43</f>
        <v>0</v>
      </c>
      <c r="J43" s="155" t="s">
        <v>431</v>
      </c>
    </row>
    <row r="44" spans="1:10" s="155" customFormat="1" ht="348.75" x14ac:dyDescent="0.25">
      <c r="A44" s="158"/>
      <c r="B44" s="161"/>
      <c r="E44" s="155" t="s">
        <v>334</v>
      </c>
      <c r="F44" s="172">
        <f>SUM(F42:F43)</f>
        <v>0</v>
      </c>
      <c r="G44" s="160">
        <v>0</v>
      </c>
      <c r="H44" s="160">
        <v>0</v>
      </c>
      <c r="I44" s="160">
        <f t="shared" si="12"/>
        <v>0</v>
      </c>
      <c r="J44" s="155" t="s">
        <v>431</v>
      </c>
    </row>
    <row r="45" spans="1:10" s="155" customFormat="1" ht="348.75" x14ac:dyDescent="0.25">
      <c r="A45" s="158"/>
      <c r="B45" s="173"/>
      <c r="F45" s="172"/>
      <c r="G45" s="160"/>
      <c r="H45" s="160"/>
      <c r="I45" s="160"/>
      <c r="J45" s="155" t="s">
        <v>431</v>
      </c>
    </row>
    <row r="46" spans="1:10" s="157" customFormat="1" ht="348.75" x14ac:dyDescent="0.25">
      <c r="A46" s="283"/>
      <c r="B46" s="284" t="s">
        <v>102</v>
      </c>
      <c r="C46" s="285" t="s">
        <v>107</v>
      </c>
      <c r="D46" s="285" t="s">
        <v>111</v>
      </c>
      <c r="E46" s="285" t="s">
        <v>332</v>
      </c>
      <c r="F46" s="286">
        <f>F42+F38+F34</f>
        <v>457307.16000000003</v>
      </c>
      <c r="G46" s="286">
        <f>G42+G38+G34</f>
        <v>0</v>
      </c>
      <c r="H46" s="286">
        <f>H42+H38+H34</f>
        <v>0</v>
      </c>
      <c r="I46" s="286">
        <f>I42+I38+I34</f>
        <v>457307.16000000003</v>
      </c>
      <c r="J46" s="155" t="s">
        <v>431</v>
      </c>
    </row>
    <row r="47" spans="1:10" s="157" customFormat="1" ht="348.75" x14ac:dyDescent="0.25">
      <c r="A47" s="283"/>
      <c r="B47" s="284"/>
      <c r="C47" s="285"/>
      <c r="D47" s="285"/>
      <c r="E47" s="285" t="s">
        <v>333</v>
      </c>
      <c r="F47" s="286">
        <f t="shared" ref="F47:G48" si="13">F43+F39+F35</f>
        <v>3010304.5299999993</v>
      </c>
      <c r="G47" s="286">
        <f t="shared" si="13"/>
        <v>15000</v>
      </c>
      <c r="H47" s="286">
        <f t="shared" ref="H47" si="14">H43+H39+H35</f>
        <v>56052.92</v>
      </c>
      <c r="I47" s="286">
        <f t="shared" ref="I47:I48" si="15">I43+I39+I35</f>
        <v>2969251.6099999994</v>
      </c>
      <c r="J47" s="155" t="s">
        <v>431</v>
      </c>
    </row>
    <row r="48" spans="1:10" s="157" customFormat="1" ht="348.75" x14ac:dyDescent="0.25">
      <c r="A48" s="283"/>
      <c r="B48" s="284"/>
      <c r="C48" s="285"/>
      <c r="D48" s="285"/>
      <c r="E48" s="285" t="s">
        <v>334</v>
      </c>
      <c r="F48" s="286">
        <f t="shared" si="13"/>
        <v>3467611.69</v>
      </c>
      <c r="G48" s="286">
        <f t="shared" si="13"/>
        <v>15000</v>
      </c>
      <c r="H48" s="286">
        <f t="shared" ref="H48" si="16">H44+H40+H36</f>
        <v>56052.92</v>
      </c>
      <c r="I48" s="286">
        <f t="shared" si="15"/>
        <v>3426558.77</v>
      </c>
      <c r="J48" s="155" t="s">
        <v>431</v>
      </c>
    </row>
    <row r="49" spans="1:10" s="155" customFormat="1" ht="348.75" x14ac:dyDescent="0.25">
      <c r="A49" s="166"/>
      <c r="B49" s="167"/>
      <c r="C49" s="168"/>
      <c r="D49" s="168" t="s">
        <v>2</v>
      </c>
      <c r="E49" s="168"/>
      <c r="F49" s="169"/>
      <c r="G49" s="170"/>
      <c r="H49" s="170"/>
      <c r="I49" s="170"/>
      <c r="J49" s="155" t="s">
        <v>431</v>
      </c>
    </row>
    <row r="50" spans="1:10" s="155" customFormat="1" ht="348.75" x14ac:dyDescent="0.25">
      <c r="A50" s="288" t="s">
        <v>112</v>
      </c>
      <c r="B50" s="293" t="s">
        <v>96</v>
      </c>
      <c r="C50" s="290" t="s">
        <v>113</v>
      </c>
      <c r="D50" s="290" t="s">
        <v>114</v>
      </c>
      <c r="E50" s="290"/>
      <c r="F50" s="291"/>
      <c r="G50" s="292"/>
      <c r="H50" s="292"/>
      <c r="I50" s="292"/>
      <c r="J50" s="155" t="s">
        <v>432</v>
      </c>
    </row>
    <row r="51" spans="1:10" s="155" customFormat="1" ht="348.75" x14ac:dyDescent="0.25">
      <c r="A51" s="158"/>
      <c r="B51" s="161" t="s">
        <v>98</v>
      </c>
      <c r="D51" s="155" t="s">
        <v>99</v>
      </c>
      <c r="E51" s="155" t="s">
        <v>332</v>
      </c>
      <c r="F51" s="172">
        <v>0</v>
      </c>
      <c r="G51" s="160">
        <v>0</v>
      </c>
      <c r="H51" s="160">
        <v>0</v>
      </c>
      <c r="I51" s="160">
        <f>F51+G51-H51</f>
        <v>0</v>
      </c>
      <c r="J51" s="155" t="s">
        <v>432</v>
      </c>
    </row>
    <row r="52" spans="1:10" s="155" customFormat="1" ht="348.75" x14ac:dyDescent="0.25">
      <c r="A52" s="158"/>
      <c r="B52" s="161"/>
      <c r="E52" s="155" t="s">
        <v>333</v>
      </c>
      <c r="F52" s="172">
        <v>0</v>
      </c>
      <c r="G52" s="160">
        <v>0</v>
      </c>
      <c r="H52" s="160">
        <v>0</v>
      </c>
      <c r="I52" s="160">
        <f t="shared" ref="I52:I53" si="17">F52+G52-H52</f>
        <v>0</v>
      </c>
      <c r="J52" s="155" t="s">
        <v>432</v>
      </c>
    </row>
    <row r="53" spans="1:10" s="155" customFormat="1" ht="348.75" x14ac:dyDescent="0.25">
      <c r="A53" s="158"/>
      <c r="B53" s="161"/>
      <c r="E53" s="155" t="s">
        <v>334</v>
      </c>
      <c r="F53" s="172">
        <f>SUM(F51:F52)</f>
        <v>0</v>
      </c>
      <c r="G53" s="160">
        <v>0</v>
      </c>
      <c r="H53" s="160">
        <v>0</v>
      </c>
      <c r="I53" s="160">
        <f t="shared" si="17"/>
        <v>0</v>
      </c>
      <c r="J53" s="155" t="s">
        <v>432</v>
      </c>
    </row>
    <row r="54" spans="1:10" s="155" customFormat="1" ht="348.75" x14ac:dyDescent="0.25">
      <c r="A54" s="158"/>
      <c r="B54" s="161"/>
      <c r="F54" s="172"/>
      <c r="G54" s="160"/>
      <c r="H54" s="160"/>
      <c r="I54" s="160"/>
      <c r="J54" s="155" t="s">
        <v>432</v>
      </c>
    </row>
    <row r="55" spans="1:10" s="155" customFormat="1" ht="348.75" x14ac:dyDescent="0.25">
      <c r="A55" s="158"/>
      <c r="B55" s="161" t="s">
        <v>100</v>
      </c>
      <c r="D55" s="155" t="s">
        <v>101</v>
      </c>
      <c r="E55" s="155" t="s">
        <v>332</v>
      </c>
      <c r="F55" s="172">
        <v>0</v>
      </c>
      <c r="G55" s="160">
        <v>0</v>
      </c>
      <c r="H55" s="160">
        <v>0</v>
      </c>
      <c r="I55" s="160">
        <f>F55+G55-H55</f>
        <v>0</v>
      </c>
      <c r="J55" s="155" t="s">
        <v>432</v>
      </c>
    </row>
    <row r="56" spans="1:10" s="155" customFormat="1" ht="348.75" x14ac:dyDescent="0.25">
      <c r="A56" s="158"/>
      <c r="B56" s="161"/>
      <c r="E56" s="155" t="s">
        <v>333</v>
      </c>
      <c r="F56" s="172">
        <v>0</v>
      </c>
      <c r="G56" s="160">
        <v>0</v>
      </c>
      <c r="H56" s="160">
        <v>0</v>
      </c>
      <c r="I56" s="160">
        <f t="shared" ref="I56:I57" si="18">F56+G56-H56</f>
        <v>0</v>
      </c>
      <c r="J56" s="155" t="s">
        <v>432</v>
      </c>
    </row>
    <row r="57" spans="1:10" s="155" customFormat="1" ht="348.75" x14ac:dyDescent="0.25">
      <c r="A57" s="158"/>
      <c r="B57" s="161"/>
      <c r="E57" s="155" t="s">
        <v>334</v>
      </c>
      <c r="F57" s="172">
        <f>SUM(F55:F56)</f>
        <v>0</v>
      </c>
      <c r="G57" s="160">
        <v>0</v>
      </c>
      <c r="H57" s="160">
        <v>0</v>
      </c>
      <c r="I57" s="160">
        <f t="shared" si="18"/>
        <v>0</v>
      </c>
      <c r="J57" s="155" t="s">
        <v>432</v>
      </c>
    </row>
    <row r="58" spans="1:10" s="155" customFormat="1" ht="348.75" x14ac:dyDescent="0.25">
      <c r="A58" s="158"/>
      <c r="B58" s="161"/>
      <c r="F58" s="172"/>
      <c r="G58" s="172"/>
      <c r="H58" s="172"/>
      <c r="I58" s="160"/>
      <c r="J58" s="155" t="s">
        <v>432</v>
      </c>
    </row>
    <row r="59" spans="1:10" s="157" customFormat="1" ht="348.75" x14ac:dyDescent="0.25">
      <c r="A59" s="283"/>
      <c r="B59" s="284" t="s">
        <v>102</v>
      </c>
      <c r="C59" s="285" t="s">
        <v>113</v>
      </c>
      <c r="D59" s="285" t="s">
        <v>114</v>
      </c>
      <c r="E59" s="285" t="s">
        <v>332</v>
      </c>
      <c r="F59" s="286">
        <f>F55+F51</f>
        <v>0</v>
      </c>
      <c r="G59" s="171">
        <f>G55+G51</f>
        <v>0</v>
      </c>
      <c r="H59" s="171">
        <f>H55+H51</f>
        <v>0</v>
      </c>
      <c r="I59" s="287">
        <f>I51+I55</f>
        <v>0</v>
      </c>
      <c r="J59" s="155" t="s">
        <v>432</v>
      </c>
    </row>
    <row r="60" spans="1:10" s="157" customFormat="1" ht="348.75" x14ac:dyDescent="0.25">
      <c r="A60" s="283"/>
      <c r="B60" s="284"/>
      <c r="C60" s="285"/>
      <c r="D60" s="285"/>
      <c r="E60" s="285" t="s">
        <v>333</v>
      </c>
      <c r="F60" s="286">
        <f t="shared" ref="F60:H60" si="19">F56+F52</f>
        <v>0</v>
      </c>
      <c r="G60" s="171">
        <f t="shared" si="19"/>
        <v>0</v>
      </c>
      <c r="H60" s="171">
        <f t="shared" si="19"/>
        <v>0</v>
      </c>
      <c r="I60" s="287">
        <f t="shared" ref="I60:I61" si="20">I52+I56</f>
        <v>0</v>
      </c>
      <c r="J60" s="155" t="s">
        <v>432</v>
      </c>
    </row>
    <row r="61" spans="1:10" s="157" customFormat="1" ht="348.75" x14ac:dyDescent="0.25">
      <c r="A61" s="283"/>
      <c r="B61" s="284"/>
      <c r="C61" s="285"/>
      <c r="D61" s="285"/>
      <c r="E61" s="285" t="s">
        <v>334</v>
      </c>
      <c r="F61" s="286">
        <f>F57+F53</f>
        <v>0</v>
      </c>
      <c r="G61" s="171">
        <f>G57+G53</f>
        <v>0</v>
      </c>
      <c r="H61" s="171">
        <f>H57+H53</f>
        <v>0</v>
      </c>
      <c r="I61" s="287">
        <f t="shared" si="20"/>
        <v>0</v>
      </c>
      <c r="J61" s="155" t="s">
        <v>432</v>
      </c>
    </row>
    <row r="62" spans="1:10" s="155" customFormat="1" ht="348.75" x14ac:dyDescent="0.25">
      <c r="A62" s="166"/>
      <c r="B62" s="167"/>
      <c r="C62" s="168"/>
      <c r="D62" s="168"/>
      <c r="E62" s="168"/>
      <c r="F62" s="169"/>
      <c r="G62" s="170"/>
      <c r="H62" s="170"/>
      <c r="I62" s="170"/>
      <c r="J62" s="155" t="s">
        <v>432</v>
      </c>
    </row>
    <row r="63" spans="1:10" s="155" customFormat="1" ht="348.75" x14ac:dyDescent="0.25">
      <c r="A63" s="288" t="s">
        <v>115</v>
      </c>
      <c r="B63" s="293" t="s">
        <v>96</v>
      </c>
      <c r="C63" s="290" t="s">
        <v>116</v>
      </c>
      <c r="D63" s="290" t="s">
        <v>117</v>
      </c>
      <c r="E63" s="290"/>
      <c r="F63" s="291"/>
      <c r="G63" s="292"/>
      <c r="H63" s="292"/>
      <c r="I63" s="292" t="s">
        <v>2</v>
      </c>
      <c r="J63" s="155" t="s">
        <v>433</v>
      </c>
    </row>
    <row r="64" spans="1:10" s="155" customFormat="1" ht="348.75" x14ac:dyDescent="0.25">
      <c r="A64" s="158"/>
      <c r="B64" s="161" t="s">
        <v>98</v>
      </c>
      <c r="D64" s="155" t="s">
        <v>99</v>
      </c>
      <c r="E64" s="155" t="s">
        <v>332</v>
      </c>
      <c r="F64" s="172">
        <v>1300</v>
      </c>
      <c r="G64" s="160">
        <v>0</v>
      </c>
      <c r="H64" s="160">
        <v>0</v>
      </c>
      <c r="I64" s="160">
        <f>F64+G64-H64</f>
        <v>1300</v>
      </c>
      <c r="J64" s="155" t="s">
        <v>433</v>
      </c>
    </row>
    <row r="65" spans="1:10" s="155" customFormat="1" ht="348.75" x14ac:dyDescent="0.25">
      <c r="A65" s="158"/>
      <c r="B65" s="161"/>
      <c r="E65" s="155" t="s">
        <v>333</v>
      </c>
      <c r="F65" s="172">
        <v>245500</v>
      </c>
      <c r="G65" s="160">
        <v>0</v>
      </c>
      <c r="H65" s="160">
        <v>0</v>
      </c>
      <c r="I65" s="160">
        <f t="shared" ref="I65:I66" si="21">F65+G65-H65</f>
        <v>245500</v>
      </c>
      <c r="J65" s="155" t="s">
        <v>433</v>
      </c>
    </row>
    <row r="66" spans="1:10" s="155" customFormat="1" ht="348.75" x14ac:dyDescent="0.25">
      <c r="A66" s="158"/>
      <c r="B66" s="161"/>
      <c r="E66" s="155" t="s">
        <v>334</v>
      </c>
      <c r="F66" s="172">
        <v>246800</v>
      </c>
      <c r="G66" s="160">
        <v>0</v>
      </c>
      <c r="H66" s="160">
        <v>0</v>
      </c>
      <c r="I66" s="160">
        <f t="shared" si="21"/>
        <v>246800</v>
      </c>
      <c r="J66" s="155" t="s">
        <v>433</v>
      </c>
    </row>
    <row r="67" spans="1:10" s="155" customFormat="1" ht="348.75" x14ac:dyDescent="0.25">
      <c r="A67" s="158"/>
      <c r="B67" s="161"/>
      <c r="F67" s="172"/>
      <c r="G67" s="160"/>
      <c r="H67" s="160"/>
      <c r="I67" s="160"/>
      <c r="J67" s="155" t="s">
        <v>433</v>
      </c>
    </row>
    <row r="68" spans="1:10" s="155" customFormat="1" ht="348.75" x14ac:dyDescent="0.25">
      <c r="A68" s="158"/>
      <c r="B68" s="161" t="s">
        <v>100</v>
      </c>
      <c r="D68" s="155" t="s">
        <v>101</v>
      </c>
      <c r="E68" s="155" t="s">
        <v>332</v>
      </c>
      <c r="F68" s="172">
        <v>0</v>
      </c>
      <c r="G68" s="160">
        <v>0</v>
      </c>
      <c r="H68" s="160">
        <v>0</v>
      </c>
      <c r="I68" s="160">
        <f>F68+G68-H68</f>
        <v>0</v>
      </c>
      <c r="J68" s="155" t="s">
        <v>433</v>
      </c>
    </row>
    <row r="69" spans="1:10" s="155" customFormat="1" ht="348.75" x14ac:dyDescent="0.25">
      <c r="A69" s="158"/>
      <c r="B69" s="161"/>
      <c r="E69" s="155" t="s">
        <v>333</v>
      </c>
      <c r="F69" s="172">
        <v>0</v>
      </c>
      <c r="G69" s="160">
        <v>0</v>
      </c>
      <c r="H69" s="160">
        <v>0</v>
      </c>
      <c r="I69" s="160">
        <f t="shared" ref="I69:I70" si="22">F69+G69-H69</f>
        <v>0</v>
      </c>
      <c r="J69" s="155" t="s">
        <v>433</v>
      </c>
    </row>
    <row r="70" spans="1:10" s="155" customFormat="1" ht="348.75" x14ac:dyDescent="0.25">
      <c r="A70" s="158"/>
      <c r="B70" s="161"/>
      <c r="E70" s="155" t="s">
        <v>334</v>
      </c>
      <c r="F70" s="172">
        <f>SUM(F68:F69)</f>
        <v>0</v>
      </c>
      <c r="G70" s="160">
        <v>0</v>
      </c>
      <c r="H70" s="160">
        <v>0</v>
      </c>
      <c r="I70" s="160">
        <f t="shared" si="22"/>
        <v>0</v>
      </c>
      <c r="J70" s="155" t="s">
        <v>433</v>
      </c>
    </row>
    <row r="71" spans="1:10" s="155" customFormat="1" ht="348.75" x14ac:dyDescent="0.25">
      <c r="A71" s="158"/>
      <c r="B71" s="161"/>
      <c r="F71" s="172"/>
      <c r="G71" s="160"/>
      <c r="H71" s="160"/>
      <c r="I71" s="160"/>
      <c r="J71" s="155" t="s">
        <v>433</v>
      </c>
    </row>
    <row r="72" spans="1:10" s="157" customFormat="1" ht="348.75" x14ac:dyDescent="0.25">
      <c r="A72" s="283"/>
      <c r="B72" s="284" t="s">
        <v>102</v>
      </c>
      <c r="C72" s="285" t="s">
        <v>116</v>
      </c>
      <c r="D72" s="285" t="s">
        <v>117</v>
      </c>
      <c r="E72" s="285" t="s">
        <v>332</v>
      </c>
      <c r="F72" s="286">
        <f>F68+F64</f>
        <v>1300</v>
      </c>
      <c r="G72" s="171">
        <f>G68+G64</f>
        <v>0</v>
      </c>
      <c r="H72" s="171">
        <f>H68+H64</f>
        <v>0</v>
      </c>
      <c r="I72" s="287">
        <f>I64+I68</f>
        <v>1300</v>
      </c>
      <c r="J72" s="155" t="s">
        <v>433</v>
      </c>
    </row>
    <row r="73" spans="1:10" s="157" customFormat="1" ht="348.75" x14ac:dyDescent="0.25">
      <c r="A73" s="283"/>
      <c r="B73" s="284"/>
      <c r="C73" s="285"/>
      <c r="D73" s="285"/>
      <c r="E73" s="285" t="s">
        <v>333</v>
      </c>
      <c r="F73" s="286">
        <f t="shared" ref="F73:H73" si="23">F69+F65</f>
        <v>245500</v>
      </c>
      <c r="G73" s="171">
        <f t="shared" si="23"/>
        <v>0</v>
      </c>
      <c r="H73" s="171">
        <f t="shared" si="23"/>
        <v>0</v>
      </c>
      <c r="I73" s="287">
        <f t="shared" ref="I73:I74" si="24">I65+I69</f>
        <v>245500</v>
      </c>
      <c r="J73" s="155" t="s">
        <v>433</v>
      </c>
    </row>
    <row r="74" spans="1:10" s="157" customFormat="1" ht="348.75" x14ac:dyDescent="0.25">
      <c r="A74" s="283"/>
      <c r="B74" s="284"/>
      <c r="C74" s="285"/>
      <c r="D74" s="285"/>
      <c r="E74" s="285" t="s">
        <v>334</v>
      </c>
      <c r="F74" s="286">
        <f>F70+F66</f>
        <v>246800</v>
      </c>
      <c r="G74" s="171">
        <f>G70+G66</f>
        <v>0</v>
      </c>
      <c r="H74" s="171">
        <f>H70+H66</f>
        <v>0</v>
      </c>
      <c r="I74" s="287">
        <f t="shared" si="24"/>
        <v>246800</v>
      </c>
      <c r="J74" s="155" t="s">
        <v>433</v>
      </c>
    </row>
    <row r="75" spans="1:10" s="155" customFormat="1" ht="348.75" x14ac:dyDescent="0.25">
      <c r="A75" s="166"/>
      <c r="B75" s="167"/>
      <c r="C75" s="168"/>
      <c r="D75" s="168"/>
      <c r="E75" s="168"/>
      <c r="F75" s="169"/>
      <c r="G75" s="170"/>
      <c r="H75" s="170"/>
      <c r="I75" s="170"/>
      <c r="J75" s="155" t="s">
        <v>433</v>
      </c>
    </row>
    <row r="76" spans="1:10" s="155" customFormat="1" ht="348.75" x14ac:dyDescent="0.25">
      <c r="A76" s="288" t="s">
        <v>118</v>
      </c>
      <c r="B76" s="289" t="s">
        <v>96</v>
      </c>
      <c r="C76" s="290" t="s">
        <v>119</v>
      </c>
      <c r="D76" s="290" t="s">
        <v>120</v>
      </c>
      <c r="E76" s="290"/>
      <c r="F76" s="291"/>
      <c r="G76" s="292"/>
      <c r="H76" s="292"/>
      <c r="I76" s="292"/>
      <c r="J76" s="155" t="s">
        <v>434</v>
      </c>
    </row>
    <row r="77" spans="1:10" s="155" customFormat="1" ht="348.75" x14ac:dyDescent="0.25">
      <c r="A77" s="158"/>
      <c r="B77" s="161" t="s">
        <v>98</v>
      </c>
      <c r="D77" s="155" t="s">
        <v>99</v>
      </c>
      <c r="E77" s="155" t="s">
        <v>332</v>
      </c>
      <c r="F77" s="172">
        <v>154957.01</v>
      </c>
      <c r="G77" s="160">
        <v>0</v>
      </c>
      <c r="H77" s="160">
        <v>0</v>
      </c>
      <c r="I77" s="160">
        <f>F77+G77-H77</f>
        <v>154957.01</v>
      </c>
      <c r="J77" s="155" t="s">
        <v>434</v>
      </c>
    </row>
    <row r="78" spans="1:10" s="155" customFormat="1" ht="348.75" x14ac:dyDescent="0.25">
      <c r="A78" s="158"/>
      <c r="B78" s="161"/>
      <c r="E78" s="155" t="s">
        <v>333</v>
      </c>
      <c r="F78" s="172">
        <v>343050</v>
      </c>
      <c r="G78" s="160">
        <v>0</v>
      </c>
      <c r="H78" s="160">
        <v>11050</v>
      </c>
      <c r="I78" s="160">
        <f t="shared" ref="I78:I79" si="25">F78+G78-H78</f>
        <v>332000</v>
      </c>
      <c r="J78" s="155" t="s">
        <v>434</v>
      </c>
    </row>
    <row r="79" spans="1:10" s="155" customFormat="1" ht="348.75" x14ac:dyDescent="0.25">
      <c r="A79" s="158"/>
      <c r="B79" s="161"/>
      <c r="E79" s="155" t="s">
        <v>334</v>
      </c>
      <c r="F79" s="172">
        <v>498007.01</v>
      </c>
      <c r="G79" s="160">
        <v>0</v>
      </c>
      <c r="H79" s="160">
        <v>11050</v>
      </c>
      <c r="I79" s="160">
        <f t="shared" si="25"/>
        <v>486957.01</v>
      </c>
      <c r="J79" s="155" t="s">
        <v>434</v>
      </c>
    </row>
    <row r="80" spans="1:10" s="155" customFormat="1" ht="348.75" x14ac:dyDescent="0.25">
      <c r="A80" s="158"/>
      <c r="B80" s="161"/>
      <c r="F80" s="172"/>
      <c r="G80" s="160"/>
      <c r="H80" s="160"/>
      <c r="I80" s="160"/>
      <c r="J80" s="155" t="s">
        <v>434</v>
      </c>
    </row>
    <row r="81" spans="1:10" s="155" customFormat="1" ht="348.75" x14ac:dyDescent="0.25">
      <c r="A81" s="158"/>
      <c r="B81" s="161" t="s">
        <v>100</v>
      </c>
      <c r="D81" s="155" t="s">
        <v>101</v>
      </c>
      <c r="E81" s="155" t="s">
        <v>332</v>
      </c>
      <c r="F81" s="172">
        <v>84895.3</v>
      </c>
      <c r="G81" s="160">
        <v>0</v>
      </c>
      <c r="H81" s="160">
        <v>0</v>
      </c>
      <c r="I81" s="160">
        <f>F81+G81-H81</f>
        <v>84895.3</v>
      </c>
      <c r="J81" s="155" t="s">
        <v>434</v>
      </c>
    </row>
    <row r="82" spans="1:10" s="155" customFormat="1" ht="348.75" x14ac:dyDescent="0.25">
      <c r="A82" s="158"/>
      <c r="B82" s="173"/>
      <c r="E82" s="155" t="s">
        <v>333</v>
      </c>
      <c r="F82" s="172">
        <v>882076.28</v>
      </c>
      <c r="G82" s="160">
        <v>0</v>
      </c>
      <c r="H82" s="160">
        <v>55000</v>
      </c>
      <c r="I82" s="160">
        <f t="shared" ref="I82:I83" si="26">F82+G82-H82</f>
        <v>827076.28</v>
      </c>
      <c r="J82" s="155" t="s">
        <v>434</v>
      </c>
    </row>
    <row r="83" spans="1:10" s="155" customFormat="1" ht="348.75" x14ac:dyDescent="0.25">
      <c r="A83" s="158"/>
      <c r="B83" s="173"/>
      <c r="E83" s="155" t="s">
        <v>334</v>
      </c>
      <c r="F83" s="172">
        <v>966971.58000000007</v>
      </c>
      <c r="G83" s="160">
        <v>0</v>
      </c>
      <c r="H83" s="160">
        <v>55000</v>
      </c>
      <c r="I83" s="160">
        <f t="shared" si="26"/>
        <v>911971.58000000007</v>
      </c>
      <c r="J83" s="155" t="s">
        <v>434</v>
      </c>
    </row>
    <row r="84" spans="1:10" s="155" customFormat="1" ht="348.75" x14ac:dyDescent="0.25">
      <c r="A84" s="158"/>
      <c r="B84" s="173"/>
      <c r="F84" s="172"/>
      <c r="G84" s="160"/>
      <c r="H84" s="160"/>
      <c r="I84" s="160"/>
      <c r="J84" s="155" t="s">
        <v>434</v>
      </c>
    </row>
    <row r="85" spans="1:10" s="157" customFormat="1" ht="348.75" x14ac:dyDescent="0.25">
      <c r="A85" s="283"/>
      <c r="B85" s="284" t="s">
        <v>102</v>
      </c>
      <c r="C85" s="285" t="s">
        <v>119</v>
      </c>
      <c r="D85" s="285" t="s">
        <v>120</v>
      </c>
      <c r="E85" s="285" t="s">
        <v>332</v>
      </c>
      <c r="F85" s="286">
        <f>F81+F77</f>
        <v>239852.31</v>
      </c>
      <c r="G85" s="171">
        <f>G81+G77</f>
        <v>0</v>
      </c>
      <c r="H85" s="171">
        <f>H81+H77</f>
        <v>0</v>
      </c>
      <c r="I85" s="287">
        <f>I77+I81</f>
        <v>239852.31</v>
      </c>
      <c r="J85" s="155" t="s">
        <v>434</v>
      </c>
    </row>
    <row r="86" spans="1:10" s="157" customFormat="1" ht="348.75" x14ac:dyDescent="0.25">
      <c r="A86" s="283"/>
      <c r="B86" s="284"/>
      <c r="C86" s="285"/>
      <c r="D86" s="285"/>
      <c r="E86" s="285" t="s">
        <v>333</v>
      </c>
      <c r="F86" s="286">
        <f t="shared" ref="F86:H86" si="27">F82+F78</f>
        <v>1225126.28</v>
      </c>
      <c r="G86" s="171">
        <f t="shared" si="27"/>
        <v>0</v>
      </c>
      <c r="H86" s="171">
        <f t="shared" si="27"/>
        <v>66050</v>
      </c>
      <c r="I86" s="287">
        <f t="shared" ref="I86:I87" si="28">I78+I82</f>
        <v>1159076.28</v>
      </c>
      <c r="J86" s="155" t="s">
        <v>434</v>
      </c>
    </row>
    <row r="87" spans="1:10" s="157" customFormat="1" ht="348.75" x14ac:dyDescent="0.25">
      <c r="A87" s="283"/>
      <c r="B87" s="284"/>
      <c r="C87" s="285"/>
      <c r="D87" s="285"/>
      <c r="E87" s="285" t="s">
        <v>334</v>
      </c>
      <c r="F87" s="286">
        <f>F83+F79</f>
        <v>1464978.59</v>
      </c>
      <c r="G87" s="171">
        <f>G83+G79</f>
        <v>0</v>
      </c>
      <c r="H87" s="171">
        <f>H83+H79</f>
        <v>66050</v>
      </c>
      <c r="I87" s="287">
        <f t="shared" si="28"/>
        <v>1398928.59</v>
      </c>
      <c r="J87" s="155" t="s">
        <v>434</v>
      </c>
    </row>
    <row r="88" spans="1:10" s="155" customFormat="1" ht="348.75" x14ac:dyDescent="0.25">
      <c r="A88" s="166"/>
      <c r="B88" s="167"/>
      <c r="C88" s="168"/>
      <c r="D88" s="168"/>
      <c r="E88" s="168"/>
      <c r="F88" s="169"/>
      <c r="G88" s="170"/>
      <c r="H88" s="170"/>
      <c r="I88" s="170"/>
      <c r="J88" s="155" t="s">
        <v>434</v>
      </c>
    </row>
    <row r="89" spans="1:10" s="155" customFormat="1" ht="348.75" x14ac:dyDescent="0.25">
      <c r="A89" s="288" t="s">
        <v>121</v>
      </c>
      <c r="B89" s="289" t="s">
        <v>96</v>
      </c>
      <c r="C89" s="290" t="s">
        <v>122</v>
      </c>
      <c r="D89" s="290" t="s">
        <v>123</v>
      </c>
      <c r="E89" s="290"/>
      <c r="F89" s="291"/>
      <c r="G89" s="292"/>
      <c r="H89" s="292"/>
      <c r="I89" s="292"/>
      <c r="J89" s="155" t="s">
        <v>435</v>
      </c>
    </row>
    <row r="90" spans="1:10" s="155" customFormat="1" ht="348.75" x14ac:dyDescent="0.25">
      <c r="A90" s="158"/>
      <c r="B90" s="161" t="s">
        <v>98</v>
      </c>
      <c r="D90" s="155" t="s">
        <v>99</v>
      </c>
      <c r="E90" s="155" t="s">
        <v>332</v>
      </c>
      <c r="F90" s="172">
        <v>0</v>
      </c>
      <c r="G90" s="160">
        <v>0</v>
      </c>
      <c r="H90" s="160">
        <v>0</v>
      </c>
      <c r="I90" s="160">
        <f>F90+G90-H90</f>
        <v>0</v>
      </c>
      <c r="J90" s="155" t="s">
        <v>435</v>
      </c>
    </row>
    <row r="91" spans="1:10" s="155" customFormat="1" ht="348.75" x14ac:dyDescent="0.25">
      <c r="A91" s="158"/>
      <c r="B91" s="161"/>
      <c r="E91" s="155" t="s">
        <v>333</v>
      </c>
      <c r="F91" s="172">
        <v>0</v>
      </c>
      <c r="G91" s="160">
        <v>0</v>
      </c>
      <c r="H91" s="160">
        <v>0</v>
      </c>
      <c r="I91" s="160">
        <f t="shared" ref="I91:I92" si="29">F91+G91-H91</f>
        <v>0</v>
      </c>
      <c r="J91" s="155" t="s">
        <v>435</v>
      </c>
    </row>
    <row r="92" spans="1:10" s="155" customFormat="1" ht="348.75" x14ac:dyDescent="0.25">
      <c r="A92" s="158"/>
      <c r="B92" s="161"/>
      <c r="E92" s="155" t="s">
        <v>334</v>
      </c>
      <c r="F92" s="172">
        <f>SUM(F90:F91)</f>
        <v>0</v>
      </c>
      <c r="G92" s="160">
        <v>0</v>
      </c>
      <c r="H92" s="160">
        <v>0</v>
      </c>
      <c r="I92" s="160">
        <f t="shared" si="29"/>
        <v>0</v>
      </c>
      <c r="J92" s="155" t="s">
        <v>435</v>
      </c>
    </row>
    <row r="93" spans="1:10" s="155" customFormat="1" ht="348.75" x14ac:dyDescent="0.25">
      <c r="A93" s="158"/>
      <c r="B93" s="161"/>
      <c r="F93" s="172"/>
      <c r="G93" s="160"/>
      <c r="H93" s="160"/>
      <c r="I93" s="160"/>
      <c r="J93" s="155" t="s">
        <v>435</v>
      </c>
    </row>
    <row r="94" spans="1:10" s="155" customFormat="1" ht="348.75" x14ac:dyDescent="0.25">
      <c r="A94" s="158"/>
      <c r="B94" s="161" t="s">
        <v>100</v>
      </c>
      <c r="D94" s="155" t="s">
        <v>101</v>
      </c>
      <c r="E94" s="155" t="s">
        <v>332</v>
      </c>
      <c r="F94" s="172">
        <v>0</v>
      </c>
      <c r="G94" s="160">
        <v>0</v>
      </c>
      <c r="H94" s="160">
        <v>0</v>
      </c>
      <c r="I94" s="160">
        <f>F94+G94-H94</f>
        <v>0</v>
      </c>
      <c r="J94" s="155" t="s">
        <v>435</v>
      </c>
    </row>
    <row r="95" spans="1:10" s="155" customFormat="1" ht="348.75" x14ac:dyDescent="0.25">
      <c r="A95" s="158"/>
      <c r="B95" s="161"/>
      <c r="E95" s="155" t="s">
        <v>333</v>
      </c>
      <c r="F95" s="172">
        <v>0</v>
      </c>
      <c r="G95" s="160">
        <v>0</v>
      </c>
      <c r="H95" s="160">
        <v>0</v>
      </c>
      <c r="I95" s="160">
        <f t="shared" ref="I95:I96" si="30">F95+G95-H95</f>
        <v>0</v>
      </c>
      <c r="J95" s="155" t="s">
        <v>435</v>
      </c>
    </row>
    <row r="96" spans="1:10" s="155" customFormat="1" ht="348.75" x14ac:dyDescent="0.25">
      <c r="A96" s="158"/>
      <c r="B96" s="161"/>
      <c r="E96" s="155" t="s">
        <v>334</v>
      </c>
      <c r="F96" s="172">
        <f>SUM(F94:F95)</f>
        <v>0</v>
      </c>
      <c r="G96" s="160">
        <v>0</v>
      </c>
      <c r="H96" s="160">
        <v>0</v>
      </c>
      <c r="I96" s="160">
        <f t="shared" si="30"/>
        <v>0</v>
      </c>
      <c r="J96" s="155" t="s">
        <v>435</v>
      </c>
    </row>
    <row r="97" spans="1:10" s="155" customFormat="1" ht="348.75" x14ac:dyDescent="0.25">
      <c r="A97" s="158"/>
      <c r="B97" s="161"/>
      <c r="F97" s="172"/>
      <c r="G97" s="160"/>
      <c r="H97" s="160"/>
      <c r="I97" s="160"/>
      <c r="J97" s="155" t="s">
        <v>435</v>
      </c>
    </row>
    <row r="98" spans="1:10" s="157" customFormat="1" ht="348.75" x14ac:dyDescent="0.25">
      <c r="A98" s="283"/>
      <c r="B98" s="284" t="s">
        <v>102</v>
      </c>
      <c r="C98" s="285" t="s">
        <v>122</v>
      </c>
      <c r="D98" s="285" t="s">
        <v>123</v>
      </c>
      <c r="E98" s="285" t="s">
        <v>332</v>
      </c>
      <c r="F98" s="286">
        <f>F94+F90</f>
        <v>0</v>
      </c>
      <c r="G98" s="287">
        <f>G94+G90</f>
        <v>0</v>
      </c>
      <c r="H98" s="287">
        <f>H94+H90</f>
        <v>0</v>
      </c>
      <c r="I98" s="287">
        <f>I90+I94</f>
        <v>0</v>
      </c>
      <c r="J98" s="155" t="s">
        <v>435</v>
      </c>
    </row>
    <row r="99" spans="1:10" s="157" customFormat="1" ht="348.75" x14ac:dyDescent="0.25">
      <c r="A99" s="283"/>
      <c r="B99" s="284"/>
      <c r="C99" s="285"/>
      <c r="D99" s="285"/>
      <c r="E99" s="285" t="s">
        <v>333</v>
      </c>
      <c r="F99" s="286">
        <f t="shared" ref="F99:H99" si="31">F95+F91</f>
        <v>0</v>
      </c>
      <c r="G99" s="287">
        <f t="shared" si="31"/>
        <v>0</v>
      </c>
      <c r="H99" s="287">
        <f t="shared" si="31"/>
        <v>0</v>
      </c>
      <c r="I99" s="287">
        <f t="shared" ref="I99:I100" si="32">I91+I95</f>
        <v>0</v>
      </c>
      <c r="J99" s="155" t="s">
        <v>435</v>
      </c>
    </row>
    <row r="100" spans="1:10" s="157" customFormat="1" ht="348.75" x14ac:dyDescent="0.25">
      <c r="A100" s="283"/>
      <c r="B100" s="284"/>
      <c r="C100" s="285"/>
      <c r="D100" s="285"/>
      <c r="E100" s="285" t="s">
        <v>334</v>
      </c>
      <c r="F100" s="286">
        <f>F96+F92</f>
        <v>0</v>
      </c>
      <c r="G100" s="287">
        <f>G96+G92</f>
        <v>0</v>
      </c>
      <c r="H100" s="287">
        <f>H96+H92</f>
        <v>0</v>
      </c>
      <c r="I100" s="287">
        <f t="shared" si="32"/>
        <v>0</v>
      </c>
      <c r="J100" s="155" t="s">
        <v>435</v>
      </c>
    </row>
    <row r="101" spans="1:10" s="155" customFormat="1" ht="348.75" x14ac:dyDescent="0.25">
      <c r="A101" s="166"/>
      <c r="B101" s="167"/>
      <c r="C101" s="168"/>
      <c r="D101" s="168"/>
      <c r="E101" s="168"/>
      <c r="F101" s="169"/>
      <c r="G101" s="170"/>
      <c r="H101" s="170"/>
      <c r="I101" s="170"/>
      <c r="J101" s="155" t="s">
        <v>435</v>
      </c>
    </row>
    <row r="102" spans="1:10" s="155" customFormat="1" ht="348.75" x14ac:dyDescent="0.25">
      <c r="A102" s="288" t="s">
        <v>124</v>
      </c>
      <c r="B102" s="289" t="s">
        <v>96</v>
      </c>
      <c r="C102" s="290" t="s">
        <v>125</v>
      </c>
      <c r="D102" s="290" t="s">
        <v>126</v>
      </c>
      <c r="E102" s="290"/>
      <c r="F102" s="291"/>
      <c r="G102" s="292"/>
      <c r="H102" s="292"/>
      <c r="I102" s="292" t="s">
        <v>2</v>
      </c>
      <c r="J102" s="155" t="s">
        <v>436</v>
      </c>
    </row>
    <row r="103" spans="1:10" s="155" customFormat="1" ht="348.75" x14ac:dyDescent="0.25">
      <c r="A103" s="158"/>
      <c r="B103" s="161" t="s">
        <v>98</v>
      </c>
      <c r="D103" s="155" t="s">
        <v>99</v>
      </c>
      <c r="E103" s="155" t="s">
        <v>332</v>
      </c>
      <c r="F103" s="172">
        <v>399258.73</v>
      </c>
      <c r="G103" s="160">
        <v>0</v>
      </c>
      <c r="H103" s="160">
        <v>0</v>
      </c>
      <c r="I103" s="160">
        <f>F103+G103-H103</f>
        <v>399258.73</v>
      </c>
      <c r="J103" s="155" t="s">
        <v>436</v>
      </c>
    </row>
    <row r="104" spans="1:10" s="155" customFormat="1" ht="348.75" x14ac:dyDescent="0.25">
      <c r="A104" s="158"/>
      <c r="B104" s="161"/>
      <c r="E104" s="155" t="s">
        <v>333</v>
      </c>
      <c r="F104" s="172">
        <v>1200758.19</v>
      </c>
      <c r="G104" s="160">
        <v>12082.82</v>
      </c>
      <c r="H104" s="160">
        <v>0</v>
      </c>
      <c r="I104" s="160">
        <f t="shared" ref="I104:I105" si="33">F104+G104-H104</f>
        <v>1212841.01</v>
      </c>
      <c r="J104" s="155" t="s">
        <v>436</v>
      </c>
    </row>
    <row r="105" spans="1:10" s="155" customFormat="1" ht="348.75" x14ac:dyDescent="0.25">
      <c r="A105" s="158"/>
      <c r="B105" s="161"/>
      <c r="E105" s="155" t="s">
        <v>334</v>
      </c>
      <c r="F105" s="159">
        <v>1600016.92</v>
      </c>
      <c r="G105" s="160">
        <v>12082.82</v>
      </c>
      <c r="H105" s="160">
        <v>0</v>
      </c>
      <c r="I105" s="160">
        <f t="shared" si="33"/>
        <v>1612099.74</v>
      </c>
      <c r="J105" s="155" t="s">
        <v>436</v>
      </c>
    </row>
    <row r="106" spans="1:10" s="155" customFormat="1" ht="348.75" x14ac:dyDescent="0.25">
      <c r="A106" s="158"/>
      <c r="B106" s="161"/>
      <c r="F106" s="172" t="s">
        <v>2</v>
      </c>
      <c r="G106" s="160"/>
      <c r="H106" s="160"/>
      <c r="I106" s="160" t="s">
        <v>2</v>
      </c>
      <c r="J106" s="155" t="s">
        <v>436</v>
      </c>
    </row>
    <row r="107" spans="1:10" s="155" customFormat="1" ht="348.75" x14ac:dyDescent="0.25">
      <c r="A107" s="158"/>
      <c r="B107" s="161" t="s">
        <v>100</v>
      </c>
      <c r="D107" s="155" t="s">
        <v>101</v>
      </c>
      <c r="E107" s="155" t="s">
        <v>332</v>
      </c>
      <c r="F107" s="172">
        <v>694439.18</v>
      </c>
      <c r="G107" s="160">
        <v>0</v>
      </c>
      <c r="H107" s="160">
        <v>0</v>
      </c>
      <c r="I107" s="160">
        <f>F107+G107-H107</f>
        <v>694439.18</v>
      </c>
      <c r="J107" s="155" t="s">
        <v>436</v>
      </c>
    </row>
    <row r="108" spans="1:10" s="155" customFormat="1" ht="348.75" x14ac:dyDescent="0.25">
      <c r="A108" s="158"/>
      <c r="B108" s="173"/>
      <c r="E108" s="155" t="s">
        <v>333</v>
      </c>
      <c r="F108" s="172">
        <v>1638429.5699999998</v>
      </c>
      <c r="G108" s="160">
        <v>0</v>
      </c>
      <c r="H108" s="160">
        <v>0</v>
      </c>
      <c r="I108" s="160">
        <f t="shared" ref="I108:I109" si="34">F108+G108-H108</f>
        <v>1638429.5699999998</v>
      </c>
      <c r="J108" s="155" t="s">
        <v>436</v>
      </c>
    </row>
    <row r="109" spans="1:10" s="155" customFormat="1" ht="348.75" x14ac:dyDescent="0.25">
      <c r="A109" s="158"/>
      <c r="B109" s="173"/>
      <c r="E109" s="155" t="s">
        <v>334</v>
      </c>
      <c r="F109" s="172">
        <v>2332868.75</v>
      </c>
      <c r="G109" s="160">
        <v>0</v>
      </c>
      <c r="H109" s="160">
        <v>0</v>
      </c>
      <c r="I109" s="160">
        <f t="shared" si="34"/>
        <v>2332868.75</v>
      </c>
      <c r="J109" s="155" t="s">
        <v>436</v>
      </c>
    </row>
    <row r="110" spans="1:10" s="155" customFormat="1" ht="348.75" x14ac:dyDescent="0.25">
      <c r="A110" s="158"/>
      <c r="B110" s="173"/>
      <c r="F110" s="172"/>
      <c r="G110" s="160"/>
      <c r="H110" s="160"/>
      <c r="I110" s="160"/>
      <c r="J110" s="155" t="s">
        <v>436</v>
      </c>
    </row>
    <row r="111" spans="1:10" s="155" customFormat="1" ht="348.75" x14ac:dyDescent="0.25">
      <c r="A111" s="283"/>
      <c r="B111" s="284" t="s">
        <v>102</v>
      </c>
      <c r="C111" s="285" t="s">
        <v>125</v>
      </c>
      <c r="D111" s="285" t="s">
        <v>126</v>
      </c>
      <c r="E111" s="285" t="s">
        <v>332</v>
      </c>
      <c r="F111" s="286">
        <f>F107+F103</f>
        <v>1093697.9100000001</v>
      </c>
      <c r="G111" s="171">
        <f>G107+G103</f>
        <v>0</v>
      </c>
      <c r="H111" s="171">
        <f>H107+H103</f>
        <v>0</v>
      </c>
      <c r="I111" s="287">
        <f>I103+I107</f>
        <v>1093697.9100000001</v>
      </c>
      <c r="J111" s="155" t="s">
        <v>436</v>
      </c>
    </row>
    <row r="112" spans="1:10" s="155" customFormat="1" ht="348.75" x14ac:dyDescent="0.25">
      <c r="A112" s="283"/>
      <c r="B112" s="284"/>
      <c r="C112" s="285"/>
      <c r="D112" s="285"/>
      <c r="E112" s="285" t="s">
        <v>333</v>
      </c>
      <c r="F112" s="286">
        <f t="shared" ref="F112:F113" si="35">F108+F104</f>
        <v>2839187.76</v>
      </c>
      <c r="G112" s="171">
        <f t="shared" ref="G112:H112" si="36">G108+G104</f>
        <v>12082.82</v>
      </c>
      <c r="H112" s="171">
        <f t="shared" si="36"/>
        <v>0</v>
      </c>
      <c r="I112" s="287">
        <f t="shared" ref="I112:I113" si="37">I104+I108</f>
        <v>2851270.58</v>
      </c>
      <c r="J112" s="155" t="s">
        <v>436</v>
      </c>
    </row>
    <row r="113" spans="1:10" s="155" customFormat="1" ht="348.75" x14ac:dyDescent="0.25">
      <c r="A113" s="283"/>
      <c r="B113" s="284"/>
      <c r="C113" s="285"/>
      <c r="D113" s="285"/>
      <c r="E113" s="285" t="s">
        <v>334</v>
      </c>
      <c r="F113" s="286">
        <f t="shared" si="35"/>
        <v>3932885.67</v>
      </c>
      <c r="G113" s="171">
        <f>G109+G105</f>
        <v>12082.82</v>
      </c>
      <c r="H113" s="171">
        <f>H109+H105</f>
        <v>0</v>
      </c>
      <c r="I113" s="287">
        <f t="shared" si="37"/>
        <v>3944968.49</v>
      </c>
      <c r="J113" s="155" t="s">
        <v>436</v>
      </c>
    </row>
    <row r="114" spans="1:10" s="155" customFormat="1" ht="348.75" x14ac:dyDescent="0.25">
      <c r="A114" s="158"/>
      <c r="B114" s="173"/>
      <c r="D114" s="155" t="s">
        <v>2</v>
      </c>
      <c r="F114" s="172"/>
      <c r="G114" s="160"/>
      <c r="H114" s="160"/>
      <c r="I114" s="160"/>
      <c r="J114" s="155" t="s">
        <v>436</v>
      </c>
    </row>
    <row r="115" spans="1:10" s="155" customFormat="1" ht="348.75" x14ac:dyDescent="0.25">
      <c r="A115" s="278" t="s">
        <v>127</v>
      </c>
      <c r="B115" s="294" t="s">
        <v>96</v>
      </c>
      <c r="C115" s="280" t="s">
        <v>128</v>
      </c>
      <c r="D115" s="280" t="s">
        <v>129</v>
      </c>
      <c r="E115" s="280"/>
      <c r="F115" s="295"/>
      <c r="G115" s="282"/>
      <c r="H115" s="282"/>
      <c r="I115" s="282"/>
      <c r="J115" s="155" t="s">
        <v>437</v>
      </c>
    </row>
    <row r="116" spans="1:10" s="155" customFormat="1" ht="348.75" x14ac:dyDescent="0.25">
      <c r="A116" s="158"/>
      <c r="B116" s="161" t="s">
        <v>98</v>
      </c>
      <c r="D116" s="155" t="s">
        <v>99</v>
      </c>
      <c r="E116" s="155" t="s">
        <v>332</v>
      </c>
      <c r="F116" s="172">
        <v>0</v>
      </c>
      <c r="G116" s="160">
        <v>0</v>
      </c>
      <c r="H116" s="160">
        <v>0</v>
      </c>
      <c r="I116" s="160">
        <f>F116+G116-H116</f>
        <v>0</v>
      </c>
      <c r="J116" s="155" t="s">
        <v>437</v>
      </c>
    </row>
    <row r="117" spans="1:10" s="155" customFormat="1" ht="348.75" x14ac:dyDescent="0.25">
      <c r="A117" s="158"/>
      <c r="B117" s="161"/>
      <c r="E117" s="155" t="s">
        <v>333</v>
      </c>
      <c r="F117" s="172">
        <v>0</v>
      </c>
      <c r="G117" s="160">
        <v>0</v>
      </c>
      <c r="H117" s="160">
        <v>0</v>
      </c>
      <c r="I117" s="160">
        <f t="shared" ref="I117:I118" si="38">F117+G117-H117</f>
        <v>0</v>
      </c>
      <c r="J117" s="155" t="s">
        <v>437</v>
      </c>
    </row>
    <row r="118" spans="1:10" s="155" customFormat="1" ht="348.75" x14ac:dyDescent="0.25">
      <c r="A118" s="158"/>
      <c r="B118" s="161"/>
      <c r="E118" s="155" t="s">
        <v>334</v>
      </c>
      <c r="F118" s="172">
        <f>SUM(F116:F117)</f>
        <v>0</v>
      </c>
      <c r="G118" s="160">
        <v>0</v>
      </c>
      <c r="H118" s="160">
        <v>0</v>
      </c>
      <c r="I118" s="160">
        <f t="shared" si="38"/>
        <v>0</v>
      </c>
      <c r="J118" s="155" t="s">
        <v>437</v>
      </c>
    </row>
    <row r="119" spans="1:10" s="155" customFormat="1" ht="348.75" x14ac:dyDescent="0.25">
      <c r="A119" s="158"/>
      <c r="B119" s="161"/>
      <c r="F119" s="172"/>
      <c r="G119" s="160"/>
      <c r="H119" s="160"/>
      <c r="I119" s="160"/>
      <c r="J119" s="155" t="s">
        <v>437</v>
      </c>
    </row>
    <row r="120" spans="1:10" s="155" customFormat="1" ht="348.75" x14ac:dyDescent="0.25">
      <c r="A120" s="158"/>
      <c r="B120" s="161" t="s">
        <v>100</v>
      </c>
      <c r="D120" s="155" t="s">
        <v>101</v>
      </c>
      <c r="E120" s="155" t="s">
        <v>332</v>
      </c>
      <c r="F120" s="172">
        <v>0</v>
      </c>
      <c r="G120" s="160">
        <v>0</v>
      </c>
      <c r="H120" s="160">
        <v>0</v>
      </c>
      <c r="I120" s="160">
        <f>F120+G120-H120</f>
        <v>0</v>
      </c>
      <c r="J120" s="155" t="s">
        <v>437</v>
      </c>
    </row>
    <row r="121" spans="1:10" s="155" customFormat="1" ht="348.75" x14ac:dyDescent="0.25">
      <c r="A121" s="158"/>
      <c r="B121" s="161"/>
      <c r="E121" s="155" t="s">
        <v>333</v>
      </c>
      <c r="F121" s="172">
        <v>0</v>
      </c>
      <c r="G121" s="160">
        <v>0</v>
      </c>
      <c r="H121" s="160">
        <v>0</v>
      </c>
      <c r="I121" s="160">
        <f t="shared" ref="I121:I122" si="39">F121+G121-H121</f>
        <v>0</v>
      </c>
      <c r="J121" s="155" t="s">
        <v>437</v>
      </c>
    </row>
    <row r="122" spans="1:10" s="155" customFormat="1" ht="348.75" x14ac:dyDescent="0.25">
      <c r="A122" s="158"/>
      <c r="B122" s="161"/>
      <c r="E122" s="155" t="s">
        <v>334</v>
      </c>
      <c r="F122" s="172">
        <f>SUM(F120:F121)</f>
        <v>0</v>
      </c>
      <c r="G122" s="160">
        <v>0</v>
      </c>
      <c r="H122" s="160">
        <v>0</v>
      </c>
      <c r="I122" s="160">
        <f t="shared" si="39"/>
        <v>0</v>
      </c>
      <c r="J122" s="155" t="s">
        <v>437</v>
      </c>
    </row>
    <row r="123" spans="1:10" s="155" customFormat="1" ht="348.75" x14ac:dyDescent="0.25">
      <c r="A123" s="158"/>
      <c r="B123" s="161"/>
      <c r="F123" s="172"/>
      <c r="G123" s="160"/>
      <c r="H123" s="160"/>
      <c r="I123" s="160"/>
      <c r="J123" s="155" t="s">
        <v>437</v>
      </c>
    </row>
    <row r="124" spans="1:10" s="155" customFormat="1" ht="348.75" x14ac:dyDescent="0.25">
      <c r="A124" s="283"/>
      <c r="B124" s="284" t="s">
        <v>102</v>
      </c>
      <c r="C124" s="285" t="s">
        <v>128</v>
      </c>
      <c r="D124" s="285" t="s">
        <v>129</v>
      </c>
      <c r="E124" s="285" t="s">
        <v>332</v>
      </c>
      <c r="F124" s="286">
        <f>F120+F116</f>
        <v>0</v>
      </c>
      <c r="G124" s="171">
        <f>G120+G116</f>
        <v>0</v>
      </c>
      <c r="H124" s="171">
        <f>H120+H116</f>
        <v>0</v>
      </c>
      <c r="I124" s="287">
        <f>I116+I120</f>
        <v>0</v>
      </c>
      <c r="J124" s="155" t="s">
        <v>437</v>
      </c>
    </row>
    <row r="125" spans="1:10" s="155" customFormat="1" ht="348.75" x14ac:dyDescent="0.25">
      <c r="A125" s="283"/>
      <c r="B125" s="284"/>
      <c r="C125" s="285"/>
      <c r="D125" s="285"/>
      <c r="E125" s="285" t="s">
        <v>333</v>
      </c>
      <c r="F125" s="286">
        <f t="shared" ref="F125:H125" si="40">F121+F117</f>
        <v>0</v>
      </c>
      <c r="G125" s="171">
        <f t="shared" si="40"/>
        <v>0</v>
      </c>
      <c r="H125" s="171">
        <f t="shared" si="40"/>
        <v>0</v>
      </c>
      <c r="I125" s="287">
        <f t="shared" ref="I125:I126" si="41">I117+I121</f>
        <v>0</v>
      </c>
      <c r="J125" s="155" t="s">
        <v>437</v>
      </c>
    </row>
    <row r="126" spans="1:10" s="155" customFormat="1" ht="348.75" x14ac:dyDescent="0.25">
      <c r="A126" s="283"/>
      <c r="B126" s="284"/>
      <c r="C126" s="285"/>
      <c r="D126" s="285"/>
      <c r="E126" s="285" t="s">
        <v>334</v>
      </c>
      <c r="F126" s="286">
        <f>F122+F118</f>
        <v>0</v>
      </c>
      <c r="G126" s="171">
        <f>G122+G118</f>
        <v>0</v>
      </c>
      <c r="H126" s="171">
        <f>H122+H118</f>
        <v>0</v>
      </c>
      <c r="I126" s="287">
        <f t="shared" si="41"/>
        <v>0</v>
      </c>
      <c r="J126" s="155" t="s">
        <v>437</v>
      </c>
    </row>
    <row r="127" spans="1:10" s="155" customFormat="1" ht="348.75" x14ac:dyDescent="0.25">
      <c r="A127" s="158"/>
      <c r="B127" s="173"/>
      <c r="F127" s="172"/>
      <c r="G127" s="160"/>
      <c r="H127" s="160"/>
      <c r="I127" s="160"/>
      <c r="J127" s="155" t="s">
        <v>437</v>
      </c>
    </row>
    <row r="128" spans="1:10" s="155" customFormat="1" ht="348.75" x14ac:dyDescent="0.25">
      <c r="A128" s="278" t="s">
        <v>130</v>
      </c>
      <c r="B128" s="294" t="s">
        <v>96</v>
      </c>
      <c r="C128" s="280" t="s">
        <v>131</v>
      </c>
      <c r="D128" s="280" t="s">
        <v>132</v>
      </c>
      <c r="E128" s="280"/>
      <c r="F128" s="295" t="s">
        <v>2</v>
      </c>
      <c r="G128" s="282"/>
      <c r="H128" s="282"/>
      <c r="I128" s="282"/>
      <c r="J128" s="155" t="s">
        <v>438</v>
      </c>
    </row>
    <row r="129" spans="1:10" s="155" customFormat="1" ht="348.75" x14ac:dyDescent="0.25">
      <c r="A129" s="158"/>
      <c r="B129" s="161" t="s">
        <v>98</v>
      </c>
      <c r="D129" s="155" t="s">
        <v>99</v>
      </c>
      <c r="E129" s="155" t="s">
        <v>332</v>
      </c>
      <c r="F129" s="172">
        <v>42127.26</v>
      </c>
      <c r="G129" s="160">
        <v>0</v>
      </c>
      <c r="H129" s="160">
        <v>0</v>
      </c>
      <c r="I129" s="160">
        <f>F129+G129-H129</f>
        <v>42127.26</v>
      </c>
      <c r="J129" s="155" t="s">
        <v>438</v>
      </c>
    </row>
    <row r="130" spans="1:10" s="155" customFormat="1" ht="348.75" x14ac:dyDescent="0.25">
      <c r="A130" s="158"/>
      <c r="B130" s="161"/>
      <c r="E130" s="155" t="s">
        <v>333</v>
      </c>
      <c r="F130" s="172">
        <v>208588.62</v>
      </c>
      <c r="G130" s="160">
        <v>5695.3</v>
      </c>
      <c r="H130" s="160">
        <v>0</v>
      </c>
      <c r="I130" s="160">
        <f t="shared" ref="I130:I131" si="42">F130+G130-H130</f>
        <v>214283.91999999998</v>
      </c>
      <c r="J130" s="155" t="s">
        <v>438</v>
      </c>
    </row>
    <row r="131" spans="1:10" s="155" customFormat="1" ht="348.75" x14ac:dyDescent="0.25">
      <c r="A131" s="158"/>
      <c r="B131" s="161"/>
      <c r="E131" s="155" t="s">
        <v>334</v>
      </c>
      <c r="F131" s="172">
        <v>250715.88</v>
      </c>
      <c r="G131" s="160">
        <v>5695.3</v>
      </c>
      <c r="H131" s="160">
        <v>0</v>
      </c>
      <c r="I131" s="160">
        <f t="shared" si="42"/>
        <v>256411.18</v>
      </c>
      <c r="J131" s="155" t="s">
        <v>438</v>
      </c>
    </row>
    <row r="132" spans="1:10" s="155" customFormat="1" ht="348.75" x14ac:dyDescent="0.25">
      <c r="A132" s="158"/>
      <c r="B132" s="161"/>
      <c r="F132" s="172"/>
      <c r="G132" s="160"/>
      <c r="H132" s="160"/>
      <c r="I132" s="160"/>
      <c r="J132" s="155" t="s">
        <v>438</v>
      </c>
    </row>
    <row r="133" spans="1:10" s="155" customFormat="1" ht="348.75" x14ac:dyDescent="0.25">
      <c r="A133" s="158"/>
      <c r="B133" s="161" t="s">
        <v>100</v>
      </c>
      <c r="D133" s="155" t="s">
        <v>101</v>
      </c>
      <c r="E133" s="155" t="s">
        <v>332</v>
      </c>
      <c r="F133" s="172">
        <v>0</v>
      </c>
      <c r="G133" s="160">
        <v>0</v>
      </c>
      <c r="H133" s="160">
        <v>0</v>
      </c>
      <c r="I133" s="160">
        <f>F133+G133-H133</f>
        <v>0</v>
      </c>
      <c r="J133" s="155" t="s">
        <v>438</v>
      </c>
    </row>
    <row r="134" spans="1:10" s="155" customFormat="1" ht="348.75" x14ac:dyDescent="0.25">
      <c r="A134" s="158"/>
      <c r="B134" s="161"/>
      <c r="E134" s="155" t="s">
        <v>333</v>
      </c>
      <c r="F134" s="172">
        <v>0</v>
      </c>
      <c r="G134" s="160">
        <v>0</v>
      </c>
      <c r="H134" s="160">
        <v>0</v>
      </c>
      <c r="I134" s="160">
        <f t="shared" ref="I134:I135" si="43">F134+G134-H134</f>
        <v>0</v>
      </c>
      <c r="J134" s="155" t="s">
        <v>438</v>
      </c>
    </row>
    <row r="135" spans="1:10" s="155" customFormat="1" ht="348.75" x14ac:dyDescent="0.25">
      <c r="A135" s="158"/>
      <c r="B135" s="161"/>
      <c r="E135" s="155" t="s">
        <v>334</v>
      </c>
      <c r="F135" s="172">
        <f>SUM(F133:F134)</f>
        <v>0</v>
      </c>
      <c r="G135" s="160">
        <v>0</v>
      </c>
      <c r="H135" s="160">
        <v>0</v>
      </c>
      <c r="I135" s="160">
        <f t="shared" si="43"/>
        <v>0</v>
      </c>
      <c r="J135" s="155" t="s">
        <v>438</v>
      </c>
    </row>
    <row r="136" spans="1:10" s="155" customFormat="1" ht="348.75" x14ac:dyDescent="0.25">
      <c r="A136" s="158"/>
      <c r="B136" s="161"/>
      <c r="F136" s="172"/>
      <c r="G136" s="172"/>
      <c r="H136" s="172"/>
      <c r="I136" s="160"/>
      <c r="J136" s="155" t="s">
        <v>438</v>
      </c>
    </row>
    <row r="137" spans="1:10" s="155" customFormat="1" ht="348.75" x14ac:dyDescent="0.25">
      <c r="A137" s="283"/>
      <c r="B137" s="284" t="s">
        <v>102</v>
      </c>
      <c r="C137" s="285" t="s">
        <v>131</v>
      </c>
      <c r="D137" s="285" t="s">
        <v>132</v>
      </c>
      <c r="E137" s="285" t="s">
        <v>332</v>
      </c>
      <c r="F137" s="286">
        <f>F133+F129</f>
        <v>42127.26</v>
      </c>
      <c r="G137" s="171">
        <f>G133+G129</f>
        <v>0</v>
      </c>
      <c r="H137" s="171">
        <f>H133+H129</f>
        <v>0</v>
      </c>
      <c r="I137" s="287">
        <f>I129+I133</f>
        <v>42127.26</v>
      </c>
      <c r="J137" s="155" t="s">
        <v>438</v>
      </c>
    </row>
    <row r="138" spans="1:10" s="155" customFormat="1" ht="348.75" x14ac:dyDescent="0.25">
      <c r="A138" s="283"/>
      <c r="B138" s="284"/>
      <c r="C138" s="285"/>
      <c r="D138" s="285"/>
      <c r="E138" s="285" t="s">
        <v>333</v>
      </c>
      <c r="F138" s="286">
        <f t="shared" ref="F138:H138" si="44">F134+F130</f>
        <v>208588.62</v>
      </c>
      <c r="G138" s="171">
        <f t="shared" si="44"/>
        <v>5695.3</v>
      </c>
      <c r="H138" s="171">
        <f t="shared" si="44"/>
        <v>0</v>
      </c>
      <c r="I138" s="287">
        <f t="shared" ref="I138:I139" si="45">I130+I134</f>
        <v>214283.91999999998</v>
      </c>
      <c r="J138" s="155" t="s">
        <v>438</v>
      </c>
    </row>
    <row r="139" spans="1:10" s="155" customFormat="1" ht="348.75" x14ac:dyDescent="0.25">
      <c r="A139" s="283"/>
      <c r="B139" s="284"/>
      <c r="C139" s="285"/>
      <c r="D139" s="285"/>
      <c r="E139" s="285" t="s">
        <v>334</v>
      </c>
      <c r="F139" s="286">
        <f>F135+F131</f>
        <v>250715.88</v>
      </c>
      <c r="G139" s="171">
        <f>G135+G131</f>
        <v>5695.3</v>
      </c>
      <c r="H139" s="171">
        <f>H135+H131</f>
        <v>0</v>
      </c>
      <c r="I139" s="287">
        <f t="shared" si="45"/>
        <v>256411.18</v>
      </c>
      <c r="J139" s="155" t="s">
        <v>438</v>
      </c>
    </row>
    <row r="140" spans="1:10" s="155" customFormat="1" ht="348.75" x14ac:dyDescent="0.25">
      <c r="A140" s="158"/>
      <c r="B140" s="173"/>
      <c r="F140" s="172"/>
      <c r="G140" s="160"/>
      <c r="H140" s="160"/>
      <c r="I140" s="160"/>
      <c r="J140" s="155" t="s">
        <v>438</v>
      </c>
    </row>
    <row r="141" spans="1:10" s="155" customFormat="1" ht="348.75" x14ac:dyDescent="0.25">
      <c r="A141" s="278" t="s">
        <v>133</v>
      </c>
      <c r="B141" s="294" t="s">
        <v>96</v>
      </c>
      <c r="C141" s="280" t="s">
        <v>134</v>
      </c>
      <c r="D141" s="280" t="s">
        <v>135</v>
      </c>
      <c r="E141" s="280"/>
      <c r="F141" s="295"/>
      <c r="G141" s="282"/>
      <c r="H141" s="282"/>
      <c r="I141" s="282"/>
      <c r="J141" s="155" t="s">
        <v>439</v>
      </c>
    </row>
    <row r="142" spans="1:10" s="155" customFormat="1" ht="348.75" x14ac:dyDescent="0.25">
      <c r="A142" s="158"/>
      <c r="B142" s="161" t="s">
        <v>98</v>
      </c>
      <c r="D142" s="155" t="s">
        <v>99</v>
      </c>
      <c r="E142" s="155" t="s">
        <v>332</v>
      </c>
      <c r="F142" s="172">
        <v>3080</v>
      </c>
      <c r="G142" s="160">
        <v>0</v>
      </c>
      <c r="H142" s="160">
        <v>0</v>
      </c>
      <c r="I142" s="160">
        <v>3080</v>
      </c>
      <c r="J142" s="155" t="s">
        <v>439</v>
      </c>
    </row>
    <row r="143" spans="1:10" s="155" customFormat="1" ht="348.75" x14ac:dyDescent="0.25">
      <c r="A143" s="158"/>
      <c r="B143" s="161"/>
      <c r="E143" s="155" t="s">
        <v>333</v>
      </c>
      <c r="F143" s="172">
        <v>31717.54</v>
      </c>
      <c r="G143" s="160">
        <v>0</v>
      </c>
      <c r="H143" s="160">
        <v>11232.36</v>
      </c>
      <c r="I143" s="160">
        <f t="shared" ref="I143:I144" si="46">F143+G143-H143</f>
        <v>20485.18</v>
      </c>
      <c r="J143" s="155" t="s">
        <v>439</v>
      </c>
    </row>
    <row r="144" spans="1:10" s="155" customFormat="1" ht="348.75" x14ac:dyDescent="0.25">
      <c r="A144" s="158"/>
      <c r="B144" s="161"/>
      <c r="E144" s="155" t="s">
        <v>334</v>
      </c>
      <c r="F144" s="172">
        <v>34797.54</v>
      </c>
      <c r="G144" s="160">
        <v>0</v>
      </c>
      <c r="H144" s="160">
        <v>11232.36</v>
      </c>
      <c r="I144" s="160">
        <f t="shared" si="46"/>
        <v>23565.18</v>
      </c>
      <c r="J144" s="155" t="s">
        <v>439</v>
      </c>
    </row>
    <row r="145" spans="1:10" s="155" customFormat="1" ht="348.75" x14ac:dyDescent="0.25">
      <c r="A145" s="158"/>
      <c r="B145" s="161"/>
      <c r="F145" s="172"/>
      <c r="G145" s="160"/>
      <c r="H145" s="160"/>
      <c r="I145" s="160"/>
      <c r="J145" s="155" t="s">
        <v>439</v>
      </c>
    </row>
    <row r="146" spans="1:10" s="155" customFormat="1" ht="348.75" x14ac:dyDescent="0.25">
      <c r="A146" s="158"/>
      <c r="B146" s="161" t="s">
        <v>100</v>
      </c>
      <c r="D146" s="155" t="s">
        <v>101</v>
      </c>
      <c r="E146" s="155" t="s">
        <v>332</v>
      </c>
      <c r="F146" s="172">
        <v>12450.82</v>
      </c>
      <c r="G146" s="160">
        <v>0</v>
      </c>
      <c r="H146" s="160">
        <v>0</v>
      </c>
      <c r="I146" s="160">
        <v>12450.82</v>
      </c>
      <c r="J146" s="155" t="s">
        <v>439</v>
      </c>
    </row>
    <row r="147" spans="1:10" s="155" customFormat="1" ht="348.75" x14ac:dyDescent="0.25">
      <c r="A147" s="158"/>
      <c r="B147" s="161"/>
      <c r="E147" s="155" t="s">
        <v>333</v>
      </c>
      <c r="F147" s="172">
        <v>0</v>
      </c>
      <c r="G147" s="160">
        <v>0</v>
      </c>
      <c r="H147" s="160">
        <v>0</v>
      </c>
      <c r="I147" s="160">
        <f t="shared" ref="I147:I148" si="47">F147+G147-H147</f>
        <v>0</v>
      </c>
      <c r="J147" s="155" t="s">
        <v>439</v>
      </c>
    </row>
    <row r="148" spans="1:10" s="155" customFormat="1" ht="348.75" x14ac:dyDescent="0.25">
      <c r="A148" s="158"/>
      <c r="B148" s="161"/>
      <c r="E148" s="155" t="s">
        <v>334</v>
      </c>
      <c r="F148" s="172">
        <v>12450.82</v>
      </c>
      <c r="G148" s="160">
        <v>0</v>
      </c>
      <c r="H148" s="160">
        <v>0</v>
      </c>
      <c r="I148" s="160">
        <f t="shared" si="47"/>
        <v>12450.82</v>
      </c>
      <c r="J148" s="155" t="s">
        <v>439</v>
      </c>
    </row>
    <row r="149" spans="1:10" s="155" customFormat="1" ht="348.75" x14ac:dyDescent="0.25">
      <c r="A149" s="158"/>
      <c r="B149" s="161"/>
      <c r="F149" s="172"/>
      <c r="G149" s="160"/>
      <c r="H149" s="160"/>
      <c r="I149" s="160"/>
      <c r="J149" s="155" t="s">
        <v>439</v>
      </c>
    </row>
    <row r="150" spans="1:10" s="155" customFormat="1" ht="348.75" x14ac:dyDescent="0.25">
      <c r="A150" s="283"/>
      <c r="B150" s="284" t="s">
        <v>102</v>
      </c>
      <c r="C150" s="285" t="s">
        <v>134</v>
      </c>
      <c r="D150" s="285" t="s">
        <v>135</v>
      </c>
      <c r="E150" s="285" t="s">
        <v>332</v>
      </c>
      <c r="F150" s="286">
        <f>F146+F142</f>
        <v>15530.82</v>
      </c>
      <c r="G150" s="171">
        <f>G146+G142</f>
        <v>0</v>
      </c>
      <c r="H150" s="171">
        <f>H146+H142</f>
        <v>0</v>
      </c>
      <c r="I150" s="287">
        <f>I142+I146</f>
        <v>15530.82</v>
      </c>
      <c r="J150" s="155" t="s">
        <v>439</v>
      </c>
    </row>
    <row r="151" spans="1:10" s="155" customFormat="1" ht="348.75" x14ac:dyDescent="0.25">
      <c r="A151" s="283"/>
      <c r="B151" s="284"/>
      <c r="C151" s="285"/>
      <c r="D151" s="285"/>
      <c r="E151" s="285" t="s">
        <v>333</v>
      </c>
      <c r="F151" s="286">
        <f t="shared" ref="F151:H151" si="48">F147+F143</f>
        <v>31717.54</v>
      </c>
      <c r="G151" s="171">
        <f t="shared" si="48"/>
        <v>0</v>
      </c>
      <c r="H151" s="171">
        <f t="shared" si="48"/>
        <v>11232.36</v>
      </c>
      <c r="I151" s="287">
        <f>I143+I147</f>
        <v>20485.18</v>
      </c>
      <c r="J151" s="155" t="s">
        <v>439</v>
      </c>
    </row>
    <row r="152" spans="1:10" s="155" customFormat="1" ht="348.75" x14ac:dyDescent="0.25">
      <c r="A152" s="283"/>
      <c r="B152" s="284"/>
      <c r="C152" s="285"/>
      <c r="D152" s="285"/>
      <c r="E152" s="285" t="s">
        <v>334</v>
      </c>
      <c r="F152" s="286">
        <f>F148+F144</f>
        <v>47248.36</v>
      </c>
      <c r="G152" s="171">
        <f>G148+G144</f>
        <v>0</v>
      </c>
      <c r="H152" s="171">
        <f>H148+H144</f>
        <v>11232.36</v>
      </c>
      <c r="I152" s="287">
        <f t="shared" ref="I152" si="49">I144+I148</f>
        <v>36016</v>
      </c>
      <c r="J152" s="155" t="s">
        <v>439</v>
      </c>
    </row>
    <row r="153" spans="1:10" s="155" customFormat="1" ht="348.75" x14ac:dyDescent="0.25">
      <c r="A153" s="158"/>
      <c r="B153" s="173"/>
      <c r="F153" s="172"/>
      <c r="G153" s="160"/>
      <c r="H153" s="160"/>
      <c r="I153" s="160"/>
      <c r="J153" s="155" t="s">
        <v>439</v>
      </c>
    </row>
    <row r="154" spans="1:10" s="155" customFormat="1" ht="348.75" hidden="1" x14ac:dyDescent="0.25">
      <c r="A154" s="278" t="s">
        <v>136</v>
      </c>
      <c r="B154" s="294" t="s">
        <v>96</v>
      </c>
      <c r="C154" s="280">
        <v>12</v>
      </c>
      <c r="D154" s="280" t="s">
        <v>369</v>
      </c>
      <c r="E154" s="280"/>
      <c r="F154" s="295"/>
      <c r="G154" s="282"/>
      <c r="H154" s="282"/>
      <c r="I154" s="282"/>
      <c r="J154" s="155" t="s">
        <v>440</v>
      </c>
    </row>
    <row r="155" spans="1:10" s="155" customFormat="1" ht="348.75" hidden="1" x14ac:dyDescent="0.25">
      <c r="A155" s="158"/>
      <c r="B155" s="161" t="s">
        <v>98</v>
      </c>
      <c r="D155" s="155" t="s">
        <v>99</v>
      </c>
      <c r="E155" s="155" t="s">
        <v>332</v>
      </c>
      <c r="F155" s="172">
        <v>0</v>
      </c>
      <c r="G155" s="160">
        <v>0</v>
      </c>
      <c r="H155" s="160">
        <v>0</v>
      </c>
      <c r="I155" s="160">
        <f>F155+G155-H155</f>
        <v>0</v>
      </c>
      <c r="J155" s="155" t="s">
        <v>440</v>
      </c>
    </row>
    <row r="156" spans="1:10" s="155" customFormat="1" ht="348.75" hidden="1" x14ac:dyDescent="0.25">
      <c r="A156" s="158"/>
      <c r="B156" s="161"/>
      <c r="E156" s="155" t="s">
        <v>333</v>
      </c>
      <c r="F156" s="172">
        <v>0</v>
      </c>
      <c r="G156" s="160">
        <v>0</v>
      </c>
      <c r="H156" s="160">
        <v>0</v>
      </c>
      <c r="I156" s="160">
        <f t="shared" ref="I156:I157" si="50">F156+G156-H156</f>
        <v>0</v>
      </c>
      <c r="J156" s="155" t="s">
        <v>440</v>
      </c>
    </row>
    <row r="157" spans="1:10" s="155" customFormat="1" ht="348.75" hidden="1" x14ac:dyDescent="0.25">
      <c r="A157" s="158"/>
      <c r="B157" s="161"/>
      <c r="E157" s="155" t="s">
        <v>334</v>
      </c>
      <c r="F157" s="172">
        <f>SUM(F155:F156)</f>
        <v>0</v>
      </c>
      <c r="G157" s="160">
        <v>0</v>
      </c>
      <c r="H157" s="160">
        <v>0</v>
      </c>
      <c r="I157" s="160">
        <f t="shared" si="50"/>
        <v>0</v>
      </c>
      <c r="J157" s="155" t="s">
        <v>440</v>
      </c>
    </row>
    <row r="158" spans="1:10" s="155" customFormat="1" ht="348.75" hidden="1" x14ac:dyDescent="0.25">
      <c r="A158" s="158"/>
      <c r="B158" s="161"/>
      <c r="F158" s="172"/>
      <c r="G158" s="160"/>
      <c r="H158" s="160"/>
      <c r="I158" s="160"/>
      <c r="J158" s="155" t="s">
        <v>440</v>
      </c>
    </row>
    <row r="159" spans="1:10" s="155" customFormat="1" ht="348.75" hidden="1" x14ac:dyDescent="0.25">
      <c r="A159" s="158"/>
      <c r="B159" s="161" t="s">
        <v>100</v>
      </c>
      <c r="D159" s="155" t="s">
        <v>101</v>
      </c>
      <c r="E159" s="155" t="s">
        <v>332</v>
      </c>
      <c r="F159" s="172">
        <v>0</v>
      </c>
      <c r="G159" s="160">
        <v>0</v>
      </c>
      <c r="H159" s="160">
        <v>0</v>
      </c>
      <c r="I159" s="160">
        <f>F159+G159-H159</f>
        <v>0</v>
      </c>
      <c r="J159" s="155" t="s">
        <v>440</v>
      </c>
    </row>
    <row r="160" spans="1:10" s="155" customFormat="1" ht="348.75" hidden="1" x14ac:dyDescent="0.25">
      <c r="A160" s="158"/>
      <c r="B160" s="161"/>
      <c r="E160" s="155" t="s">
        <v>333</v>
      </c>
      <c r="F160" s="172">
        <v>0</v>
      </c>
      <c r="G160" s="160">
        <v>0</v>
      </c>
      <c r="H160" s="160">
        <v>0</v>
      </c>
      <c r="I160" s="160">
        <f t="shared" ref="I160:I161" si="51">F160+G160-H160</f>
        <v>0</v>
      </c>
      <c r="J160" s="155" t="s">
        <v>440</v>
      </c>
    </row>
    <row r="161" spans="1:10" s="155" customFormat="1" ht="348.75" hidden="1" x14ac:dyDescent="0.25">
      <c r="A161" s="158"/>
      <c r="B161" s="161"/>
      <c r="E161" s="155" t="s">
        <v>334</v>
      </c>
      <c r="F161" s="172">
        <f>SUM(F159:F160)</f>
        <v>0</v>
      </c>
      <c r="G161" s="160">
        <v>0</v>
      </c>
      <c r="H161" s="160">
        <v>0</v>
      </c>
      <c r="I161" s="160">
        <f t="shared" si="51"/>
        <v>0</v>
      </c>
      <c r="J161" s="155" t="s">
        <v>440</v>
      </c>
    </row>
    <row r="162" spans="1:10" s="155" customFormat="1" ht="348.75" hidden="1" x14ac:dyDescent="0.25">
      <c r="A162" s="158"/>
      <c r="B162" s="161"/>
      <c r="F162" s="172"/>
      <c r="G162" s="160"/>
      <c r="H162" s="160"/>
      <c r="I162" s="160"/>
      <c r="J162" s="155" t="s">
        <v>440</v>
      </c>
    </row>
    <row r="163" spans="1:10" s="155" customFormat="1" ht="348.75" hidden="1" x14ac:dyDescent="0.25">
      <c r="A163" s="283"/>
      <c r="B163" s="284" t="s">
        <v>102</v>
      </c>
      <c r="C163" s="285">
        <v>12</v>
      </c>
      <c r="D163" s="285" t="s">
        <v>369</v>
      </c>
      <c r="E163" s="285" t="s">
        <v>332</v>
      </c>
      <c r="F163" s="286">
        <f>F159+F155</f>
        <v>0</v>
      </c>
      <c r="G163" s="171">
        <f>G159+G155</f>
        <v>0</v>
      </c>
      <c r="H163" s="171">
        <f>H159+H155</f>
        <v>0</v>
      </c>
      <c r="I163" s="287">
        <f>I155+I159</f>
        <v>0</v>
      </c>
      <c r="J163" s="155" t="s">
        <v>440</v>
      </c>
    </row>
    <row r="164" spans="1:10" s="155" customFormat="1" ht="348.75" hidden="1" x14ac:dyDescent="0.25">
      <c r="A164" s="283"/>
      <c r="B164" s="284"/>
      <c r="C164" s="285"/>
      <c r="D164" s="285"/>
      <c r="E164" s="285" t="s">
        <v>333</v>
      </c>
      <c r="F164" s="286">
        <f t="shared" ref="F164:H164" si="52">F160+F156</f>
        <v>0</v>
      </c>
      <c r="G164" s="171">
        <f t="shared" si="52"/>
        <v>0</v>
      </c>
      <c r="H164" s="171">
        <f t="shared" si="52"/>
        <v>0</v>
      </c>
      <c r="I164" s="287">
        <f>I156+I160</f>
        <v>0</v>
      </c>
      <c r="J164" s="155" t="s">
        <v>440</v>
      </c>
    </row>
    <row r="165" spans="1:10" s="155" customFormat="1" ht="348.75" hidden="1" x14ac:dyDescent="0.25">
      <c r="A165" s="283"/>
      <c r="B165" s="284"/>
      <c r="C165" s="285"/>
      <c r="D165" s="285"/>
      <c r="E165" s="285" t="s">
        <v>334</v>
      </c>
      <c r="F165" s="286">
        <f>F161+F157</f>
        <v>0</v>
      </c>
      <c r="G165" s="171">
        <f>G161+G157</f>
        <v>0</v>
      </c>
      <c r="H165" s="171">
        <f>H161+H157</f>
        <v>0</v>
      </c>
      <c r="I165" s="287">
        <f t="shared" ref="I165" si="53">I157+I161</f>
        <v>0</v>
      </c>
      <c r="J165" s="155" t="s">
        <v>440</v>
      </c>
    </row>
    <row r="166" spans="1:10" s="155" customFormat="1" ht="348.75" x14ac:dyDescent="0.25">
      <c r="A166" s="158"/>
      <c r="B166" s="173"/>
      <c r="F166" s="172"/>
      <c r="G166" s="160"/>
      <c r="H166" s="160"/>
      <c r="I166" s="160"/>
      <c r="J166" s="155" t="s">
        <v>440</v>
      </c>
    </row>
    <row r="167" spans="1:10" s="155" customFormat="1" ht="61.5" customHeight="1" x14ac:dyDescent="0.25">
      <c r="A167" s="296" t="s">
        <v>137</v>
      </c>
      <c r="B167" s="297"/>
      <c r="C167" s="298"/>
      <c r="D167" s="298" t="s">
        <v>94</v>
      </c>
      <c r="E167" s="298" t="s">
        <v>332</v>
      </c>
      <c r="F167" s="299">
        <f>F163+F150+F137+F124+F111+F98+F85+F72+F59+F46+F29+F16</f>
        <v>2186465.8400000003</v>
      </c>
      <c r="G167" s="299">
        <f t="shared" ref="G167:I167" si="54">G163+G150+G137+G124+G111+G98+G85+G72+G59+G46+G29+G16</f>
        <v>0</v>
      </c>
      <c r="H167" s="299">
        <f t="shared" si="54"/>
        <v>0</v>
      </c>
      <c r="I167" s="299">
        <f t="shared" si="54"/>
        <v>2186465.8400000003</v>
      </c>
      <c r="J167" s="155" t="s">
        <v>441</v>
      </c>
    </row>
    <row r="168" spans="1:10" s="155" customFormat="1" ht="302.25" x14ac:dyDescent="0.25">
      <c r="A168" s="300"/>
      <c r="B168" s="301"/>
      <c r="C168" s="302"/>
      <c r="D168" s="302"/>
      <c r="E168" s="302" t="s">
        <v>333</v>
      </c>
      <c r="F168" s="303">
        <f t="shared" ref="F168:I169" si="55">F164+F151+F138+F125+F112+F99+F86+F73+F60+F47+F30+F17</f>
        <v>23957955.599999998</v>
      </c>
      <c r="G168" s="303">
        <f t="shared" si="55"/>
        <v>32778.119999999995</v>
      </c>
      <c r="H168" s="303">
        <f t="shared" si="55"/>
        <v>204463.19</v>
      </c>
      <c r="I168" s="303">
        <f t="shared" si="55"/>
        <v>23786270.529999997</v>
      </c>
      <c r="J168" s="155" t="s">
        <v>441</v>
      </c>
    </row>
    <row r="169" spans="1:10" s="155" customFormat="1" ht="302.25" x14ac:dyDescent="0.25">
      <c r="A169" s="300"/>
      <c r="B169" s="301"/>
      <c r="C169" s="302"/>
      <c r="D169" s="302"/>
      <c r="E169" s="302" t="s">
        <v>334</v>
      </c>
      <c r="F169" s="303">
        <f t="shared" si="55"/>
        <v>26144421.439999998</v>
      </c>
      <c r="G169" s="303">
        <f t="shared" si="55"/>
        <v>32778.119999999995</v>
      </c>
      <c r="H169" s="303">
        <f t="shared" si="55"/>
        <v>204463.19</v>
      </c>
      <c r="I169" s="303">
        <f t="shared" si="55"/>
        <v>25972736.369999997</v>
      </c>
      <c r="J169" s="155" t="s">
        <v>441</v>
      </c>
    </row>
    <row r="170" spans="1:10" s="155" customFormat="1" ht="15" customHeight="1" thickBot="1" x14ac:dyDescent="0.3">
      <c r="A170" s="162"/>
      <c r="B170" s="163"/>
      <c r="C170" s="157"/>
      <c r="D170" s="157" t="s">
        <v>2</v>
      </c>
      <c r="E170" s="157"/>
      <c r="F170" s="164" t="s">
        <v>2</v>
      </c>
      <c r="G170" s="165"/>
      <c r="H170" s="165"/>
      <c r="I170" s="165"/>
      <c r="J170" s="155" t="s">
        <v>441</v>
      </c>
    </row>
    <row r="171" spans="1:10" s="102" customFormat="1" ht="45.75" hidden="1" thickBot="1" x14ac:dyDescent="0.3">
      <c r="A171" s="118" t="s">
        <v>92</v>
      </c>
      <c r="B171" s="119"/>
      <c r="C171" s="120" t="s">
        <v>104</v>
      </c>
      <c r="D171" s="120" t="s">
        <v>138</v>
      </c>
      <c r="E171" s="121"/>
      <c r="F171" s="122"/>
      <c r="G171" s="123"/>
      <c r="H171" s="123"/>
      <c r="I171" s="123"/>
      <c r="J171" s="102" t="s">
        <v>391</v>
      </c>
    </row>
    <row r="172" spans="1:10" s="98" customFormat="1" ht="45.75" hidden="1" thickBot="1" x14ac:dyDescent="0.3">
      <c r="A172" s="96"/>
      <c r="B172" s="106"/>
      <c r="E172" s="99"/>
      <c r="F172" s="94"/>
      <c r="G172" s="95"/>
      <c r="H172" s="95"/>
      <c r="I172" s="95"/>
      <c r="J172" s="98" t="s">
        <v>391</v>
      </c>
    </row>
    <row r="173" spans="1:10" s="98" customFormat="1" ht="45.75" hidden="1" thickBot="1" x14ac:dyDescent="0.3">
      <c r="A173" s="107" t="s">
        <v>139</v>
      </c>
      <c r="B173" s="108" t="s">
        <v>96</v>
      </c>
      <c r="C173" s="109" t="s">
        <v>93</v>
      </c>
      <c r="D173" s="109" t="s">
        <v>140</v>
      </c>
      <c r="E173" s="110"/>
      <c r="F173" s="111"/>
      <c r="G173" s="112"/>
      <c r="H173" s="112"/>
      <c r="I173" s="112"/>
      <c r="J173" s="98" t="s">
        <v>391</v>
      </c>
    </row>
    <row r="174" spans="1:10" s="98" customFormat="1" ht="45.75" hidden="1" thickBot="1" x14ac:dyDescent="0.3">
      <c r="A174" s="96"/>
      <c r="B174" s="97" t="s">
        <v>98</v>
      </c>
      <c r="D174" s="98" t="s">
        <v>99</v>
      </c>
      <c r="E174" s="99" t="s">
        <v>332</v>
      </c>
      <c r="F174" s="94"/>
      <c r="G174" s="95"/>
      <c r="H174" s="95"/>
      <c r="I174" s="95"/>
      <c r="J174" s="98" t="s">
        <v>391</v>
      </c>
    </row>
    <row r="175" spans="1:10" s="98" customFormat="1" ht="45.75" hidden="1" thickBot="1" x14ac:dyDescent="0.3">
      <c r="A175" s="96"/>
      <c r="B175" s="97"/>
      <c r="E175" s="99" t="s">
        <v>333</v>
      </c>
      <c r="F175" s="94">
        <v>0</v>
      </c>
      <c r="G175" s="95">
        <v>0</v>
      </c>
      <c r="H175" s="95">
        <v>0</v>
      </c>
      <c r="I175" s="95">
        <f>F175+G175-H175</f>
        <v>0</v>
      </c>
      <c r="J175" s="98" t="s">
        <v>391</v>
      </c>
    </row>
    <row r="176" spans="1:10" s="98" customFormat="1" ht="45.75" hidden="1" thickBot="1" x14ac:dyDescent="0.3">
      <c r="A176" s="96"/>
      <c r="B176" s="97"/>
      <c r="E176" s="99" t="s">
        <v>334</v>
      </c>
      <c r="F176" s="94">
        <v>0</v>
      </c>
      <c r="G176" s="95">
        <v>0</v>
      </c>
      <c r="H176" s="95">
        <v>0</v>
      </c>
      <c r="I176" s="95">
        <f t="shared" ref="I176:I177" si="56">F176+G176-H176</f>
        <v>0</v>
      </c>
      <c r="J176" s="98" t="s">
        <v>391</v>
      </c>
    </row>
    <row r="177" spans="1:10" s="98" customFormat="1" ht="45.75" hidden="1" thickBot="1" x14ac:dyDescent="0.3">
      <c r="A177" s="96"/>
      <c r="B177" s="97"/>
      <c r="E177" s="99"/>
      <c r="F177" s="94">
        <f>SUM(F175:F176)</f>
        <v>0</v>
      </c>
      <c r="G177" s="95">
        <v>0</v>
      </c>
      <c r="H177" s="95">
        <v>0</v>
      </c>
      <c r="I177" s="95">
        <f t="shared" si="56"/>
        <v>0</v>
      </c>
      <c r="J177" s="98" t="s">
        <v>391</v>
      </c>
    </row>
    <row r="178" spans="1:10" s="98" customFormat="1" ht="45.75" hidden="1" thickBot="1" x14ac:dyDescent="0.3">
      <c r="A178" s="96"/>
      <c r="B178" s="97" t="s">
        <v>100</v>
      </c>
      <c r="D178" s="98" t="s">
        <v>101</v>
      </c>
      <c r="E178" s="99" t="s">
        <v>332</v>
      </c>
      <c r="F178" s="94"/>
      <c r="G178" s="95"/>
      <c r="H178" s="95"/>
      <c r="I178" s="95"/>
      <c r="J178" s="98" t="s">
        <v>391</v>
      </c>
    </row>
    <row r="179" spans="1:10" s="98" customFormat="1" ht="45.75" hidden="1" thickBot="1" x14ac:dyDescent="0.3">
      <c r="A179" s="96"/>
      <c r="B179" s="97"/>
      <c r="E179" s="99" t="s">
        <v>333</v>
      </c>
      <c r="F179" s="94">
        <v>0</v>
      </c>
      <c r="G179" s="95">
        <v>0</v>
      </c>
      <c r="H179" s="95">
        <v>0</v>
      </c>
      <c r="I179" s="95">
        <f>F179+G179-H179</f>
        <v>0</v>
      </c>
      <c r="J179" s="98" t="s">
        <v>391</v>
      </c>
    </row>
    <row r="180" spans="1:10" s="98" customFormat="1" ht="45.75" hidden="1" thickBot="1" x14ac:dyDescent="0.3">
      <c r="A180" s="96"/>
      <c r="B180" s="97"/>
      <c r="E180" s="99" t="s">
        <v>334</v>
      </c>
      <c r="F180" s="94">
        <v>0</v>
      </c>
      <c r="G180" s="95">
        <v>0</v>
      </c>
      <c r="H180" s="95">
        <v>0</v>
      </c>
      <c r="I180" s="95">
        <f t="shared" ref="I180:I181" si="57">F180+G180-H180</f>
        <v>0</v>
      </c>
      <c r="J180" s="98" t="s">
        <v>391</v>
      </c>
    </row>
    <row r="181" spans="1:10" s="98" customFormat="1" ht="45.75" hidden="1" thickBot="1" x14ac:dyDescent="0.3">
      <c r="A181" s="96"/>
      <c r="B181" s="97"/>
      <c r="E181" s="99"/>
      <c r="F181" s="94">
        <f>SUM(F179:F180)</f>
        <v>0</v>
      </c>
      <c r="G181" s="95">
        <v>0</v>
      </c>
      <c r="H181" s="95">
        <v>0</v>
      </c>
      <c r="I181" s="95">
        <f t="shared" si="57"/>
        <v>0</v>
      </c>
      <c r="J181" s="98" t="s">
        <v>391</v>
      </c>
    </row>
    <row r="182" spans="1:10" s="98" customFormat="1" ht="45.75" hidden="1" thickBot="1" x14ac:dyDescent="0.3">
      <c r="A182" s="100"/>
      <c r="B182" s="101" t="s">
        <v>102</v>
      </c>
      <c r="C182" s="102" t="s">
        <v>93</v>
      </c>
      <c r="D182" s="102" t="s">
        <v>140</v>
      </c>
      <c r="E182" s="103" t="s">
        <v>332</v>
      </c>
      <c r="F182" s="104">
        <f>F178+F174</f>
        <v>0</v>
      </c>
      <c r="G182" s="94">
        <f>G178+G174</f>
        <v>0</v>
      </c>
      <c r="H182" s="94">
        <f>H178+H174</f>
        <v>0</v>
      </c>
      <c r="I182" s="105">
        <f>I174+I178</f>
        <v>0</v>
      </c>
      <c r="J182" s="98" t="s">
        <v>391</v>
      </c>
    </row>
    <row r="183" spans="1:10" s="98" customFormat="1" ht="45.75" hidden="1" thickBot="1" x14ac:dyDescent="0.3">
      <c r="A183" s="100"/>
      <c r="B183" s="101"/>
      <c r="C183" s="102"/>
      <c r="D183" s="102"/>
      <c r="E183" s="103" t="s">
        <v>333</v>
      </c>
      <c r="F183" s="104">
        <f t="shared" ref="F183:H183" si="58">F179+F175</f>
        <v>0</v>
      </c>
      <c r="G183" s="94">
        <f t="shared" si="58"/>
        <v>0</v>
      </c>
      <c r="H183" s="94">
        <f t="shared" si="58"/>
        <v>0</v>
      </c>
      <c r="I183" s="105">
        <f t="shared" ref="I183:I184" si="59">I175+I179</f>
        <v>0</v>
      </c>
      <c r="J183" s="98" t="s">
        <v>391</v>
      </c>
    </row>
    <row r="184" spans="1:10" s="98" customFormat="1" ht="45.75" hidden="1" thickBot="1" x14ac:dyDescent="0.3">
      <c r="A184" s="100"/>
      <c r="B184" s="101"/>
      <c r="C184" s="102"/>
      <c r="D184" s="102"/>
      <c r="E184" s="103" t="s">
        <v>334</v>
      </c>
      <c r="F184" s="104">
        <f>F180+F176</f>
        <v>0</v>
      </c>
      <c r="G184" s="94">
        <f>G180+G176</f>
        <v>0</v>
      </c>
      <c r="H184" s="94">
        <f>H180+H176</f>
        <v>0</v>
      </c>
      <c r="I184" s="105">
        <f t="shared" si="59"/>
        <v>0</v>
      </c>
      <c r="J184" s="98" t="s">
        <v>391</v>
      </c>
    </row>
    <row r="185" spans="1:10" s="98" customFormat="1" ht="45.75" hidden="1" thickBot="1" x14ac:dyDescent="0.3">
      <c r="A185" s="100"/>
      <c r="B185" s="101"/>
      <c r="C185" s="102"/>
      <c r="D185" s="102"/>
      <c r="E185" s="103"/>
      <c r="F185" s="104"/>
      <c r="G185" s="105"/>
      <c r="H185" s="105"/>
      <c r="I185" s="105"/>
      <c r="J185" s="98" t="s">
        <v>391</v>
      </c>
    </row>
    <row r="186" spans="1:10" s="98" customFormat="1" ht="45.75" hidden="1" thickBot="1" x14ac:dyDescent="0.3">
      <c r="A186" s="124" t="s">
        <v>141</v>
      </c>
      <c r="B186" s="125" t="s">
        <v>96</v>
      </c>
      <c r="C186" s="126" t="s">
        <v>104</v>
      </c>
      <c r="D186" s="126" t="s">
        <v>142</v>
      </c>
      <c r="E186" s="127"/>
      <c r="F186" s="128"/>
      <c r="G186" s="129"/>
      <c r="H186" s="129"/>
      <c r="I186" s="129"/>
      <c r="J186" s="98" t="s">
        <v>391</v>
      </c>
    </row>
    <row r="187" spans="1:10" s="98" customFormat="1" ht="45.75" hidden="1" thickBot="1" x14ac:dyDescent="0.3">
      <c r="A187" s="96"/>
      <c r="B187" s="97" t="s">
        <v>98</v>
      </c>
      <c r="D187" s="98" t="s">
        <v>99</v>
      </c>
      <c r="E187" s="99" t="s">
        <v>332</v>
      </c>
      <c r="F187" s="94"/>
      <c r="G187" s="95"/>
      <c r="H187" s="95"/>
      <c r="I187" s="95"/>
      <c r="J187" s="98" t="s">
        <v>391</v>
      </c>
    </row>
    <row r="188" spans="1:10" s="98" customFormat="1" ht="45.75" hidden="1" thickBot="1" x14ac:dyDescent="0.3">
      <c r="A188" s="96"/>
      <c r="B188" s="97"/>
      <c r="E188" s="99" t="s">
        <v>333</v>
      </c>
      <c r="F188" s="94">
        <v>0</v>
      </c>
      <c r="G188" s="95">
        <v>0</v>
      </c>
      <c r="H188" s="95">
        <v>0</v>
      </c>
      <c r="I188" s="95">
        <f>F188+G188-H188</f>
        <v>0</v>
      </c>
      <c r="J188" s="98" t="s">
        <v>391</v>
      </c>
    </row>
    <row r="189" spans="1:10" s="98" customFormat="1" ht="45.75" hidden="1" thickBot="1" x14ac:dyDescent="0.3">
      <c r="A189" s="96"/>
      <c r="B189" s="97"/>
      <c r="E189" s="99" t="s">
        <v>334</v>
      </c>
      <c r="F189" s="94">
        <v>0</v>
      </c>
      <c r="G189" s="95">
        <v>0</v>
      </c>
      <c r="H189" s="95">
        <v>0</v>
      </c>
      <c r="I189" s="95">
        <f t="shared" ref="I189:I190" si="60">F189+G189-H189</f>
        <v>0</v>
      </c>
      <c r="J189" s="98" t="s">
        <v>391</v>
      </c>
    </row>
    <row r="190" spans="1:10" s="98" customFormat="1" ht="45.75" hidden="1" thickBot="1" x14ac:dyDescent="0.3">
      <c r="A190" s="96"/>
      <c r="B190" s="97"/>
      <c r="E190" s="99"/>
      <c r="F190" s="94">
        <f>SUM(F188:F189)</f>
        <v>0</v>
      </c>
      <c r="G190" s="95">
        <v>0</v>
      </c>
      <c r="H190" s="95">
        <v>0</v>
      </c>
      <c r="I190" s="95">
        <f t="shared" si="60"/>
        <v>0</v>
      </c>
      <c r="J190" s="98" t="s">
        <v>391</v>
      </c>
    </row>
    <row r="191" spans="1:10" s="98" customFormat="1" ht="45.75" hidden="1" thickBot="1" x14ac:dyDescent="0.3">
      <c r="A191" s="96"/>
      <c r="B191" s="97" t="s">
        <v>100</v>
      </c>
      <c r="D191" s="98" t="s">
        <v>101</v>
      </c>
      <c r="E191" s="99" t="s">
        <v>332</v>
      </c>
      <c r="F191" s="94"/>
      <c r="G191" s="95"/>
      <c r="H191" s="95"/>
      <c r="I191" s="95"/>
      <c r="J191" s="98" t="s">
        <v>391</v>
      </c>
    </row>
    <row r="192" spans="1:10" s="98" customFormat="1" ht="45.75" hidden="1" thickBot="1" x14ac:dyDescent="0.3">
      <c r="A192" s="96"/>
      <c r="B192" s="97"/>
      <c r="E192" s="99" t="s">
        <v>333</v>
      </c>
      <c r="F192" s="94">
        <v>0</v>
      </c>
      <c r="G192" s="95">
        <v>0</v>
      </c>
      <c r="H192" s="95">
        <v>0</v>
      </c>
      <c r="I192" s="95">
        <f>F192+G192-H192</f>
        <v>0</v>
      </c>
      <c r="J192" s="98" t="s">
        <v>391</v>
      </c>
    </row>
    <row r="193" spans="1:10" s="98" customFormat="1" ht="45.75" hidden="1" thickBot="1" x14ac:dyDescent="0.3">
      <c r="A193" s="96"/>
      <c r="B193" s="97"/>
      <c r="E193" s="99" t="s">
        <v>334</v>
      </c>
      <c r="F193" s="94">
        <v>0</v>
      </c>
      <c r="G193" s="95">
        <v>0</v>
      </c>
      <c r="H193" s="95">
        <v>0</v>
      </c>
      <c r="I193" s="95">
        <f t="shared" ref="I193:I194" si="61">F193+G193-H193</f>
        <v>0</v>
      </c>
      <c r="J193" s="98" t="s">
        <v>391</v>
      </c>
    </row>
    <row r="194" spans="1:10" s="98" customFormat="1" ht="45.75" hidden="1" thickBot="1" x14ac:dyDescent="0.3">
      <c r="A194" s="96"/>
      <c r="B194" s="97"/>
      <c r="E194" s="99"/>
      <c r="F194" s="94">
        <f>SUM(F192:F193)</f>
        <v>0</v>
      </c>
      <c r="G194" s="95">
        <v>0</v>
      </c>
      <c r="H194" s="95">
        <v>0</v>
      </c>
      <c r="I194" s="95">
        <f t="shared" si="61"/>
        <v>0</v>
      </c>
      <c r="J194" s="98" t="s">
        <v>391</v>
      </c>
    </row>
    <row r="195" spans="1:10" s="98" customFormat="1" ht="45.75" hidden="1" thickBot="1" x14ac:dyDescent="0.3">
      <c r="A195" s="100"/>
      <c r="B195" s="101" t="s">
        <v>102</v>
      </c>
      <c r="C195" s="102" t="s">
        <v>104</v>
      </c>
      <c r="D195" s="98" t="s">
        <v>142</v>
      </c>
      <c r="E195" s="103" t="s">
        <v>332</v>
      </c>
      <c r="F195" s="104">
        <f>F191+F187</f>
        <v>0</v>
      </c>
      <c r="G195" s="94">
        <f>G191+G187</f>
        <v>0</v>
      </c>
      <c r="H195" s="94">
        <f>H191+H187</f>
        <v>0</v>
      </c>
      <c r="I195" s="105">
        <f>I187+I191</f>
        <v>0</v>
      </c>
      <c r="J195" s="98" t="s">
        <v>391</v>
      </c>
    </row>
    <row r="196" spans="1:10" s="98" customFormat="1" ht="45.75" hidden="1" thickBot="1" x14ac:dyDescent="0.3">
      <c r="A196" s="100"/>
      <c r="B196" s="101"/>
      <c r="C196" s="102"/>
      <c r="D196" s="102"/>
      <c r="E196" s="103" t="s">
        <v>333</v>
      </c>
      <c r="F196" s="104">
        <f t="shared" ref="F196:H196" si="62">F192+F188</f>
        <v>0</v>
      </c>
      <c r="G196" s="94">
        <f t="shared" si="62"/>
        <v>0</v>
      </c>
      <c r="H196" s="94">
        <f t="shared" si="62"/>
        <v>0</v>
      </c>
      <c r="I196" s="105">
        <f t="shared" ref="I196:I197" si="63">I188+I192</f>
        <v>0</v>
      </c>
      <c r="J196" s="98" t="s">
        <v>391</v>
      </c>
    </row>
    <row r="197" spans="1:10" s="98" customFormat="1" ht="45.75" hidden="1" thickBot="1" x14ac:dyDescent="0.3">
      <c r="A197" s="100"/>
      <c r="B197" s="101"/>
      <c r="C197" s="102"/>
      <c r="D197" s="102"/>
      <c r="E197" s="103" t="s">
        <v>334</v>
      </c>
      <c r="F197" s="104">
        <f>F193+F189</f>
        <v>0</v>
      </c>
      <c r="G197" s="94">
        <f>G193+G189</f>
        <v>0</v>
      </c>
      <c r="H197" s="94">
        <f>H193+H189</f>
        <v>0</v>
      </c>
      <c r="I197" s="105">
        <f t="shared" si="63"/>
        <v>0</v>
      </c>
      <c r="J197" s="98" t="s">
        <v>391</v>
      </c>
    </row>
    <row r="198" spans="1:10" s="98" customFormat="1" ht="45.75" hidden="1" thickBot="1" x14ac:dyDescent="0.3">
      <c r="A198" s="96"/>
      <c r="B198" s="106"/>
      <c r="E198" s="99"/>
      <c r="F198" s="94"/>
      <c r="G198" s="95"/>
      <c r="H198" s="95"/>
      <c r="I198" s="95"/>
      <c r="J198" s="98" t="s">
        <v>391</v>
      </c>
    </row>
    <row r="199" spans="1:10" s="98" customFormat="1" ht="45.75" hidden="1" thickBot="1" x14ac:dyDescent="0.3">
      <c r="A199" s="107" t="s">
        <v>143</v>
      </c>
      <c r="B199" s="108" t="s">
        <v>96</v>
      </c>
      <c r="C199" s="109" t="s">
        <v>107</v>
      </c>
      <c r="D199" s="109" t="s">
        <v>144</v>
      </c>
      <c r="E199" s="110"/>
      <c r="F199" s="111"/>
      <c r="G199" s="112"/>
      <c r="H199" s="112"/>
      <c r="I199" s="112"/>
      <c r="J199" s="98" t="s">
        <v>391</v>
      </c>
    </row>
    <row r="200" spans="1:10" s="98" customFormat="1" ht="45.75" hidden="1" thickBot="1" x14ac:dyDescent="0.3">
      <c r="A200" s="96"/>
      <c r="B200" s="97" t="s">
        <v>98</v>
      </c>
      <c r="D200" s="98" t="s">
        <v>99</v>
      </c>
      <c r="E200" s="99" t="s">
        <v>332</v>
      </c>
      <c r="F200" s="94"/>
      <c r="G200" s="95"/>
      <c r="H200" s="95"/>
      <c r="I200" s="95"/>
      <c r="J200" s="98" t="s">
        <v>391</v>
      </c>
    </row>
    <row r="201" spans="1:10" s="98" customFormat="1" ht="45.75" hidden="1" thickBot="1" x14ac:dyDescent="0.3">
      <c r="A201" s="96"/>
      <c r="B201" s="97"/>
      <c r="E201" s="99" t="s">
        <v>333</v>
      </c>
      <c r="F201" s="94">
        <v>0</v>
      </c>
      <c r="G201" s="95">
        <v>0</v>
      </c>
      <c r="H201" s="95">
        <v>0</v>
      </c>
      <c r="I201" s="95">
        <f>F201+G201-H201</f>
        <v>0</v>
      </c>
      <c r="J201" s="98" t="s">
        <v>391</v>
      </c>
    </row>
    <row r="202" spans="1:10" s="98" customFormat="1" ht="45.75" hidden="1" thickBot="1" x14ac:dyDescent="0.3">
      <c r="A202" s="96"/>
      <c r="B202" s="97"/>
      <c r="E202" s="99" t="s">
        <v>334</v>
      </c>
      <c r="F202" s="94">
        <v>0</v>
      </c>
      <c r="G202" s="95">
        <v>0</v>
      </c>
      <c r="H202" s="95">
        <v>0</v>
      </c>
      <c r="I202" s="95">
        <f t="shared" ref="I202:I203" si="64">F202+G202-H202</f>
        <v>0</v>
      </c>
      <c r="J202" s="98" t="s">
        <v>391</v>
      </c>
    </row>
    <row r="203" spans="1:10" s="98" customFormat="1" ht="45.75" hidden="1" thickBot="1" x14ac:dyDescent="0.3">
      <c r="A203" s="96"/>
      <c r="B203" s="97"/>
      <c r="E203" s="99"/>
      <c r="F203" s="94">
        <f>SUM(F201:F202)</f>
        <v>0</v>
      </c>
      <c r="G203" s="95">
        <v>0</v>
      </c>
      <c r="H203" s="95">
        <v>0</v>
      </c>
      <c r="I203" s="95">
        <f t="shared" si="64"/>
        <v>0</v>
      </c>
      <c r="J203" s="98" t="s">
        <v>391</v>
      </c>
    </row>
    <row r="204" spans="1:10" s="98" customFormat="1" ht="45.75" hidden="1" thickBot="1" x14ac:dyDescent="0.3">
      <c r="A204" s="96"/>
      <c r="B204" s="97" t="s">
        <v>100</v>
      </c>
      <c r="D204" s="98" t="s">
        <v>101</v>
      </c>
      <c r="E204" s="99" t="s">
        <v>332</v>
      </c>
      <c r="F204" s="94"/>
      <c r="G204" s="95"/>
      <c r="H204" s="95"/>
      <c r="I204" s="95"/>
      <c r="J204" s="98" t="s">
        <v>391</v>
      </c>
    </row>
    <row r="205" spans="1:10" s="98" customFormat="1" ht="45.75" hidden="1" thickBot="1" x14ac:dyDescent="0.3">
      <c r="A205" s="96"/>
      <c r="B205" s="97"/>
      <c r="E205" s="99" t="s">
        <v>333</v>
      </c>
      <c r="F205" s="94">
        <v>0</v>
      </c>
      <c r="G205" s="95">
        <v>0</v>
      </c>
      <c r="H205" s="95">
        <v>0</v>
      </c>
      <c r="I205" s="95">
        <f>F205+G205-H205</f>
        <v>0</v>
      </c>
      <c r="J205" s="98" t="s">
        <v>391</v>
      </c>
    </row>
    <row r="206" spans="1:10" s="98" customFormat="1" ht="45.75" hidden="1" thickBot="1" x14ac:dyDescent="0.3">
      <c r="A206" s="96"/>
      <c r="B206" s="97"/>
      <c r="E206" s="99" t="s">
        <v>334</v>
      </c>
      <c r="F206" s="94">
        <v>0</v>
      </c>
      <c r="G206" s="95">
        <v>0</v>
      </c>
      <c r="H206" s="95">
        <v>0</v>
      </c>
      <c r="I206" s="95">
        <f t="shared" ref="I206:I207" si="65">F206+G206-H206</f>
        <v>0</v>
      </c>
      <c r="J206" s="98" t="s">
        <v>391</v>
      </c>
    </row>
    <row r="207" spans="1:10" s="98" customFormat="1" ht="45.75" hidden="1" thickBot="1" x14ac:dyDescent="0.3">
      <c r="A207" s="96"/>
      <c r="B207" s="97"/>
      <c r="E207" s="99"/>
      <c r="F207" s="94">
        <f>SUM(F205:F206)</f>
        <v>0</v>
      </c>
      <c r="G207" s="95">
        <v>0</v>
      </c>
      <c r="H207" s="95">
        <v>0</v>
      </c>
      <c r="I207" s="95">
        <f t="shared" si="65"/>
        <v>0</v>
      </c>
      <c r="J207" s="98" t="s">
        <v>391</v>
      </c>
    </row>
    <row r="208" spans="1:10" s="98" customFormat="1" ht="45.75" hidden="1" thickBot="1" x14ac:dyDescent="0.3">
      <c r="A208" s="100"/>
      <c r="B208" s="101" t="s">
        <v>102</v>
      </c>
      <c r="C208" s="102" t="s">
        <v>107</v>
      </c>
      <c r="D208" s="102" t="s">
        <v>144</v>
      </c>
      <c r="E208" s="103" t="s">
        <v>332</v>
      </c>
      <c r="F208" s="104">
        <f>F204+F200</f>
        <v>0</v>
      </c>
      <c r="G208" s="94">
        <f>G204+G200</f>
        <v>0</v>
      </c>
      <c r="H208" s="94">
        <f>H204+H200</f>
        <v>0</v>
      </c>
      <c r="I208" s="105">
        <f>I200+I204</f>
        <v>0</v>
      </c>
      <c r="J208" s="98" t="s">
        <v>391</v>
      </c>
    </row>
    <row r="209" spans="1:10" s="98" customFormat="1" ht="45.75" hidden="1" thickBot="1" x14ac:dyDescent="0.3">
      <c r="A209" s="100"/>
      <c r="B209" s="101"/>
      <c r="C209" s="102"/>
      <c r="D209" s="102"/>
      <c r="E209" s="103" t="s">
        <v>333</v>
      </c>
      <c r="F209" s="104">
        <f t="shared" ref="F209:H209" si="66">F205+F201</f>
        <v>0</v>
      </c>
      <c r="G209" s="94">
        <f t="shared" si="66"/>
        <v>0</v>
      </c>
      <c r="H209" s="94">
        <f t="shared" si="66"/>
        <v>0</v>
      </c>
      <c r="I209" s="105">
        <f t="shared" ref="I209:I210" si="67">I201+I205</f>
        <v>0</v>
      </c>
      <c r="J209" s="98" t="s">
        <v>391</v>
      </c>
    </row>
    <row r="210" spans="1:10" s="98" customFormat="1" ht="45.75" hidden="1" thickBot="1" x14ac:dyDescent="0.3">
      <c r="A210" s="100"/>
      <c r="B210" s="101"/>
      <c r="C210" s="102"/>
      <c r="D210" s="102"/>
      <c r="E210" s="103" t="s">
        <v>334</v>
      </c>
      <c r="F210" s="104">
        <f>F206+F202</f>
        <v>0</v>
      </c>
      <c r="G210" s="94">
        <f>G206+G202</f>
        <v>0</v>
      </c>
      <c r="H210" s="94">
        <f>H206+H202</f>
        <v>0</v>
      </c>
      <c r="I210" s="105">
        <f t="shared" si="67"/>
        <v>0</v>
      </c>
      <c r="J210" s="98" t="s">
        <v>391</v>
      </c>
    </row>
    <row r="211" spans="1:10" s="98" customFormat="1" ht="45.75" hidden="1" thickBot="1" x14ac:dyDescent="0.3">
      <c r="A211" s="96"/>
      <c r="B211" s="106"/>
      <c r="E211" s="99"/>
      <c r="F211" s="94"/>
      <c r="G211" s="95"/>
      <c r="H211" s="95"/>
      <c r="I211" s="95"/>
      <c r="J211" s="98" t="s">
        <v>391</v>
      </c>
    </row>
    <row r="212" spans="1:10" s="98" customFormat="1" ht="45.75" hidden="1" thickBot="1" x14ac:dyDescent="0.3">
      <c r="A212" s="113" t="s">
        <v>145</v>
      </c>
      <c r="B212" s="114"/>
      <c r="C212" s="115"/>
      <c r="D212" s="115" t="s">
        <v>138</v>
      </c>
      <c r="E212" s="116" t="s">
        <v>332</v>
      </c>
      <c r="F212" s="148">
        <v>0</v>
      </c>
      <c r="G212" s="148">
        <v>0</v>
      </c>
      <c r="H212" s="148">
        <v>0</v>
      </c>
      <c r="I212" s="148">
        <v>0</v>
      </c>
      <c r="J212" s="98" t="s">
        <v>391</v>
      </c>
    </row>
    <row r="213" spans="1:10" s="98" customFormat="1" ht="45.75" hidden="1" thickBot="1" x14ac:dyDescent="0.3">
      <c r="A213" s="100"/>
      <c r="B213" s="101"/>
      <c r="C213" s="102"/>
      <c r="D213" s="102"/>
      <c r="E213" s="103" t="s">
        <v>333</v>
      </c>
      <c r="F213" s="149">
        <v>0</v>
      </c>
      <c r="G213" s="149">
        <v>0</v>
      </c>
      <c r="H213" s="149">
        <v>0</v>
      </c>
      <c r="I213" s="149">
        <v>0</v>
      </c>
      <c r="J213" s="98" t="s">
        <v>391</v>
      </c>
    </row>
    <row r="214" spans="1:10" s="98" customFormat="1" ht="45.75" hidden="1" thickBot="1" x14ac:dyDescent="0.3">
      <c r="A214" s="100"/>
      <c r="B214" s="101"/>
      <c r="C214" s="102"/>
      <c r="D214" s="102"/>
      <c r="E214" s="103" t="s">
        <v>334</v>
      </c>
      <c r="F214" s="149">
        <v>0</v>
      </c>
      <c r="G214" s="149">
        <v>0</v>
      </c>
      <c r="H214" s="149">
        <v>0</v>
      </c>
      <c r="I214" s="149">
        <v>0</v>
      </c>
      <c r="J214" s="98" t="s">
        <v>391</v>
      </c>
    </row>
    <row r="215" spans="1:10" s="98" customFormat="1" ht="45.75" hidden="1" thickBot="1" x14ac:dyDescent="0.3">
      <c r="A215" s="96"/>
      <c r="B215" s="106"/>
      <c r="E215" s="99"/>
      <c r="F215" s="94"/>
      <c r="G215" s="95"/>
      <c r="H215" s="95"/>
      <c r="I215" s="95"/>
      <c r="J215" s="98" t="s">
        <v>391</v>
      </c>
    </row>
    <row r="216" spans="1:10" s="102" customFormat="1" ht="45.75" hidden="1" thickBot="1" x14ac:dyDescent="0.3">
      <c r="A216" s="118" t="s">
        <v>92</v>
      </c>
      <c r="B216" s="119"/>
      <c r="C216" s="120" t="s">
        <v>107</v>
      </c>
      <c r="D216" s="120" t="s">
        <v>146</v>
      </c>
      <c r="E216" s="121"/>
      <c r="F216" s="122"/>
      <c r="G216" s="123"/>
      <c r="H216" s="123"/>
      <c r="I216" s="123"/>
      <c r="J216" s="102" t="s">
        <v>391</v>
      </c>
    </row>
    <row r="217" spans="1:10" s="98" customFormat="1" ht="45.75" hidden="1" thickBot="1" x14ac:dyDescent="0.3">
      <c r="A217" s="96"/>
      <c r="B217" s="106"/>
      <c r="E217" s="99"/>
      <c r="F217" s="94"/>
      <c r="G217" s="95"/>
      <c r="H217" s="95"/>
      <c r="I217" s="95"/>
      <c r="J217" s="98" t="s">
        <v>391</v>
      </c>
    </row>
    <row r="218" spans="1:10" s="98" customFormat="1" ht="45.75" hidden="1" thickBot="1" x14ac:dyDescent="0.3">
      <c r="A218" s="107" t="s">
        <v>147</v>
      </c>
      <c r="B218" s="108" t="s">
        <v>96</v>
      </c>
      <c r="C218" s="109" t="s">
        <v>93</v>
      </c>
      <c r="D218" s="109" t="s">
        <v>148</v>
      </c>
      <c r="E218" s="110"/>
      <c r="F218" s="111"/>
      <c r="G218" s="112"/>
      <c r="H218" s="112"/>
      <c r="I218" s="112"/>
      <c r="J218" s="98" t="s">
        <v>391</v>
      </c>
    </row>
    <row r="219" spans="1:10" s="98" customFormat="1" ht="45.75" hidden="1" thickBot="1" x14ac:dyDescent="0.3">
      <c r="A219" s="96"/>
      <c r="B219" s="97" t="s">
        <v>98</v>
      </c>
      <c r="D219" s="98" t="s">
        <v>99</v>
      </c>
      <c r="E219" s="99" t="s">
        <v>332</v>
      </c>
      <c r="F219" s="94"/>
      <c r="G219" s="95"/>
      <c r="H219" s="95"/>
      <c r="I219" s="95"/>
      <c r="J219" s="98" t="s">
        <v>391</v>
      </c>
    </row>
    <row r="220" spans="1:10" s="98" customFormat="1" ht="45.75" hidden="1" thickBot="1" x14ac:dyDescent="0.3">
      <c r="A220" s="96"/>
      <c r="B220" s="97"/>
      <c r="E220" s="99" t="s">
        <v>333</v>
      </c>
      <c r="F220" s="94">
        <v>0</v>
      </c>
      <c r="G220" s="95">
        <v>0</v>
      </c>
      <c r="H220" s="95">
        <v>0</v>
      </c>
      <c r="I220" s="95">
        <f>F220+G220-H220</f>
        <v>0</v>
      </c>
      <c r="J220" s="98" t="s">
        <v>391</v>
      </c>
    </row>
    <row r="221" spans="1:10" s="98" customFormat="1" ht="45.75" hidden="1" thickBot="1" x14ac:dyDescent="0.3">
      <c r="A221" s="96"/>
      <c r="B221" s="97"/>
      <c r="E221" s="99" t="s">
        <v>334</v>
      </c>
      <c r="F221" s="94">
        <v>0</v>
      </c>
      <c r="G221" s="95">
        <v>0</v>
      </c>
      <c r="H221" s="95">
        <v>0</v>
      </c>
      <c r="I221" s="95">
        <f t="shared" ref="I221:I222" si="68">F221+G221-H221</f>
        <v>0</v>
      </c>
      <c r="J221" s="98" t="s">
        <v>391</v>
      </c>
    </row>
    <row r="222" spans="1:10" s="98" customFormat="1" ht="45.75" hidden="1" thickBot="1" x14ac:dyDescent="0.3">
      <c r="A222" s="96"/>
      <c r="B222" s="97"/>
      <c r="E222" s="99"/>
      <c r="F222" s="94">
        <f>SUM(F220:F221)</f>
        <v>0</v>
      </c>
      <c r="G222" s="95">
        <v>0</v>
      </c>
      <c r="H222" s="95">
        <v>0</v>
      </c>
      <c r="I222" s="95">
        <f t="shared" si="68"/>
        <v>0</v>
      </c>
      <c r="J222" s="98" t="s">
        <v>391</v>
      </c>
    </row>
    <row r="223" spans="1:10" s="98" customFormat="1" ht="45.75" hidden="1" thickBot="1" x14ac:dyDescent="0.3">
      <c r="A223" s="96"/>
      <c r="B223" s="97" t="s">
        <v>100</v>
      </c>
      <c r="D223" s="98" t="s">
        <v>101</v>
      </c>
      <c r="E223" s="99" t="s">
        <v>332</v>
      </c>
      <c r="F223" s="94"/>
      <c r="G223" s="95"/>
      <c r="H223" s="95"/>
      <c r="I223" s="95"/>
      <c r="J223" s="98" t="s">
        <v>391</v>
      </c>
    </row>
    <row r="224" spans="1:10" s="98" customFormat="1" ht="45.75" hidden="1" thickBot="1" x14ac:dyDescent="0.3">
      <c r="A224" s="96"/>
      <c r="B224" s="97"/>
      <c r="E224" s="99" t="s">
        <v>333</v>
      </c>
      <c r="F224" s="94">
        <v>0</v>
      </c>
      <c r="G224" s="95">
        <v>0</v>
      </c>
      <c r="H224" s="95">
        <v>0</v>
      </c>
      <c r="I224" s="95">
        <f>F224+G224-H224</f>
        <v>0</v>
      </c>
      <c r="J224" s="98" t="s">
        <v>391</v>
      </c>
    </row>
    <row r="225" spans="1:10" s="98" customFormat="1" ht="45.75" hidden="1" thickBot="1" x14ac:dyDescent="0.3">
      <c r="A225" s="96"/>
      <c r="B225" s="97"/>
      <c r="E225" s="99" t="s">
        <v>334</v>
      </c>
      <c r="F225" s="94">
        <v>0</v>
      </c>
      <c r="G225" s="95">
        <v>0</v>
      </c>
      <c r="H225" s="95">
        <v>0</v>
      </c>
      <c r="I225" s="95">
        <f t="shared" ref="I225:I226" si="69">F225+G225-H225</f>
        <v>0</v>
      </c>
      <c r="J225" s="98" t="s">
        <v>391</v>
      </c>
    </row>
    <row r="226" spans="1:10" s="98" customFormat="1" ht="45.75" hidden="1" thickBot="1" x14ac:dyDescent="0.3">
      <c r="A226" s="96"/>
      <c r="B226" s="97"/>
      <c r="E226" s="99"/>
      <c r="F226" s="94">
        <f>SUM(F224:F225)</f>
        <v>0</v>
      </c>
      <c r="G226" s="95">
        <v>0</v>
      </c>
      <c r="H226" s="95">
        <v>0</v>
      </c>
      <c r="I226" s="95">
        <f t="shared" si="69"/>
        <v>0</v>
      </c>
      <c r="J226" s="98" t="s">
        <v>391</v>
      </c>
    </row>
    <row r="227" spans="1:10" s="98" customFormat="1" ht="45.75" hidden="1" thickBot="1" x14ac:dyDescent="0.3">
      <c r="A227" s="96"/>
      <c r="B227" s="97" t="s">
        <v>109</v>
      </c>
      <c r="D227" s="98" t="s">
        <v>110</v>
      </c>
      <c r="E227" s="99" t="s">
        <v>332</v>
      </c>
      <c r="F227" s="94"/>
      <c r="G227" s="95"/>
      <c r="H227" s="95"/>
      <c r="I227" s="95"/>
      <c r="J227" s="98" t="s">
        <v>391</v>
      </c>
    </row>
    <row r="228" spans="1:10" s="98" customFormat="1" ht="45.75" hidden="1" thickBot="1" x14ac:dyDescent="0.3">
      <c r="A228" s="96"/>
      <c r="B228" s="97"/>
      <c r="E228" s="99" t="s">
        <v>333</v>
      </c>
      <c r="F228" s="94">
        <v>0</v>
      </c>
      <c r="G228" s="95">
        <v>0</v>
      </c>
      <c r="H228" s="95">
        <v>0</v>
      </c>
      <c r="I228" s="95">
        <f>F228+G228-H228</f>
        <v>0</v>
      </c>
      <c r="J228" s="98" t="s">
        <v>391</v>
      </c>
    </row>
    <row r="229" spans="1:10" s="98" customFormat="1" ht="45.75" hidden="1" thickBot="1" x14ac:dyDescent="0.3">
      <c r="A229" s="96"/>
      <c r="B229" s="97"/>
      <c r="E229" s="99" t="s">
        <v>334</v>
      </c>
      <c r="F229" s="94">
        <v>0</v>
      </c>
      <c r="G229" s="95">
        <v>0</v>
      </c>
      <c r="H229" s="95">
        <v>0</v>
      </c>
      <c r="I229" s="95">
        <f t="shared" ref="I229:I230" si="70">F229+G229-H229</f>
        <v>0</v>
      </c>
      <c r="J229" s="98" t="s">
        <v>391</v>
      </c>
    </row>
    <row r="230" spans="1:10" s="98" customFormat="1" ht="45.75" hidden="1" thickBot="1" x14ac:dyDescent="0.3">
      <c r="A230" s="96"/>
      <c r="B230" s="106"/>
      <c r="E230" s="99"/>
      <c r="F230" s="94">
        <f>SUM(F228:F229)</f>
        <v>0</v>
      </c>
      <c r="G230" s="95">
        <v>0</v>
      </c>
      <c r="H230" s="95">
        <v>0</v>
      </c>
      <c r="I230" s="95">
        <f t="shared" si="70"/>
        <v>0</v>
      </c>
      <c r="J230" s="98" t="s">
        <v>391</v>
      </c>
    </row>
    <row r="231" spans="1:10" s="98" customFormat="1" ht="45.75" hidden="1" thickBot="1" x14ac:dyDescent="0.3">
      <c r="A231" s="100"/>
      <c r="B231" s="101" t="s">
        <v>102</v>
      </c>
      <c r="C231" s="102" t="s">
        <v>93</v>
      </c>
      <c r="D231" s="102" t="s">
        <v>148</v>
      </c>
      <c r="E231" s="103" t="s">
        <v>332</v>
      </c>
      <c r="F231" s="104">
        <f>F227+F223+F219</f>
        <v>0</v>
      </c>
      <c r="G231" s="104">
        <f>G227+G223+G219</f>
        <v>0</v>
      </c>
      <c r="H231" s="104">
        <f>H227+H223+H219</f>
        <v>0</v>
      </c>
      <c r="I231" s="104">
        <f>I227+I223+I219</f>
        <v>0</v>
      </c>
      <c r="J231" s="98" t="s">
        <v>391</v>
      </c>
    </row>
    <row r="232" spans="1:10" s="98" customFormat="1" ht="45.75" hidden="1" thickBot="1" x14ac:dyDescent="0.3">
      <c r="A232" s="100"/>
      <c r="B232" s="101"/>
      <c r="C232" s="102"/>
      <c r="D232" s="102"/>
      <c r="E232" s="103" t="s">
        <v>333</v>
      </c>
      <c r="F232" s="104">
        <f t="shared" ref="F232:I233" si="71">F228+F224+F220</f>
        <v>0</v>
      </c>
      <c r="G232" s="104">
        <f t="shared" si="71"/>
        <v>0</v>
      </c>
      <c r="H232" s="104">
        <f t="shared" si="71"/>
        <v>0</v>
      </c>
      <c r="I232" s="104">
        <f t="shared" si="71"/>
        <v>0</v>
      </c>
      <c r="J232" s="98" t="s">
        <v>391</v>
      </c>
    </row>
    <row r="233" spans="1:10" s="98" customFormat="1" ht="45.75" hidden="1" thickBot="1" x14ac:dyDescent="0.3">
      <c r="A233" s="100"/>
      <c r="B233" s="101"/>
      <c r="C233" s="102"/>
      <c r="D233" s="102"/>
      <c r="E233" s="103" t="s">
        <v>334</v>
      </c>
      <c r="F233" s="104">
        <f t="shared" ref="F233:G233" si="72">F229+F225+F221</f>
        <v>0</v>
      </c>
      <c r="G233" s="104">
        <f t="shared" si="72"/>
        <v>0</v>
      </c>
      <c r="H233" s="104">
        <f t="shared" si="71"/>
        <v>0</v>
      </c>
      <c r="I233" s="104">
        <f t="shared" si="71"/>
        <v>0</v>
      </c>
      <c r="J233" s="98" t="s">
        <v>391</v>
      </c>
    </row>
    <row r="234" spans="1:10" s="98" customFormat="1" ht="45.75" hidden="1" thickBot="1" x14ac:dyDescent="0.3">
      <c r="A234" s="96"/>
      <c r="B234" s="106"/>
      <c r="E234" s="99"/>
      <c r="F234" s="94"/>
      <c r="G234" s="95"/>
      <c r="H234" s="95"/>
      <c r="I234" s="95"/>
      <c r="J234" s="98" t="s">
        <v>391</v>
      </c>
    </row>
    <row r="235" spans="1:10" s="98" customFormat="1" ht="45.75" hidden="1" thickBot="1" x14ac:dyDescent="0.3">
      <c r="A235" s="107" t="s">
        <v>149</v>
      </c>
      <c r="B235" s="108" t="s">
        <v>96</v>
      </c>
      <c r="C235" s="109" t="s">
        <v>150</v>
      </c>
      <c r="D235" s="109" t="s">
        <v>151</v>
      </c>
      <c r="E235" s="110"/>
      <c r="F235" s="111"/>
      <c r="G235" s="112"/>
      <c r="H235" s="112"/>
      <c r="I235" s="112"/>
      <c r="J235" s="98" t="s">
        <v>391</v>
      </c>
    </row>
    <row r="236" spans="1:10" s="98" customFormat="1" ht="45.75" hidden="1" thickBot="1" x14ac:dyDescent="0.3">
      <c r="A236" s="96"/>
      <c r="B236" s="97" t="s">
        <v>98</v>
      </c>
      <c r="D236" s="98" t="s">
        <v>99</v>
      </c>
      <c r="E236" s="99" t="s">
        <v>332</v>
      </c>
      <c r="F236" s="94"/>
      <c r="G236" s="95"/>
      <c r="H236" s="95"/>
      <c r="I236" s="95"/>
      <c r="J236" s="98" t="s">
        <v>391</v>
      </c>
    </row>
    <row r="237" spans="1:10" s="98" customFormat="1" ht="45.75" hidden="1" thickBot="1" x14ac:dyDescent="0.3">
      <c r="A237" s="96"/>
      <c r="B237" s="97"/>
      <c r="E237" s="99" t="s">
        <v>333</v>
      </c>
      <c r="F237" s="94">
        <v>0</v>
      </c>
      <c r="G237" s="95">
        <v>0</v>
      </c>
      <c r="H237" s="95">
        <v>0</v>
      </c>
      <c r="I237" s="95">
        <f>F237+G237-H237</f>
        <v>0</v>
      </c>
      <c r="J237" s="98" t="s">
        <v>391</v>
      </c>
    </row>
    <row r="238" spans="1:10" s="98" customFormat="1" ht="45.75" hidden="1" thickBot="1" x14ac:dyDescent="0.3">
      <c r="A238" s="96"/>
      <c r="B238" s="97"/>
      <c r="E238" s="99" t="s">
        <v>334</v>
      </c>
      <c r="F238" s="94">
        <v>0</v>
      </c>
      <c r="G238" s="95">
        <v>0</v>
      </c>
      <c r="H238" s="95">
        <v>0</v>
      </c>
      <c r="I238" s="95">
        <f t="shared" ref="I238:I239" si="73">F238+G238-H238</f>
        <v>0</v>
      </c>
      <c r="J238" s="98" t="s">
        <v>391</v>
      </c>
    </row>
    <row r="239" spans="1:10" s="98" customFormat="1" ht="45.75" hidden="1" thickBot="1" x14ac:dyDescent="0.3">
      <c r="A239" s="96"/>
      <c r="B239" s="97"/>
      <c r="E239" s="99"/>
      <c r="F239" s="94">
        <f>SUM(F237:F238)</f>
        <v>0</v>
      </c>
      <c r="G239" s="95">
        <v>0</v>
      </c>
      <c r="H239" s="95">
        <v>0</v>
      </c>
      <c r="I239" s="95">
        <f t="shared" si="73"/>
        <v>0</v>
      </c>
      <c r="J239" s="98" t="s">
        <v>391</v>
      </c>
    </row>
    <row r="240" spans="1:10" s="98" customFormat="1" ht="45.75" hidden="1" thickBot="1" x14ac:dyDescent="0.3">
      <c r="A240" s="96"/>
      <c r="B240" s="97" t="s">
        <v>100</v>
      </c>
      <c r="D240" s="98" t="s">
        <v>101</v>
      </c>
      <c r="E240" s="99" t="s">
        <v>332</v>
      </c>
      <c r="F240" s="94"/>
      <c r="G240" s="95"/>
      <c r="H240" s="95"/>
      <c r="I240" s="95"/>
      <c r="J240" s="98" t="s">
        <v>391</v>
      </c>
    </row>
    <row r="241" spans="1:10" s="98" customFormat="1" ht="45.75" hidden="1" thickBot="1" x14ac:dyDescent="0.3">
      <c r="A241" s="96"/>
      <c r="B241" s="97"/>
      <c r="E241" s="99" t="s">
        <v>333</v>
      </c>
      <c r="F241" s="94">
        <v>0</v>
      </c>
      <c r="G241" s="95">
        <v>0</v>
      </c>
      <c r="H241" s="95">
        <v>0</v>
      </c>
      <c r="I241" s="95">
        <f>F241+G241-H241</f>
        <v>0</v>
      </c>
      <c r="J241" s="98" t="s">
        <v>391</v>
      </c>
    </row>
    <row r="242" spans="1:10" s="98" customFormat="1" ht="45.75" hidden="1" thickBot="1" x14ac:dyDescent="0.3">
      <c r="A242" s="96"/>
      <c r="B242" s="97"/>
      <c r="E242" s="99" t="s">
        <v>334</v>
      </c>
      <c r="F242" s="94">
        <v>0</v>
      </c>
      <c r="G242" s="95">
        <v>0</v>
      </c>
      <c r="H242" s="95">
        <v>0</v>
      </c>
      <c r="I242" s="95">
        <f t="shared" ref="I242:I243" si="74">F242+G242-H242</f>
        <v>0</v>
      </c>
      <c r="J242" s="98" t="s">
        <v>391</v>
      </c>
    </row>
    <row r="243" spans="1:10" s="98" customFormat="1" ht="45.75" hidden="1" thickBot="1" x14ac:dyDescent="0.3">
      <c r="A243" s="96"/>
      <c r="B243" s="97"/>
      <c r="E243" s="99"/>
      <c r="F243" s="94">
        <f>SUM(F241:F242)</f>
        <v>0</v>
      </c>
      <c r="G243" s="95">
        <v>0</v>
      </c>
      <c r="H243" s="95">
        <v>0</v>
      </c>
      <c r="I243" s="95">
        <f t="shared" si="74"/>
        <v>0</v>
      </c>
      <c r="J243" s="98" t="s">
        <v>391</v>
      </c>
    </row>
    <row r="244" spans="1:10" s="98" customFormat="1" ht="45.75" hidden="1" thickBot="1" x14ac:dyDescent="0.3">
      <c r="A244" s="96"/>
      <c r="B244" s="97" t="s">
        <v>109</v>
      </c>
      <c r="D244" s="98" t="s">
        <v>110</v>
      </c>
      <c r="E244" s="99" t="s">
        <v>332</v>
      </c>
      <c r="F244" s="94"/>
      <c r="G244" s="95"/>
      <c r="H244" s="95"/>
      <c r="I244" s="95"/>
      <c r="J244" s="98" t="s">
        <v>391</v>
      </c>
    </row>
    <row r="245" spans="1:10" s="98" customFormat="1" ht="45.75" hidden="1" thickBot="1" x14ac:dyDescent="0.3">
      <c r="A245" s="96"/>
      <c r="B245" s="97"/>
      <c r="E245" s="99" t="s">
        <v>333</v>
      </c>
      <c r="F245" s="94">
        <v>0</v>
      </c>
      <c r="G245" s="95">
        <v>0</v>
      </c>
      <c r="H245" s="95">
        <v>0</v>
      </c>
      <c r="I245" s="95">
        <f>F245+G245-H245</f>
        <v>0</v>
      </c>
      <c r="J245" s="98" t="s">
        <v>391</v>
      </c>
    </row>
    <row r="246" spans="1:10" s="98" customFormat="1" ht="45.75" hidden="1" thickBot="1" x14ac:dyDescent="0.3">
      <c r="A246" s="96"/>
      <c r="B246" s="97"/>
      <c r="E246" s="99" t="s">
        <v>334</v>
      </c>
      <c r="F246" s="94">
        <v>0</v>
      </c>
      <c r="G246" s="95">
        <v>0</v>
      </c>
      <c r="H246" s="95">
        <v>0</v>
      </c>
      <c r="I246" s="95">
        <f t="shared" ref="I246:I247" si="75">F246+G246-H246</f>
        <v>0</v>
      </c>
      <c r="J246" s="98" t="s">
        <v>391</v>
      </c>
    </row>
    <row r="247" spans="1:10" s="98" customFormat="1" ht="45.75" hidden="1" thickBot="1" x14ac:dyDescent="0.3">
      <c r="A247" s="96"/>
      <c r="B247" s="97"/>
      <c r="E247" s="99"/>
      <c r="F247" s="94">
        <f>SUM(F245:F246)</f>
        <v>0</v>
      </c>
      <c r="G247" s="95">
        <v>0</v>
      </c>
      <c r="H247" s="95">
        <v>0</v>
      </c>
      <c r="I247" s="95">
        <f t="shared" si="75"/>
        <v>0</v>
      </c>
      <c r="J247" s="98" t="s">
        <v>391</v>
      </c>
    </row>
    <row r="248" spans="1:10" s="98" customFormat="1" ht="45.75" hidden="1" thickBot="1" x14ac:dyDescent="0.3">
      <c r="A248" s="100"/>
      <c r="B248" s="101" t="s">
        <v>102</v>
      </c>
      <c r="C248" s="102" t="s">
        <v>150</v>
      </c>
      <c r="D248" s="102" t="s">
        <v>151</v>
      </c>
      <c r="E248" s="103" t="s">
        <v>332</v>
      </c>
      <c r="F248" s="104">
        <f>F244+F240+F236</f>
        <v>0</v>
      </c>
      <c r="G248" s="104">
        <f>G244+G240+G236</f>
        <v>0</v>
      </c>
      <c r="H248" s="104">
        <f>H244+H240+H236</f>
        <v>0</v>
      </c>
      <c r="I248" s="104">
        <f>I244+I240+I236</f>
        <v>0</v>
      </c>
      <c r="J248" s="98" t="s">
        <v>391</v>
      </c>
    </row>
    <row r="249" spans="1:10" s="98" customFormat="1" ht="45.75" hidden="1" thickBot="1" x14ac:dyDescent="0.3">
      <c r="A249" s="100"/>
      <c r="B249" s="101"/>
      <c r="C249" s="102"/>
      <c r="D249" s="102"/>
      <c r="E249" s="103" t="s">
        <v>333</v>
      </c>
      <c r="F249" s="104">
        <f t="shared" ref="F249:I250" si="76">F245+F241+F237</f>
        <v>0</v>
      </c>
      <c r="G249" s="104">
        <f t="shared" si="76"/>
        <v>0</v>
      </c>
      <c r="H249" s="104">
        <f t="shared" si="76"/>
        <v>0</v>
      </c>
      <c r="I249" s="104">
        <f t="shared" si="76"/>
        <v>0</v>
      </c>
      <c r="J249" s="98" t="s">
        <v>391</v>
      </c>
    </row>
    <row r="250" spans="1:10" s="98" customFormat="1" ht="45.75" hidden="1" thickBot="1" x14ac:dyDescent="0.3">
      <c r="A250" s="100"/>
      <c r="B250" s="101"/>
      <c r="C250" s="102"/>
      <c r="D250" s="102"/>
      <c r="E250" s="103" t="s">
        <v>334</v>
      </c>
      <c r="F250" s="104">
        <f t="shared" ref="F250:G250" si="77">F246+F242+F238</f>
        <v>0</v>
      </c>
      <c r="G250" s="104">
        <f t="shared" si="77"/>
        <v>0</v>
      </c>
      <c r="H250" s="104">
        <f t="shared" si="76"/>
        <v>0</v>
      </c>
      <c r="I250" s="104">
        <f t="shared" si="76"/>
        <v>0</v>
      </c>
      <c r="J250" s="98" t="s">
        <v>391</v>
      </c>
    </row>
    <row r="251" spans="1:10" s="98" customFormat="1" ht="45.75" hidden="1" thickBot="1" x14ac:dyDescent="0.3">
      <c r="A251" s="96"/>
      <c r="B251" s="106"/>
      <c r="E251" s="99"/>
      <c r="F251" s="94"/>
      <c r="G251" s="95"/>
      <c r="H251" s="95"/>
      <c r="I251" s="95"/>
      <c r="J251" s="98" t="s">
        <v>391</v>
      </c>
    </row>
    <row r="252" spans="1:10" s="98" customFormat="1" ht="45.75" hidden="1" thickBot="1" x14ac:dyDescent="0.3">
      <c r="A252" s="107" t="s">
        <v>152</v>
      </c>
      <c r="B252" s="108" t="s">
        <v>96</v>
      </c>
      <c r="C252" s="109" t="s">
        <v>107</v>
      </c>
      <c r="D252" s="109" t="s">
        <v>153</v>
      </c>
      <c r="E252" s="110"/>
      <c r="F252" s="111"/>
      <c r="G252" s="112"/>
      <c r="H252" s="112"/>
      <c r="I252" s="112"/>
      <c r="J252" s="98" t="s">
        <v>391</v>
      </c>
    </row>
    <row r="253" spans="1:10" s="98" customFormat="1" ht="45.75" hidden="1" thickBot="1" x14ac:dyDescent="0.3">
      <c r="A253" s="96"/>
      <c r="B253" s="97" t="s">
        <v>98</v>
      </c>
      <c r="D253" s="98" t="s">
        <v>99</v>
      </c>
      <c r="E253" s="99" t="s">
        <v>332</v>
      </c>
      <c r="F253" s="94"/>
      <c r="G253" s="95"/>
      <c r="H253" s="95"/>
      <c r="I253" s="95"/>
      <c r="J253" s="98" t="s">
        <v>391</v>
      </c>
    </row>
    <row r="254" spans="1:10" s="98" customFormat="1" ht="45.75" hidden="1" thickBot="1" x14ac:dyDescent="0.3">
      <c r="A254" s="96"/>
      <c r="B254" s="97"/>
      <c r="E254" s="99" t="s">
        <v>333</v>
      </c>
      <c r="F254" s="94">
        <v>0</v>
      </c>
      <c r="G254" s="95">
        <v>0</v>
      </c>
      <c r="H254" s="95">
        <v>0</v>
      </c>
      <c r="I254" s="95">
        <f>F254+G254-H254</f>
        <v>0</v>
      </c>
      <c r="J254" s="98" t="s">
        <v>391</v>
      </c>
    </row>
    <row r="255" spans="1:10" s="98" customFormat="1" ht="45.75" hidden="1" thickBot="1" x14ac:dyDescent="0.3">
      <c r="A255" s="96"/>
      <c r="B255" s="97"/>
      <c r="E255" s="99" t="s">
        <v>334</v>
      </c>
      <c r="F255" s="94">
        <v>0</v>
      </c>
      <c r="G255" s="95">
        <v>0</v>
      </c>
      <c r="H255" s="95">
        <v>0</v>
      </c>
      <c r="I255" s="95">
        <f t="shared" ref="I255:I256" si="78">F255+G255-H255</f>
        <v>0</v>
      </c>
      <c r="J255" s="98" t="s">
        <v>391</v>
      </c>
    </row>
    <row r="256" spans="1:10" s="98" customFormat="1" ht="45.75" hidden="1" thickBot="1" x14ac:dyDescent="0.3">
      <c r="A256" s="96"/>
      <c r="B256" s="97"/>
      <c r="E256" s="99"/>
      <c r="F256" s="94">
        <f>SUM(F254:F255)</f>
        <v>0</v>
      </c>
      <c r="G256" s="95">
        <v>0</v>
      </c>
      <c r="H256" s="95">
        <v>0</v>
      </c>
      <c r="I256" s="95">
        <f t="shared" si="78"/>
        <v>0</v>
      </c>
      <c r="J256" s="98" t="s">
        <v>391</v>
      </c>
    </row>
    <row r="257" spans="1:10" s="98" customFormat="1" ht="45.75" hidden="1" thickBot="1" x14ac:dyDescent="0.3">
      <c r="A257" s="96"/>
      <c r="B257" s="97" t="s">
        <v>100</v>
      </c>
      <c r="D257" s="98" t="s">
        <v>101</v>
      </c>
      <c r="E257" s="99" t="s">
        <v>332</v>
      </c>
      <c r="F257" s="94"/>
      <c r="G257" s="95"/>
      <c r="H257" s="95"/>
      <c r="I257" s="95"/>
      <c r="J257" s="98" t="s">
        <v>391</v>
      </c>
    </row>
    <row r="258" spans="1:10" s="98" customFormat="1" ht="45.75" hidden="1" thickBot="1" x14ac:dyDescent="0.3">
      <c r="A258" s="96"/>
      <c r="B258" s="97"/>
      <c r="E258" s="99" t="s">
        <v>333</v>
      </c>
      <c r="F258" s="94">
        <v>0</v>
      </c>
      <c r="G258" s="95">
        <v>0</v>
      </c>
      <c r="H258" s="95">
        <v>0</v>
      </c>
      <c r="I258" s="95">
        <f>F258+G258-H258</f>
        <v>0</v>
      </c>
      <c r="J258" s="98" t="s">
        <v>391</v>
      </c>
    </row>
    <row r="259" spans="1:10" s="98" customFormat="1" ht="45.75" hidden="1" thickBot="1" x14ac:dyDescent="0.3">
      <c r="A259" s="96"/>
      <c r="B259" s="97"/>
      <c r="E259" s="99" t="s">
        <v>334</v>
      </c>
      <c r="F259" s="94">
        <v>0</v>
      </c>
      <c r="G259" s="95">
        <v>0</v>
      </c>
      <c r="H259" s="95">
        <v>0</v>
      </c>
      <c r="I259" s="95">
        <f t="shared" ref="I259:I260" si="79">F259+G259-H259</f>
        <v>0</v>
      </c>
      <c r="J259" s="98" t="s">
        <v>391</v>
      </c>
    </row>
    <row r="260" spans="1:10" s="98" customFormat="1" ht="45.75" hidden="1" thickBot="1" x14ac:dyDescent="0.3">
      <c r="A260" s="96"/>
      <c r="B260" s="97"/>
      <c r="E260" s="99"/>
      <c r="F260" s="94">
        <f>SUM(F258:F259)</f>
        <v>0</v>
      </c>
      <c r="G260" s="95">
        <v>0</v>
      </c>
      <c r="H260" s="95">
        <v>0</v>
      </c>
      <c r="I260" s="95">
        <f t="shared" si="79"/>
        <v>0</v>
      </c>
      <c r="J260" s="98" t="s">
        <v>391</v>
      </c>
    </row>
    <row r="261" spans="1:10" s="98" customFormat="1" ht="45.75" hidden="1" thickBot="1" x14ac:dyDescent="0.3">
      <c r="A261" s="96"/>
      <c r="B261" s="97" t="s">
        <v>109</v>
      </c>
      <c r="D261" s="98" t="s">
        <v>110</v>
      </c>
      <c r="E261" s="99" t="s">
        <v>332</v>
      </c>
      <c r="F261" s="94"/>
      <c r="G261" s="95"/>
      <c r="H261" s="95"/>
      <c r="I261" s="95"/>
      <c r="J261" s="98" t="s">
        <v>391</v>
      </c>
    </row>
    <row r="262" spans="1:10" s="98" customFormat="1" ht="45.75" hidden="1" thickBot="1" x14ac:dyDescent="0.3">
      <c r="A262" s="96"/>
      <c r="B262" s="97"/>
      <c r="E262" s="99" t="s">
        <v>333</v>
      </c>
      <c r="F262" s="94">
        <v>0</v>
      </c>
      <c r="G262" s="95">
        <v>0</v>
      </c>
      <c r="H262" s="95">
        <v>0</v>
      </c>
      <c r="I262" s="95">
        <f>F262+G262-H262</f>
        <v>0</v>
      </c>
      <c r="J262" s="98" t="s">
        <v>391</v>
      </c>
    </row>
    <row r="263" spans="1:10" s="98" customFormat="1" ht="45.75" hidden="1" thickBot="1" x14ac:dyDescent="0.3">
      <c r="A263" s="96"/>
      <c r="B263" s="97"/>
      <c r="E263" s="99" t="s">
        <v>334</v>
      </c>
      <c r="F263" s="94">
        <v>0</v>
      </c>
      <c r="G263" s="95">
        <v>0</v>
      </c>
      <c r="H263" s="95">
        <v>0</v>
      </c>
      <c r="I263" s="95">
        <f t="shared" ref="I263:I264" si="80">F263+G263-H263</f>
        <v>0</v>
      </c>
      <c r="J263" s="98" t="s">
        <v>391</v>
      </c>
    </row>
    <row r="264" spans="1:10" s="98" customFormat="1" ht="45.75" hidden="1" thickBot="1" x14ac:dyDescent="0.3">
      <c r="A264" s="96"/>
      <c r="B264" s="97"/>
      <c r="E264" s="99"/>
      <c r="F264" s="94">
        <f>SUM(F262:F263)</f>
        <v>0</v>
      </c>
      <c r="G264" s="95">
        <v>0</v>
      </c>
      <c r="H264" s="95">
        <v>0</v>
      </c>
      <c r="I264" s="95">
        <f t="shared" si="80"/>
        <v>0</v>
      </c>
      <c r="J264" s="98" t="s">
        <v>391</v>
      </c>
    </row>
    <row r="265" spans="1:10" s="98" customFormat="1" ht="45.75" hidden="1" thickBot="1" x14ac:dyDescent="0.3">
      <c r="A265" s="100"/>
      <c r="B265" s="101" t="s">
        <v>102</v>
      </c>
      <c r="C265" s="102" t="s">
        <v>107</v>
      </c>
      <c r="D265" s="102" t="s">
        <v>153</v>
      </c>
      <c r="E265" s="103" t="s">
        <v>332</v>
      </c>
      <c r="F265" s="104">
        <f>F261+F257+F253</f>
        <v>0</v>
      </c>
      <c r="G265" s="104">
        <f>G261+G257+G253</f>
        <v>0</v>
      </c>
      <c r="H265" s="104">
        <f>H261+H257+H253</f>
        <v>0</v>
      </c>
      <c r="I265" s="104">
        <f>I261+I257+I253</f>
        <v>0</v>
      </c>
      <c r="J265" s="98" t="s">
        <v>391</v>
      </c>
    </row>
    <row r="266" spans="1:10" s="98" customFormat="1" ht="45.75" hidden="1" thickBot="1" x14ac:dyDescent="0.3">
      <c r="A266" s="100"/>
      <c r="B266" s="101"/>
      <c r="C266" s="102"/>
      <c r="D266" s="102"/>
      <c r="E266" s="103" t="s">
        <v>333</v>
      </c>
      <c r="F266" s="104">
        <f t="shared" ref="F266:I267" si="81">F262+F258+F254</f>
        <v>0</v>
      </c>
      <c r="G266" s="104">
        <f t="shared" si="81"/>
        <v>0</v>
      </c>
      <c r="H266" s="104">
        <f t="shared" si="81"/>
        <v>0</v>
      </c>
      <c r="I266" s="104">
        <f t="shared" si="81"/>
        <v>0</v>
      </c>
      <c r="J266" s="98" t="s">
        <v>391</v>
      </c>
    </row>
    <row r="267" spans="1:10" s="98" customFormat="1" ht="45.75" hidden="1" thickBot="1" x14ac:dyDescent="0.3">
      <c r="A267" s="100"/>
      <c r="B267" s="101"/>
      <c r="C267" s="102"/>
      <c r="D267" s="102"/>
      <c r="E267" s="103" t="s">
        <v>334</v>
      </c>
      <c r="F267" s="104">
        <f t="shared" ref="F267:G267" si="82">F263+F259+F255</f>
        <v>0</v>
      </c>
      <c r="G267" s="104">
        <f t="shared" si="82"/>
        <v>0</v>
      </c>
      <c r="H267" s="104">
        <f t="shared" si="81"/>
        <v>0</v>
      </c>
      <c r="I267" s="104">
        <f t="shared" si="81"/>
        <v>0</v>
      </c>
      <c r="J267" s="98" t="s">
        <v>391</v>
      </c>
    </row>
    <row r="268" spans="1:10" s="98" customFormat="1" ht="45.75" hidden="1" thickBot="1" x14ac:dyDescent="0.3">
      <c r="A268" s="96"/>
      <c r="B268" s="106"/>
      <c r="E268" s="99"/>
      <c r="F268" s="94"/>
      <c r="G268" s="95"/>
      <c r="H268" s="95"/>
      <c r="I268" s="95"/>
      <c r="J268" s="98" t="s">
        <v>391</v>
      </c>
    </row>
    <row r="269" spans="1:10" s="98" customFormat="1" ht="45.75" hidden="1" thickBot="1" x14ac:dyDescent="0.3">
      <c r="A269" s="113" t="s">
        <v>154</v>
      </c>
      <c r="B269" s="114"/>
      <c r="C269" s="115"/>
      <c r="D269" s="115" t="s">
        <v>146</v>
      </c>
      <c r="E269" s="116" t="s">
        <v>332</v>
      </c>
      <c r="F269" s="145">
        <v>0</v>
      </c>
      <c r="G269" s="145">
        <v>0</v>
      </c>
      <c r="H269" s="145">
        <v>0</v>
      </c>
      <c r="I269" s="145">
        <v>0</v>
      </c>
      <c r="J269" s="98" t="s">
        <v>391</v>
      </c>
    </row>
    <row r="270" spans="1:10" s="98" customFormat="1" ht="45.75" hidden="1" thickBot="1" x14ac:dyDescent="0.3">
      <c r="A270" s="100"/>
      <c r="B270" s="101"/>
      <c r="C270" s="102"/>
      <c r="D270" s="102"/>
      <c r="E270" s="103" t="s">
        <v>333</v>
      </c>
      <c r="F270" s="141">
        <v>0</v>
      </c>
      <c r="G270" s="141">
        <v>0</v>
      </c>
      <c r="H270" s="141">
        <v>0</v>
      </c>
      <c r="I270" s="141">
        <v>0</v>
      </c>
      <c r="J270" s="98" t="s">
        <v>391</v>
      </c>
    </row>
    <row r="271" spans="1:10" s="98" customFormat="1" ht="45.75" hidden="1" thickBot="1" x14ac:dyDescent="0.3">
      <c r="A271" s="100"/>
      <c r="B271" s="101"/>
      <c r="C271" s="102"/>
      <c r="D271" s="102"/>
      <c r="E271" s="103" t="s">
        <v>334</v>
      </c>
      <c r="F271" s="141">
        <v>0</v>
      </c>
      <c r="G271" s="141">
        <v>0</v>
      </c>
      <c r="H271" s="141">
        <v>0</v>
      </c>
      <c r="I271" s="141">
        <v>0</v>
      </c>
      <c r="J271" s="98" t="s">
        <v>391</v>
      </c>
    </row>
    <row r="272" spans="1:10" s="98" customFormat="1" ht="45.75" hidden="1" thickBot="1" x14ac:dyDescent="0.3">
      <c r="A272" s="96"/>
      <c r="B272" s="106"/>
      <c r="E272" s="99"/>
      <c r="F272" s="139"/>
      <c r="G272" s="146"/>
      <c r="H272" s="146"/>
      <c r="I272" s="146"/>
      <c r="J272" s="98" t="s">
        <v>391</v>
      </c>
    </row>
    <row r="273" spans="1:10" s="157" customFormat="1" ht="0.6" customHeight="1" x14ac:dyDescent="0.25">
      <c r="A273" s="274" t="s">
        <v>92</v>
      </c>
      <c r="B273" s="304"/>
      <c r="C273" s="275" t="s">
        <v>113</v>
      </c>
      <c r="D273" s="275" t="s">
        <v>155</v>
      </c>
      <c r="E273" s="275"/>
      <c r="F273" s="305"/>
      <c r="G273" s="277"/>
      <c r="H273" s="277"/>
      <c r="I273" s="277"/>
      <c r="J273" s="157" t="s">
        <v>474</v>
      </c>
    </row>
    <row r="274" spans="1:10" s="155" customFormat="1" ht="0.6" customHeight="1" x14ac:dyDescent="0.25">
      <c r="A274" s="158"/>
      <c r="B274" s="173"/>
      <c r="F274" s="172"/>
      <c r="G274" s="160"/>
      <c r="H274" s="160"/>
      <c r="I274" s="160"/>
      <c r="J274" s="157" t="s">
        <v>474</v>
      </c>
    </row>
    <row r="275" spans="1:10" s="98" customFormat="1" ht="120" hidden="1" x14ac:dyDescent="0.25">
      <c r="A275" s="107" t="s">
        <v>156</v>
      </c>
      <c r="B275" s="108" t="s">
        <v>96</v>
      </c>
      <c r="C275" s="109" t="s">
        <v>93</v>
      </c>
      <c r="D275" s="109" t="s">
        <v>157</v>
      </c>
      <c r="E275" s="110"/>
      <c r="F275" s="111"/>
      <c r="G275" s="112"/>
      <c r="H275" s="112"/>
      <c r="I275" s="112"/>
      <c r="J275" s="98" t="s">
        <v>442</v>
      </c>
    </row>
    <row r="276" spans="1:10" s="98" customFormat="1" ht="120" hidden="1" x14ac:dyDescent="0.25">
      <c r="A276" s="96"/>
      <c r="B276" s="97" t="s">
        <v>98</v>
      </c>
      <c r="D276" s="98" t="s">
        <v>99</v>
      </c>
      <c r="E276" s="99" t="s">
        <v>332</v>
      </c>
      <c r="F276" s="94">
        <v>0</v>
      </c>
      <c r="G276" s="95">
        <v>0</v>
      </c>
      <c r="H276" s="95">
        <v>0</v>
      </c>
      <c r="I276" s="95">
        <f>F276+G276-H276</f>
        <v>0</v>
      </c>
      <c r="J276" s="98" t="s">
        <v>442</v>
      </c>
    </row>
    <row r="277" spans="1:10" s="98" customFormat="1" ht="120" hidden="1" x14ac:dyDescent="0.25">
      <c r="A277" s="96"/>
      <c r="B277" s="97"/>
      <c r="E277" s="99" t="s">
        <v>333</v>
      </c>
      <c r="F277" s="94">
        <v>0</v>
      </c>
      <c r="G277" s="95">
        <v>0</v>
      </c>
      <c r="H277" s="95">
        <v>0</v>
      </c>
      <c r="I277" s="95">
        <f t="shared" ref="I277:I278" si="83">F277+G277-H277</f>
        <v>0</v>
      </c>
      <c r="J277" s="98" t="s">
        <v>442</v>
      </c>
    </row>
    <row r="278" spans="1:10" s="98" customFormat="1" ht="120" hidden="1" x14ac:dyDescent="0.25">
      <c r="A278" s="96"/>
      <c r="B278" s="97"/>
      <c r="E278" s="99" t="s">
        <v>334</v>
      </c>
      <c r="F278" s="94">
        <f>SUM(F276:F277)</f>
        <v>0</v>
      </c>
      <c r="G278" s="95">
        <v>0</v>
      </c>
      <c r="H278" s="95">
        <v>0</v>
      </c>
      <c r="I278" s="95">
        <f t="shared" si="83"/>
        <v>0</v>
      </c>
      <c r="J278" s="98" t="s">
        <v>442</v>
      </c>
    </row>
    <row r="279" spans="1:10" s="98" customFormat="1" ht="120" hidden="1" x14ac:dyDescent="0.25">
      <c r="A279" s="96"/>
      <c r="B279" s="97"/>
      <c r="E279" s="99"/>
      <c r="F279" s="94"/>
      <c r="G279" s="95"/>
      <c r="H279" s="95"/>
      <c r="I279" s="95"/>
      <c r="J279" s="98" t="s">
        <v>442</v>
      </c>
    </row>
    <row r="280" spans="1:10" s="98" customFormat="1" ht="120" hidden="1" x14ac:dyDescent="0.25">
      <c r="A280" s="96"/>
      <c r="B280" s="97" t="s">
        <v>100</v>
      </c>
      <c r="D280" s="98" t="s">
        <v>101</v>
      </c>
      <c r="E280" s="99" t="s">
        <v>332</v>
      </c>
      <c r="F280" s="94">
        <v>0</v>
      </c>
      <c r="G280" s="95">
        <v>0</v>
      </c>
      <c r="H280" s="95">
        <v>0</v>
      </c>
      <c r="I280" s="95">
        <f>F280+G280-H280</f>
        <v>0</v>
      </c>
      <c r="J280" s="98" t="s">
        <v>442</v>
      </c>
    </row>
    <row r="281" spans="1:10" s="98" customFormat="1" ht="120" hidden="1" x14ac:dyDescent="0.25">
      <c r="A281" s="96"/>
      <c r="B281" s="97"/>
      <c r="E281" s="99" t="s">
        <v>333</v>
      </c>
      <c r="F281" s="94">
        <v>0</v>
      </c>
      <c r="G281" s="95">
        <v>0</v>
      </c>
      <c r="H281" s="95">
        <v>0</v>
      </c>
      <c r="I281" s="95">
        <f t="shared" ref="I281:I282" si="84">F281+G281-H281</f>
        <v>0</v>
      </c>
      <c r="J281" s="98" t="s">
        <v>442</v>
      </c>
    </row>
    <row r="282" spans="1:10" s="98" customFormat="1" ht="120" hidden="1" x14ac:dyDescent="0.25">
      <c r="A282" s="96"/>
      <c r="B282" s="97"/>
      <c r="E282" s="99" t="s">
        <v>334</v>
      </c>
      <c r="F282" s="94">
        <f>SUM(F280:F281)</f>
        <v>0</v>
      </c>
      <c r="G282" s="95">
        <v>0</v>
      </c>
      <c r="H282" s="95">
        <v>0</v>
      </c>
      <c r="I282" s="95">
        <f t="shared" si="84"/>
        <v>0</v>
      </c>
      <c r="J282" s="98" t="s">
        <v>442</v>
      </c>
    </row>
    <row r="283" spans="1:10" s="98" customFormat="1" ht="120" hidden="1" x14ac:dyDescent="0.25">
      <c r="A283" s="96"/>
      <c r="B283" s="97"/>
      <c r="E283" s="99"/>
      <c r="F283" s="94"/>
      <c r="G283" s="95"/>
      <c r="H283" s="95"/>
      <c r="I283" s="95"/>
      <c r="J283" s="98" t="s">
        <v>442</v>
      </c>
    </row>
    <row r="284" spans="1:10" s="98" customFormat="1" ht="120" hidden="1" x14ac:dyDescent="0.25">
      <c r="A284" s="96"/>
      <c r="B284" s="97" t="s">
        <v>109</v>
      </c>
      <c r="D284" s="98" t="s">
        <v>110</v>
      </c>
      <c r="E284" s="99" t="s">
        <v>332</v>
      </c>
      <c r="F284" s="94">
        <v>0</v>
      </c>
      <c r="G284" s="95">
        <v>0</v>
      </c>
      <c r="H284" s="95">
        <v>0</v>
      </c>
      <c r="I284" s="95">
        <f>F284+G284-H284</f>
        <v>0</v>
      </c>
      <c r="J284" s="98" t="s">
        <v>442</v>
      </c>
    </row>
    <row r="285" spans="1:10" s="98" customFormat="1" ht="120" hidden="1" x14ac:dyDescent="0.25">
      <c r="A285" s="96"/>
      <c r="B285" s="97"/>
      <c r="E285" s="99" t="s">
        <v>333</v>
      </c>
      <c r="F285" s="94">
        <v>0</v>
      </c>
      <c r="G285" s="95">
        <v>0</v>
      </c>
      <c r="H285" s="95">
        <v>0</v>
      </c>
      <c r="I285" s="95">
        <f t="shared" ref="I285:I286" si="85">F285+G285-H285</f>
        <v>0</v>
      </c>
      <c r="J285" s="98" t="s">
        <v>442</v>
      </c>
    </row>
    <row r="286" spans="1:10" s="98" customFormat="1" ht="120" hidden="1" x14ac:dyDescent="0.25">
      <c r="A286" s="96"/>
      <c r="B286" s="97"/>
      <c r="E286" s="99" t="s">
        <v>334</v>
      </c>
      <c r="F286" s="94">
        <f>SUM(F284:F285)</f>
        <v>0</v>
      </c>
      <c r="G286" s="95">
        <v>0</v>
      </c>
      <c r="H286" s="95">
        <v>0</v>
      </c>
      <c r="I286" s="95">
        <f t="shared" si="85"/>
        <v>0</v>
      </c>
      <c r="J286" s="98" t="s">
        <v>442</v>
      </c>
    </row>
    <row r="287" spans="1:10" s="98" customFormat="1" ht="120" hidden="1" x14ac:dyDescent="0.25">
      <c r="A287" s="96"/>
      <c r="B287" s="97"/>
      <c r="E287" s="99"/>
      <c r="F287" s="94"/>
      <c r="G287" s="95"/>
      <c r="H287" s="95"/>
      <c r="I287" s="95"/>
      <c r="J287" s="98" t="s">
        <v>442</v>
      </c>
    </row>
    <row r="288" spans="1:10" s="98" customFormat="1" ht="120" hidden="1" x14ac:dyDescent="0.25">
      <c r="A288" s="100"/>
      <c r="B288" s="101" t="s">
        <v>102</v>
      </c>
      <c r="C288" s="102" t="s">
        <v>93</v>
      </c>
      <c r="D288" s="102" t="s">
        <v>157</v>
      </c>
      <c r="E288" s="103" t="s">
        <v>332</v>
      </c>
      <c r="F288" s="104">
        <f>F284+F280+F276</f>
        <v>0</v>
      </c>
      <c r="G288" s="104">
        <f>G284+G280+G276</f>
        <v>0</v>
      </c>
      <c r="H288" s="104">
        <f>H284+H280+H276</f>
        <v>0</v>
      </c>
      <c r="I288" s="104">
        <f>I284+I280+I276</f>
        <v>0</v>
      </c>
      <c r="J288" s="98" t="s">
        <v>442</v>
      </c>
    </row>
    <row r="289" spans="1:10" s="98" customFormat="1" ht="120" hidden="1" x14ac:dyDescent="0.25">
      <c r="A289" s="100"/>
      <c r="B289" s="101"/>
      <c r="C289" s="102"/>
      <c r="D289" s="102"/>
      <c r="E289" s="103" t="s">
        <v>333</v>
      </c>
      <c r="F289" s="104">
        <f t="shared" ref="F289:I290" si="86">F285+F281+F277</f>
        <v>0</v>
      </c>
      <c r="G289" s="104">
        <f t="shared" si="86"/>
        <v>0</v>
      </c>
      <c r="H289" s="104">
        <f t="shared" si="86"/>
        <v>0</v>
      </c>
      <c r="I289" s="104">
        <f t="shared" si="86"/>
        <v>0</v>
      </c>
      <c r="J289" s="98" t="s">
        <v>442</v>
      </c>
    </row>
    <row r="290" spans="1:10" s="98" customFormat="1" ht="120" hidden="1" x14ac:dyDescent="0.25">
      <c r="A290" s="100"/>
      <c r="B290" s="101"/>
      <c r="C290" s="102"/>
      <c r="D290" s="102"/>
      <c r="E290" s="103" t="s">
        <v>334</v>
      </c>
      <c r="F290" s="104">
        <f t="shared" ref="F290:G290" si="87">F286+F282+F278</f>
        <v>0</v>
      </c>
      <c r="G290" s="104">
        <f t="shared" si="87"/>
        <v>0</v>
      </c>
      <c r="H290" s="104">
        <f t="shared" si="86"/>
        <v>0</v>
      </c>
      <c r="I290" s="104">
        <f t="shared" si="86"/>
        <v>0</v>
      </c>
      <c r="J290" s="98" t="s">
        <v>442</v>
      </c>
    </row>
    <row r="291" spans="1:10" s="98" customFormat="1" ht="120" hidden="1" x14ac:dyDescent="0.25">
      <c r="A291" s="96"/>
      <c r="B291" s="106"/>
      <c r="E291" s="99"/>
      <c r="F291" s="94"/>
      <c r="G291" s="95"/>
      <c r="H291" s="95"/>
      <c r="I291" s="95"/>
      <c r="J291" s="98" t="s">
        <v>442</v>
      </c>
    </row>
    <row r="292" spans="1:10" s="155" customFormat="1" ht="0.6" customHeight="1" x14ac:dyDescent="0.25">
      <c r="A292" s="278" t="s">
        <v>158</v>
      </c>
      <c r="B292" s="294" t="s">
        <v>96</v>
      </c>
      <c r="C292" s="280" t="s">
        <v>104</v>
      </c>
      <c r="D292" s="280" t="s">
        <v>159</v>
      </c>
      <c r="E292" s="280"/>
      <c r="F292" s="295"/>
      <c r="G292" s="282"/>
      <c r="H292" s="282"/>
      <c r="I292" s="282"/>
      <c r="J292" s="155" t="s">
        <v>443</v>
      </c>
    </row>
    <row r="293" spans="1:10" s="155" customFormat="1" ht="0.6" customHeight="1" x14ac:dyDescent="0.25">
      <c r="A293" s="158"/>
      <c r="B293" s="161" t="s">
        <v>98</v>
      </c>
      <c r="D293" s="155" t="s">
        <v>99</v>
      </c>
      <c r="E293" s="155" t="s">
        <v>332</v>
      </c>
      <c r="F293" s="172">
        <v>0</v>
      </c>
      <c r="G293" s="160">
        <v>0</v>
      </c>
      <c r="H293" s="160">
        <v>0</v>
      </c>
      <c r="I293" s="160">
        <f>F293+G293-H293</f>
        <v>0</v>
      </c>
      <c r="J293" s="155" t="s">
        <v>443</v>
      </c>
    </row>
    <row r="294" spans="1:10" s="155" customFormat="1" ht="0.6" customHeight="1" x14ac:dyDescent="0.25">
      <c r="A294" s="158"/>
      <c r="B294" s="161"/>
      <c r="E294" s="155" t="s">
        <v>333</v>
      </c>
      <c r="F294" s="172">
        <v>0</v>
      </c>
      <c r="G294" s="160">
        <v>0</v>
      </c>
      <c r="H294" s="160">
        <v>0</v>
      </c>
      <c r="I294" s="160">
        <f t="shared" ref="I294:I295" si="88">F294+G294-H294</f>
        <v>0</v>
      </c>
      <c r="J294" s="155" t="s">
        <v>443</v>
      </c>
    </row>
    <row r="295" spans="1:10" s="155" customFormat="1" ht="0.6" customHeight="1" x14ac:dyDescent="0.25">
      <c r="A295" s="158"/>
      <c r="B295" s="161"/>
      <c r="E295" s="155" t="s">
        <v>334</v>
      </c>
      <c r="F295" s="172">
        <f>SUM(F293:F294)</f>
        <v>0</v>
      </c>
      <c r="G295" s="160">
        <v>0</v>
      </c>
      <c r="H295" s="160">
        <v>0</v>
      </c>
      <c r="I295" s="160">
        <f t="shared" si="88"/>
        <v>0</v>
      </c>
      <c r="J295" s="155" t="s">
        <v>443</v>
      </c>
    </row>
    <row r="296" spans="1:10" s="155" customFormat="1" ht="0.6" customHeight="1" x14ac:dyDescent="0.25">
      <c r="A296" s="158"/>
      <c r="B296" s="161"/>
      <c r="F296" s="172"/>
      <c r="G296" s="160"/>
      <c r="H296" s="160"/>
      <c r="I296" s="160"/>
      <c r="J296" s="155" t="s">
        <v>443</v>
      </c>
    </row>
    <row r="297" spans="1:10" s="155" customFormat="1" ht="0.6" customHeight="1" x14ac:dyDescent="0.25">
      <c r="A297" s="158"/>
      <c r="B297" s="161" t="s">
        <v>100</v>
      </c>
      <c r="D297" s="155" t="s">
        <v>101</v>
      </c>
      <c r="E297" s="155" t="s">
        <v>332</v>
      </c>
      <c r="F297" s="172">
        <v>0</v>
      </c>
      <c r="G297" s="160">
        <v>0</v>
      </c>
      <c r="H297" s="160">
        <v>0</v>
      </c>
      <c r="I297" s="160">
        <f>F297+G297-H297</f>
        <v>0</v>
      </c>
      <c r="J297" s="155" t="s">
        <v>443</v>
      </c>
    </row>
    <row r="298" spans="1:10" s="155" customFormat="1" ht="0.6" customHeight="1" x14ac:dyDescent="0.25">
      <c r="A298" s="158"/>
      <c r="B298" s="161"/>
      <c r="E298" s="155" t="s">
        <v>333</v>
      </c>
      <c r="F298" s="172">
        <v>0</v>
      </c>
      <c r="G298" s="160">
        <v>0</v>
      </c>
      <c r="H298" s="160">
        <v>0</v>
      </c>
      <c r="I298" s="160">
        <f t="shared" ref="I298:I299" si="89">F298+G298-H298</f>
        <v>0</v>
      </c>
      <c r="J298" s="155" t="s">
        <v>443</v>
      </c>
    </row>
    <row r="299" spans="1:10" s="155" customFormat="1" ht="0.6" customHeight="1" x14ac:dyDescent="0.25">
      <c r="A299" s="158"/>
      <c r="B299" s="161"/>
      <c r="E299" s="155" t="s">
        <v>334</v>
      </c>
      <c r="F299" s="172">
        <f>SUM(F297:F298)</f>
        <v>0</v>
      </c>
      <c r="G299" s="160">
        <v>0</v>
      </c>
      <c r="H299" s="160">
        <v>0</v>
      </c>
      <c r="I299" s="160">
        <f t="shared" si="89"/>
        <v>0</v>
      </c>
      <c r="J299" s="155" t="s">
        <v>443</v>
      </c>
    </row>
    <row r="300" spans="1:10" s="155" customFormat="1" ht="0.6" customHeight="1" x14ac:dyDescent="0.25">
      <c r="A300" s="158"/>
      <c r="B300" s="161"/>
      <c r="F300" s="172"/>
      <c r="G300" s="160"/>
      <c r="H300" s="160"/>
      <c r="I300" s="160"/>
      <c r="J300" s="155" t="s">
        <v>443</v>
      </c>
    </row>
    <row r="301" spans="1:10" s="155" customFormat="1" ht="0.6" customHeight="1" x14ac:dyDescent="0.25">
      <c r="A301" s="158"/>
      <c r="B301" s="161" t="s">
        <v>109</v>
      </c>
      <c r="D301" s="155" t="s">
        <v>110</v>
      </c>
      <c r="E301" s="155" t="s">
        <v>332</v>
      </c>
      <c r="F301" s="172">
        <v>0</v>
      </c>
      <c r="G301" s="160">
        <v>0</v>
      </c>
      <c r="H301" s="160">
        <v>0</v>
      </c>
      <c r="I301" s="160">
        <f>F301+G301-H301</f>
        <v>0</v>
      </c>
      <c r="J301" s="155" t="s">
        <v>443</v>
      </c>
    </row>
    <row r="302" spans="1:10" s="155" customFormat="1" ht="0.6" customHeight="1" x14ac:dyDescent="0.25">
      <c r="A302" s="158"/>
      <c r="B302" s="161"/>
      <c r="E302" s="155" t="s">
        <v>333</v>
      </c>
      <c r="F302" s="172">
        <v>0</v>
      </c>
      <c r="G302" s="160">
        <v>0</v>
      </c>
      <c r="H302" s="160">
        <v>0</v>
      </c>
      <c r="I302" s="160">
        <f t="shared" ref="I302:I303" si="90">F302+G302-H302</f>
        <v>0</v>
      </c>
      <c r="J302" s="155" t="s">
        <v>443</v>
      </c>
    </row>
    <row r="303" spans="1:10" s="155" customFormat="1" ht="0.6" customHeight="1" x14ac:dyDescent="0.25">
      <c r="A303" s="158"/>
      <c r="B303" s="161"/>
      <c r="E303" s="155" t="s">
        <v>334</v>
      </c>
      <c r="F303" s="172">
        <f>SUM(F301:F302)</f>
        <v>0</v>
      </c>
      <c r="G303" s="160">
        <v>0</v>
      </c>
      <c r="H303" s="160">
        <v>0</v>
      </c>
      <c r="I303" s="160">
        <f t="shared" si="90"/>
        <v>0</v>
      </c>
      <c r="J303" s="155" t="s">
        <v>443</v>
      </c>
    </row>
    <row r="304" spans="1:10" s="155" customFormat="1" ht="0.6" customHeight="1" x14ac:dyDescent="0.25">
      <c r="A304" s="158"/>
      <c r="B304" s="173"/>
      <c r="F304" s="172"/>
      <c r="G304" s="160"/>
      <c r="H304" s="160"/>
      <c r="I304" s="160"/>
      <c r="J304" s="155" t="s">
        <v>443</v>
      </c>
    </row>
    <row r="305" spans="1:10" s="155" customFormat="1" ht="0.6" customHeight="1" x14ac:dyDescent="0.25">
      <c r="A305" s="283"/>
      <c r="B305" s="284" t="s">
        <v>102</v>
      </c>
      <c r="C305" s="285" t="s">
        <v>104</v>
      </c>
      <c r="D305" s="285" t="s">
        <v>159</v>
      </c>
      <c r="E305" s="285" t="s">
        <v>332</v>
      </c>
      <c r="F305" s="286">
        <f>F301+F297+F293</f>
        <v>0</v>
      </c>
      <c r="G305" s="286">
        <f>G301+G297+G293</f>
        <v>0</v>
      </c>
      <c r="H305" s="286">
        <f>H301+H297+H293</f>
        <v>0</v>
      </c>
      <c r="I305" s="286">
        <f>I301+I297+I293</f>
        <v>0</v>
      </c>
      <c r="J305" s="155" t="s">
        <v>443</v>
      </c>
    </row>
    <row r="306" spans="1:10" s="155" customFormat="1" ht="0.6" customHeight="1" x14ac:dyDescent="0.25">
      <c r="A306" s="283"/>
      <c r="B306" s="284"/>
      <c r="C306" s="285"/>
      <c r="D306" s="285"/>
      <c r="E306" s="285" t="s">
        <v>333</v>
      </c>
      <c r="F306" s="286">
        <f t="shared" ref="F306:I307" si="91">F302+F298+F294</f>
        <v>0</v>
      </c>
      <c r="G306" s="286">
        <f t="shared" si="91"/>
        <v>0</v>
      </c>
      <c r="H306" s="286">
        <f t="shared" si="91"/>
        <v>0</v>
      </c>
      <c r="I306" s="286">
        <f t="shared" si="91"/>
        <v>0</v>
      </c>
      <c r="J306" s="155" t="s">
        <v>443</v>
      </c>
    </row>
    <row r="307" spans="1:10" s="155" customFormat="1" ht="0.6" customHeight="1" x14ac:dyDescent="0.25">
      <c r="A307" s="283"/>
      <c r="B307" s="284"/>
      <c r="C307" s="285"/>
      <c r="D307" s="285"/>
      <c r="E307" s="285" t="s">
        <v>334</v>
      </c>
      <c r="F307" s="286">
        <f t="shared" ref="F307:G307" si="92">F303+F299+F295</f>
        <v>0</v>
      </c>
      <c r="G307" s="286">
        <f t="shared" si="92"/>
        <v>0</v>
      </c>
      <c r="H307" s="286">
        <f t="shared" si="91"/>
        <v>0</v>
      </c>
      <c r="I307" s="286">
        <f t="shared" si="91"/>
        <v>0</v>
      </c>
      <c r="J307" s="155" t="s">
        <v>443</v>
      </c>
    </row>
    <row r="308" spans="1:10" s="155" customFormat="1" ht="0.6" customHeight="1" x14ac:dyDescent="0.25">
      <c r="A308" s="158"/>
      <c r="B308" s="173"/>
      <c r="F308" s="172"/>
      <c r="G308" s="160"/>
      <c r="H308" s="160"/>
      <c r="I308" s="160"/>
      <c r="J308" s="155" t="s">
        <v>443</v>
      </c>
    </row>
    <row r="309" spans="1:10" s="98" customFormat="1" ht="120" hidden="1" x14ac:dyDescent="0.25">
      <c r="A309" s="107" t="s">
        <v>160</v>
      </c>
      <c r="B309" s="108" t="s">
        <v>96</v>
      </c>
      <c r="C309" s="109" t="s">
        <v>107</v>
      </c>
      <c r="D309" s="109" t="s">
        <v>370</v>
      </c>
      <c r="E309" s="110"/>
      <c r="F309" s="111"/>
      <c r="G309" s="112"/>
      <c r="H309" s="112"/>
      <c r="I309" s="112"/>
      <c r="J309" s="98" t="s">
        <v>444</v>
      </c>
    </row>
    <row r="310" spans="1:10" s="98" customFormat="1" ht="120" hidden="1" x14ac:dyDescent="0.25">
      <c r="A310" s="96"/>
      <c r="B310" s="97" t="s">
        <v>98</v>
      </c>
      <c r="D310" s="98" t="s">
        <v>99</v>
      </c>
      <c r="E310" s="99" t="s">
        <v>332</v>
      </c>
      <c r="F310" s="94">
        <v>0</v>
      </c>
      <c r="G310" s="95">
        <v>0</v>
      </c>
      <c r="H310" s="95">
        <v>0</v>
      </c>
      <c r="I310" s="95">
        <f>F310+G310-H310</f>
        <v>0</v>
      </c>
      <c r="J310" s="98" t="s">
        <v>444</v>
      </c>
    </row>
    <row r="311" spans="1:10" s="98" customFormat="1" ht="120" hidden="1" x14ac:dyDescent="0.25">
      <c r="A311" s="96"/>
      <c r="B311" s="97"/>
      <c r="E311" s="99" t="s">
        <v>333</v>
      </c>
      <c r="F311" s="94">
        <v>0</v>
      </c>
      <c r="G311" s="95">
        <v>0</v>
      </c>
      <c r="H311" s="95">
        <v>0</v>
      </c>
      <c r="I311" s="95">
        <f t="shared" ref="I311:I312" si="93">F311+G311-H311</f>
        <v>0</v>
      </c>
      <c r="J311" s="98" t="s">
        <v>444</v>
      </c>
    </row>
    <row r="312" spans="1:10" s="98" customFormat="1" ht="120" hidden="1" x14ac:dyDescent="0.25">
      <c r="A312" s="96"/>
      <c r="B312" s="97"/>
      <c r="E312" s="99" t="s">
        <v>334</v>
      </c>
      <c r="F312" s="94">
        <f>SUM(F310:F311)</f>
        <v>0</v>
      </c>
      <c r="G312" s="95">
        <v>0</v>
      </c>
      <c r="H312" s="95">
        <v>0</v>
      </c>
      <c r="I312" s="95">
        <f t="shared" si="93"/>
        <v>0</v>
      </c>
      <c r="J312" s="98" t="s">
        <v>444</v>
      </c>
    </row>
    <row r="313" spans="1:10" s="98" customFormat="1" ht="120" hidden="1" x14ac:dyDescent="0.25">
      <c r="A313" s="96"/>
      <c r="B313" s="97"/>
      <c r="E313" s="99"/>
      <c r="F313" s="94"/>
      <c r="G313" s="95"/>
      <c r="H313" s="95"/>
      <c r="I313" s="95"/>
      <c r="J313" s="98" t="s">
        <v>444</v>
      </c>
    </row>
    <row r="314" spans="1:10" s="98" customFormat="1" ht="120" hidden="1" x14ac:dyDescent="0.25">
      <c r="A314" s="96"/>
      <c r="B314" s="97" t="s">
        <v>100</v>
      </c>
      <c r="D314" s="98" t="s">
        <v>101</v>
      </c>
      <c r="E314" s="99" t="s">
        <v>332</v>
      </c>
      <c r="F314" s="94">
        <v>0</v>
      </c>
      <c r="G314" s="95">
        <v>0</v>
      </c>
      <c r="H314" s="95">
        <v>0</v>
      </c>
      <c r="I314" s="95">
        <f>F314+G314-H314</f>
        <v>0</v>
      </c>
      <c r="J314" s="98" t="s">
        <v>444</v>
      </c>
    </row>
    <row r="315" spans="1:10" s="98" customFormat="1" ht="120" hidden="1" x14ac:dyDescent="0.25">
      <c r="A315" s="96"/>
      <c r="B315" s="97"/>
      <c r="E315" s="99" t="s">
        <v>333</v>
      </c>
      <c r="F315" s="94">
        <v>0</v>
      </c>
      <c r="G315" s="95">
        <v>0</v>
      </c>
      <c r="H315" s="95">
        <v>0</v>
      </c>
      <c r="I315" s="95">
        <f t="shared" ref="I315:I316" si="94">F315+G315-H315</f>
        <v>0</v>
      </c>
      <c r="J315" s="98" t="s">
        <v>444</v>
      </c>
    </row>
    <row r="316" spans="1:10" s="98" customFormat="1" ht="120" hidden="1" x14ac:dyDescent="0.25">
      <c r="A316" s="96"/>
      <c r="B316" s="97"/>
      <c r="E316" s="99" t="s">
        <v>334</v>
      </c>
      <c r="F316" s="94">
        <f>SUM(F314:F315)</f>
        <v>0</v>
      </c>
      <c r="G316" s="95">
        <v>0</v>
      </c>
      <c r="H316" s="95">
        <v>0</v>
      </c>
      <c r="I316" s="95">
        <f t="shared" si="94"/>
        <v>0</v>
      </c>
      <c r="J316" s="98" t="s">
        <v>444</v>
      </c>
    </row>
    <row r="317" spans="1:10" s="98" customFormat="1" ht="120" hidden="1" x14ac:dyDescent="0.25">
      <c r="A317" s="96"/>
      <c r="B317" s="97"/>
      <c r="E317" s="99"/>
      <c r="F317" s="94"/>
      <c r="G317" s="95"/>
      <c r="H317" s="95"/>
      <c r="I317" s="95"/>
      <c r="J317" s="98" t="s">
        <v>444</v>
      </c>
    </row>
    <row r="318" spans="1:10" s="98" customFormat="1" ht="120" hidden="1" x14ac:dyDescent="0.25">
      <c r="A318" s="96"/>
      <c r="B318" s="97" t="s">
        <v>109</v>
      </c>
      <c r="D318" s="98" t="s">
        <v>110</v>
      </c>
      <c r="E318" s="99" t="s">
        <v>332</v>
      </c>
      <c r="F318" s="94">
        <v>0</v>
      </c>
      <c r="G318" s="95">
        <v>0</v>
      </c>
      <c r="H318" s="95">
        <v>0</v>
      </c>
      <c r="I318" s="95">
        <f>F318+G318-H318</f>
        <v>0</v>
      </c>
      <c r="J318" s="98" t="s">
        <v>444</v>
      </c>
    </row>
    <row r="319" spans="1:10" s="98" customFormat="1" ht="120" hidden="1" x14ac:dyDescent="0.25">
      <c r="A319" s="96"/>
      <c r="B319" s="97"/>
      <c r="E319" s="99" t="s">
        <v>333</v>
      </c>
      <c r="F319" s="94">
        <v>0</v>
      </c>
      <c r="G319" s="95">
        <v>0</v>
      </c>
      <c r="H319" s="95">
        <v>0</v>
      </c>
      <c r="I319" s="95">
        <f t="shared" ref="I319:I320" si="95">F319+G319-H319</f>
        <v>0</v>
      </c>
      <c r="J319" s="98" t="s">
        <v>444</v>
      </c>
    </row>
    <row r="320" spans="1:10" s="98" customFormat="1" ht="120" hidden="1" x14ac:dyDescent="0.25">
      <c r="A320" s="96"/>
      <c r="B320" s="97"/>
      <c r="E320" s="99" t="s">
        <v>334</v>
      </c>
      <c r="F320" s="94">
        <f>SUM(F318:F319)</f>
        <v>0</v>
      </c>
      <c r="G320" s="95">
        <v>0</v>
      </c>
      <c r="H320" s="95">
        <v>0</v>
      </c>
      <c r="I320" s="95">
        <f t="shared" si="95"/>
        <v>0</v>
      </c>
      <c r="J320" s="98" t="s">
        <v>444</v>
      </c>
    </row>
    <row r="321" spans="1:10" s="98" customFormat="1" ht="120" hidden="1" x14ac:dyDescent="0.25">
      <c r="A321" s="96"/>
      <c r="B321" s="106"/>
      <c r="E321" s="99"/>
      <c r="F321" s="94"/>
      <c r="G321" s="95"/>
      <c r="H321" s="95"/>
      <c r="I321" s="95"/>
      <c r="J321" s="98" t="s">
        <v>444</v>
      </c>
    </row>
    <row r="322" spans="1:10" s="98" customFormat="1" ht="120" hidden="1" x14ac:dyDescent="0.25">
      <c r="A322" s="100"/>
      <c r="B322" s="101" t="s">
        <v>102</v>
      </c>
      <c r="C322" s="102" t="s">
        <v>107</v>
      </c>
      <c r="D322" s="102" t="s">
        <v>370</v>
      </c>
      <c r="E322" s="103" t="s">
        <v>332</v>
      </c>
      <c r="F322" s="104">
        <f>F318+F314+F310</f>
        <v>0</v>
      </c>
      <c r="G322" s="104">
        <f>G318+G314+G310</f>
        <v>0</v>
      </c>
      <c r="H322" s="104">
        <f>H318+H314+H310</f>
        <v>0</v>
      </c>
      <c r="I322" s="104">
        <f>I318+I314+I310</f>
        <v>0</v>
      </c>
      <c r="J322" s="98" t="s">
        <v>444</v>
      </c>
    </row>
    <row r="323" spans="1:10" s="98" customFormat="1" ht="120" hidden="1" x14ac:dyDescent="0.25">
      <c r="A323" s="100"/>
      <c r="B323" s="101"/>
      <c r="C323" s="102"/>
      <c r="D323" s="102"/>
      <c r="E323" s="103" t="s">
        <v>333</v>
      </c>
      <c r="F323" s="104">
        <f t="shared" ref="F323:I324" si="96">F319+F315+F311</f>
        <v>0</v>
      </c>
      <c r="G323" s="104">
        <f t="shared" si="96"/>
        <v>0</v>
      </c>
      <c r="H323" s="104">
        <f t="shared" si="96"/>
        <v>0</v>
      </c>
      <c r="I323" s="104">
        <f t="shared" si="96"/>
        <v>0</v>
      </c>
      <c r="J323" s="98" t="s">
        <v>444</v>
      </c>
    </row>
    <row r="324" spans="1:10" s="98" customFormat="1" ht="120" hidden="1" x14ac:dyDescent="0.25">
      <c r="A324" s="100"/>
      <c r="B324" s="101"/>
      <c r="C324" s="102"/>
      <c r="D324" s="102"/>
      <c r="E324" s="103" t="s">
        <v>334</v>
      </c>
      <c r="F324" s="104">
        <f t="shared" ref="F324:G324" si="97">F320+F316+F312</f>
        <v>0</v>
      </c>
      <c r="G324" s="104">
        <f t="shared" si="97"/>
        <v>0</v>
      </c>
      <c r="H324" s="104">
        <f t="shared" si="96"/>
        <v>0</v>
      </c>
      <c r="I324" s="104">
        <f t="shared" si="96"/>
        <v>0</v>
      </c>
      <c r="J324" s="98" t="s">
        <v>444</v>
      </c>
    </row>
    <row r="325" spans="1:10" s="98" customFormat="1" ht="120" hidden="1" x14ac:dyDescent="0.25">
      <c r="A325" s="100"/>
      <c r="B325" s="101"/>
      <c r="C325" s="102"/>
      <c r="D325" s="102"/>
      <c r="E325" s="103"/>
      <c r="F325" s="94"/>
      <c r="G325" s="95"/>
      <c r="H325" s="95"/>
      <c r="I325" s="95"/>
      <c r="J325" s="98" t="s">
        <v>444</v>
      </c>
    </row>
    <row r="326" spans="1:10" s="98" customFormat="1" ht="120" hidden="1" x14ac:dyDescent="0.25">
      <c r="A326" s="107" t="s">
        <v>161</v>
      </c>
      <c r="B326" s="109" t="s">
        <v>96</v>
      </c>
      <c r="C326" s="109" t="s">
        <v>113</v>
      </c>
      <c r="D326" s="109" t="s">
        <v>162</v>
      </c>
      <c r="E326" s="110"/>
      <c r="F326" s="111"/>
      <c r="G326" s="112"/>
      <c r="H326" s="112"/>
      <c r="I326" s="112"/>
      <c r="J326" s="98" t="s">
        <v>445</v>
      </c>
    </row>
    <row r="327" spans="1:10" s="98" customFormat="1" ht="120" hidden="1" x14ac:dyDescent="0.25">
      <c r="A327" s="96"/>
      <c r="B327" s="97" t="s">
        <v>98</v>
      </c>
      <c r="D327" s="98" t="s">
        <v>99</v>
      </c>
      <c r="E327" s="99" t="s">
        <v>332</v>
      </c>
      <c r="F327" s="94">
        <v>0</v>
      </c>
      <c r="G327" s="95">
        <v>0</v>
      </c>
      <c r="H327" s="95">
        <v>0</v>
      </c>
      <c r="I327" s="95">
        <f>F327+G327-H327</f>
        <v>0</v>
      </c>
      <c r="J327" s="98" t="s">
        <v>445</v>
      </c>
    </row>
    <row r="328" spans="1:10" s="98" customFormat="1" ht="120" hidden="1" x14ac:dyDescent="0.25">
      <c r="A328" s="96"/>
      <c r="B328" s="97"/>
      <c r="E328" s="99" t="s">
        <v>333</v>
      </c>
      <c r="F328" s="94">
        <v>0</v>
      </c>
      <c r="G328" s="95">
        <v>0</v>
      </c>
      <c r="H328" s="95">
        <v>0</v>
      </c>
      <c r="I328" s="95">
        <f t="shared" ref="I328:I329" si="98">F328+G328-H328</f>
        <v>0</v>
      </c>
      <c r="J328" s="98" t="s">
        <v>445</v>
      </c>
    </row>
    <row r="329" spans="1:10" s="98" customFormat="1" ht="120" hidden="1" x14ac:dyDescent="0.25">
      <c r="A329" s="96"/>
      <c r="B329" s="97"/>
      <c r="E329" s="99" t="s">
        <v>334</v>
      </c>
      <c r="F329" s="94">
        <f>SUM(F327:F328)</f>
        <v>0</v>
      </c>
      <c r="G329" s="95">
        <v>0</v>
      </c>
      <c r="H329" s="95">
        <v>0</v>
      </c>
      <c r="I329" s="95">
        <f t="shared" si="98"/>
        <v>0</v>
      </c>
      <c r="J329" s="98" t="s">
        <v>445</v>
      </c>
    </row>
    <row r="330" spans="1:10" s="98" customFormat="1" ht="120" hidden="1" x14ac:dyDescent="0.25">
      <c r="A330" s="96"/>
      <c r="B330" s="97"/>
      <c r="E330" s="99"/>
      <c r="F330" s="94"/>
      <c r="G330" s="95"/>
      <c r="H330" s="95"/>
      <c r="I330" s="95"/>
      <c r="J330" s="98" t="s">
        <v>445</v>
      </c>
    </row>
    <row r="331" spans="1:10" s="98" customFormat="1" ht="120" hidden="1" x14ac:dyDescent="0.25">
      <c r="A331" s="96"/>
      <c r="B331" s="97" t="s">
        <v>100</v>
      </c>
      <c r="D331" s="98" t="s">
        <v>101</v>
      </c>
      <c r="E331" s="99" t="s">
        <v>332</v>
      </c>
      <c r="F331" s="94">
        <v>0</v>
      </c>
      <c r="G331" s="95">
        <v>0</v>
      </c>
      <c r="H331" s="95">
        <v>0</v>
      </c>
      <c r="I331" s="95">
        <f>F331+G331-H331</f>
        <v>0</v>
      </c>
      <c r="J331" s="98" t="s">
        <v>445</v>
      </c>
    </row>
    <row r="332" spans="1:10" s="98" customFormat="1" ht="120" hidden="1" x14ac:dyDescent="0.25">
      <c r="A332" s="96"/>
      <c r="B332" s="97"/>
      <c r="E332" s="99" t="s">
        <v>333</v>
      </c>
      <c r="F332" s="94">
        <v>0</v>
      </c>
      <c r="G332" s="95">
        <v>0</v>
      </c>
      <c r="H332" s="95">
        <v>0</v>
      </c>
      <c r="I332" s="95">
        <f t="shared" ref="I332:I333" si="99">F332+G332-H332</f>
        <v>0</v>
      </c>
      <c r="J332" s="98" t="s">
        <v>445</v>
      </c>
    </row>
    <row r="333" spans="1:10" s="98" customFormat="1" ht="120" hidden="1" x14ac:dyDescent="0.25">
      <c r="A333" s="96"/>
      <c r="B333" s="97"/>
      <c r="E333" s="99" t="s">
        <v>334</v>
      </c>
      <c r="F333" s="94">
        <f>SUM(F331:F332)</f>
        <v>0</v>
      </c>
      <c r="G333" s="95">
        <v>0</v>
      </c>
      <c r="H333" s="95">
        <v>0</v>
      </c>
      <c r="I333" s="95">
        <f t="shared" si="99"/>
        <v>0</v>
      </c>
      <c r="J333" s="98" t="s">
        <v>445</v>
      </c>
    </row>
    <row r="334" spans="1:10" s="98" customFormat="1" ht="120" hidden="1" x14ac:dyDescent="0.25">
      <c r="A334" s="96"/>
      <c r="B334" s="97"/>
      <c r="E334" s="99"/>
      <c r="F334" s="94"/>
      <c r="G334" s="95"/>
      <c r="H334" s="95"/>
      <c r="I334" s="95"/>
      <c r="J334" s="98" t="s">
        <v>445</v>
      </c>
    </row>
    <row r="335" spans="1:10" s="98" customFormat="1" ht="120" hidden="1" x14ac:dyDescent="0.25">
      <c r="A335" s="96"/>
      <c r="B335" s="97" t="s">
        <v>109</v>
      </c>
      <c r="D335" s="98" t="s">
        <v>110</v>
      </c>
      <c r="E335" s="99" t="s">
        <v>332</v>
      </c>
      <c r="F335" s="94">
        <v>0</v>
      </c>
      <c r="G335" s="95">
        <v>0</v>
      </c>
      <c r="H335" s="95">
        <v>0</v>
      </c>
      <c r="I335" s="95">
        <f>F335+G335-H335</f>
        <v>0</v>
      </c>
      <c r="J335" s="98" t="s">
        <v>445</v>
      </c>
    </row>
    <row r="336" spans="1:10" s="98" customFormat="1" ht="120" hidden="1" x14ac:dyDescent="0.25">
      <c r="A336" s="96"/>
      <c r="B336" s="97"/>
      <c r="E336" s="99" t="s">
        <v>333</v>
      </c>
      <c r="F336" s="94">
        <v>0</v>
      </c>
      <c r="G336" s="95">
        <v>0</v>
      </c>
      <c r="H336" s="95">
        <v>0</v>
      </c>
      <c r="I336" s="95">
        <f t="shared" ref="I336:I337" si="100">F336+G336-H336</f>
        <v>0</v>
      </c>
      <c r="J336" s="98" t="s">
        <v>445</v>
      </c>
    </row>
    <row r="337" spans="1:10" s="98" customFormat="1" ht="120" hidden="1" x14ac:dyDescent="0.25">
      <c r="A337" s="96"/>
      <c r="B337" s="97"/>
      <c r="E337" s="99" t="s">
        <v>334</v>
      </c>
      <c r="F337" s="94">
        <f>SUM(F335:F336)</f>
        <v>0</v>
      </c>
      <c r="G337" s="95">
        <v>0</v>
      </c>
      <c r="H337" s="95">
        <v>0</v>
      </c>
      <c r="I337" s="95">
        <f t="shared" si="100"/>
        <v>0</v>
      </c>
      <c r="J337" s="98" t="s">
        <v>445</v>
      </c>
    </row>
    <row r="338" spans="1:10" s="98" customFormat="1" ht="120" hidden="1" x14ac:dyDescent="0.25">
      <c r="A338" s="96"/>
      <c r="B338" s="97"/>
      <c r="E338" s="99"/>
      <c r="F338" s="94"/>
      <c r="G338" s="95"/>
      <c r="H338" s="95"/>
      <c r="I338" s="95"/>
      <c r="J338" s="98" t="s">
        <v>445</v>
      </c>
    </row>
    <row r="339" spans="1:10" s="98" customFormat="1" ht="120" hidden="1" x14ac:dyDescent="0.25">
      <c r="A339" s="100"/>
      <c r="B339" s="101" t="s">
        <v>102</v>
      </c>
      <c r="C339" s="102" t="s">
        <v>113</v>
      </c>
      <c r="D339" s="102" t="s">
        <v>162</v>
      </c>
      <c r="E339" s="103" t="s">
        <v>332</v>
      </c>
      <c r="F339" s="104">
        <f>F335+F331+F327</f>
        <v>0</v>
      </c>
      <c r="G339" s="104">
        <f>G335+G331+G327</f>
        <v>0</v>
      </c>
      <c r="H339" s="104">
        <f>H335+H331+H327</f>
        <v>0</v>
      </c>
      <c r="I339" s="104">
        <f>I335+I331+I327</f>
        <v>0</v>
      </c>
      <c r="J339" s="98" t="s">
        <v>445</v>
      </c>
    </row>
    <row r="340" spans="1:10" s="98" customFormat="1" ht="120" hidden="1" x14ac:dyDescent="0.25">
      <c r="A340" s="100"/>
      <c r="B340" s="101"/>
      <c r="C340" s="102"/>
      <c r="D340" s="102"/>
      <c r="E340" s="103" t="s">
        <v>333</v>
      </c>
      <c r="F340" s="104">
        <f t="shared" ref="F340:I341" si="101">F336+F332+F328</f>
        <v>0</v>
      </c>
      <c r="G340" s="104">
        <f t="shared" si="101"/>
        <v>0</v>
      </c>
      <c r="H340" s="104">
        <f t="shared" si="101"/>
        <v>0</v>
      </c>
      <c r="I340" s="104">
        <f t="shared" si="101"/>
        <v>0</v>
      </c>
      <c r="J340" s="98" t="s">
        <v>445</v>
      </c>
    </row>
    <row r="341" spans="1:10" s="98" customFormat="1" ht="120" hidden="1" x14ac:dyDescent="0.25">
      <c r="A341" s="100"/>
      <c r="B341" s="101"/>
      <c r="C341" s="102"/>
      <c r="D341" s="102"/>
      <c r="E341" s="103" t="s">
        <v>334</v>
      </c>
      <c r="F341" s="104">
        <f t="shared" ref="F341:G341" si="102">F337+F333+F329</f>
        <v>0</v>
      </c>
      <c r="G341" s="104">
        <f t="shared" si="102"/>
        <v>0</v>
      </c>
      <c r="H341" s="104">
        <f t="shared" si="101"/>
        <v>0</v>
      </c>
      <c r="I341" s="104">
        <f t="shared" si="101"/>
        <v>0</v>
      </c>
      <c r="J341" s="98" t="s">
        <v>445</v>
      </c>
    </row>
    <row r="342" spans="1:10" s="98" customFormat="1" ht="120" hidden="1" x14ac:dyDescent="0.25">
      <c r="A342" s="96"/>
      <c r="B342" s="106"/>
      <c r="E342" s="99"/>
      <c r="F342" s="94"/>
      <c r="G342" s="95"/>
      <c r="H342" s="95"/>
      <c r="I342" s="95"/>
      <c r="J342" s="98" t="s">
        <v>445</v>
      </c>
    </row>
    <row r="343" spans="1:10" s="98" customFormat="1" ht="120" hidden="1" x14ac:dyDescent="0.25">
      <c r="A343" s="107" t="s">
        <v>163</v>
      </c>
      <c r="B343" s="109" t="s">
        <v>96</v>
      </c>
      <c r="C343" s="109" t="s">
        <v>164</v>
      </c>
      <c r="D343" s="109" t="s">
        <v>165</v>
      </c>
      <c r="E343" s="110"/>
      <c r="F343" s="111"/>
      <c r="G343" s="112"/>
      <c r="H343" s="112"/>
      <c r="I343" s="112"/>
      <c r="J343" s="98" t="s">
        <v>446</v>
      </c>
    </row>
    <row r="344" spans="1:10" s="98" customFormat="1" ht="120" hidden="1" x14ac:dyDescent="0.25">
      <c r="A344" s="96"/>
      <c r="B344" s="97" t="s">
        <v>98</v>
      </c>
      <c r="D344" s="98" t="s">
        <v>99</v>
      </c>
      <c r="E344" s="99" t="s">
        <v>332</v>
      </c>
      <c r="F344" s="94">
        <v>0</v>
      </c>
      <c r="G344" s="95">
        <v>0</v>
      </c>
      <c r="H344" s="95">
        <v>0</v>
      </c>
      <c r="I344" s="95">
        <f>F344+G344-H344</f>
        <v>0</v>
      </c>
      <c r="J344" s="98" t="s">
        <v>446</v>
      </c>
    </row>
    <row r="345" spans="1:10" s="98" customFormat="1" ht="120" hidden="1" x14ac:dyDescent="0.25">
      <c r="A345" s="96"/>
      <c r="B345" s="97"/>
      <c r="E345" s="99" t="s">
        <v>333</v>
      </c>
      <c r="F345" s="94">
        <v>0</v>
      </c>
      <c r="G345" s="95">
        <v>0</v>
      </c>
      <c r="H345" s="95">
        <v>0</v>
      </c>
      <c r="I345" s="95">
        <f t="shared" ref="I345:I346" si="103">F345+G345-H345</f>
        <v>0</v>
      </c>
      <c r="J345" s="98" t="s">
        <v>446</v>
      </c>
    </row>
    <row r="346" spans="1:10" s="98" customFormat="1" ht="120" hidden="1" x14ac:dyDescent="0.25">
      <c r="A346" s="96"/>
      <c r="B346" s="97"/>
      <c r="E346" s="99" t="s">
        <v>334</v>
      </c>
      <c r="F346" s="94">
        <f>SUM(F344:F345)</f>
        <v>0</v>
      </c>
      <c r="G346" s="95">
        <v>0</v>
      </c>
      <c r="H346" s="95">
        <v>0</v>
      </c>
      <c r="I346" s="95">
        <f t="shared" si="103"/>
        <v>0</v>
      </c>
      <c r="J346" s="98" t="s">
        <v>446</v>
      </c>
    </row>
    <row r="347" spans="1:10" s="98" customFormat="1" ht="120" hidden="1" x14ac:dyDescent="0.25">
      <c r="A347" s="96"/>
      <c r="B347" s="97"/>
      <c r="E347" s="99"/>
      <c r="F347" s="94"/>
      <c r="G347" s="95"/>
      <c r="H347" s="95"/>
      <c r="I347" s="95"/>
      <c r="J347" s="98" t="s">
        <v>446</v>
      </c>
    </row>
    <row r="348" spans="1:10" s="98" customFormat="1" ht="120" hidden="1" x14ac:dyDescent="0.25">
      <c r="A348" s="96"/>
      <c r="B348" s="97" t="s">
        <v>100</v>
      </c>
      <c r="D348" s="98" t="s">
        <v>101</v>
      </c>
      <c r="E348" s="99" t="s">
        <v>332</v>
      </c>
      <c r="F348" s="94">
        <v>0</v>
      </c>
      <c r="G348" s="95">
        <v>0</v>
      </c>
      <c r="H348" s="95">
        <v>0</v>
      </c>
      <c r="I348" s="95">
        <f>F348+G348-H348</f>
        <v>0</v>
      </c>
      <c r="J348" s="98" t="s">
        <v>446</v>
      </c>
    </row>
    <row r="349" spans="1:10" s="98" customFormat="1" ht="120" hidden="1" x14ac:dyDescent="0.25">
      <c r="A349" s="96"/>
      <c r="B349" s="97"/>
      <c r="E349" s="99" t="s">
        <v>333</v>
      </c>
      <c r="F349" s="94">
        <v>0</v>
      </c>
      <c r="G349" s="95">
        <v>0</v>
      </c>
      <c r="H349" s="95">
        <v>0</v>
      </c>
      <c r="I349" s="95">
        <f t="shared" ref="I349:I350" si="104">F349+G349-H349</f>
        <v>0</v>
      </c>
      <c r="J349" s="98" t="s">
        <v>446</v>
      </c>
    </row>
    <row r="350" spans="1:10" s="98" customFormat="1" ht="120" hidden="1" x14ac:dyDescent="0.25">
      <c r="A350" s="96"/>
      <c r="B350" s="97"/>
      <c r="E350" s="99" t="s">
        <v>334</v>
      </c>
      <c r="F350" s="94">
        <f>SUM(F348:F349)</f>
        <v>0</v>
      </c>
      <c r="G350" s="95">
        <v>0</v>
      </c>
      <c r="H350" s="95">
        <v>0</v>
      </c>
      <c r="I350" s="95">
        <f t="shared" si="104"/>
        <v>0</v>
      </c>
      <c r="J350" s="98" t="s">
        <v>446</v>
      </c>
    </row>
    <row r="351" spans="1:10" s="98" customFormat="1" ht="120" hidden="1" x14ac:dyDescent="0.25">
      <c r="A351" s="96"/>
      <c r="B351" s="97"/>
      <c r="E351" s="99"/>
      <c r="F351" s="94"/>
      <c r="G351" s="95"/>
      <c r="H351" s="95"/>
      <c r="I351" s="95"/>
      <c r="J351" s="98" t="s">
        <v>446</v>
      </c>
    </row>
    <row r="352" spans="1:10" s="98" customFormat="1" ht="120" hidden="1" x14ac:dyDescent="0.25">
      <c r="A352" s="96"/>
      <c r="B352" s="97" t="s">
        <v>109</v>
      </c>
      <c r="D352" s="98" t="s">
        <v>110</v>
      </c>
      <c r="E352" s="99" t="s">
        <v>332</v>
      </c>
      <c r="F352" s="94">
        <v>0</v>
      </c>
      <c r="G352" s="95">
        <v>0</v>
      </c>
      <c r="H352" s="95">
        <v>0</v>
      </c>
      <c r="I352" s="95">
        <f>F352+G352-H352</f>
        <v>0</v>
      </c>
      <c r="J352" s="98" t="s">
        <v>446</v>
      </c>
    </row>
    <row r="353" spans="1:10" s="98" customFormat="1" ht="120" hidden="1" x14ac:dyDescent="0.25">
      <c r="A353" s="96"/>
      <c r="B353" s="97"/>
      <c r="E353" s="99" t="s">
        <v>333</v>
      </c>
      <c r="F353" s="94">
        <v>0</v>
      </c>
      <c r="G353" s="95">
        <v>0</v>
      </c>
      <c r="H353" s="95">
        <v>0</v>
      </c>
      <c r="I353" s="95">
        <f t="shared" ref="I353:I354" si="105">F353+G353-H353</f>
        <v>0</v>
      </c>
      <c r="J353" s="98" t="s">
        <v>446</v>
      </c>
    </row>
    <row r="354" spans="1:10" s="98" customFormat="1" ht="120" hidden="1" x14ac:dyDescent="0.25">
      <c r="A354" s="96"/>
      <c r="B354" s="97"/>
      <c r="E354" s="99" t="s">
        <v>334</v>
      </c>
      <c r="F354" s="94">
        <f>SUM(F352:F353)</f>
        <v>0</v>
      </c>
      <c r="G354" s="95">
        <v>0</v>
      </c>
      <c r="H354" s="95">
        <v>0</v>
      </c>
      <c r="I354" s="95">
        <f t="shared" si="105"/>
        <v>0</v>
      </c>
      <c r="J354" s="98" t="s">
        <v>446</v>
      </c>
    </row>
    <row r="355" spans="1:10" s="98" customFormat="1" ht="120" hidden="1" x14ac:dyDescent="0.25">
      <c r="A355" s="96"/>
      <c r="B355" s="97"/>
      <c r="E355" s="99"/>
      <c r="F355" s="94"/>
      <c r="G355" s="95"/>
      <c r="H355" s="95"/>
      <c r="I355" s="95"/>
      <c r="J355" s="98" t="s">
        <v>446</v>
      </c>
    </row>
    <row r="356" spans="1:10" s="98" customFormat="1" ht="120" hidden="1" x14ac:dyDescent="0.25">
      <c r="A356" s="100"/>
      <c r="B356" s="101" t="s">
        <v>102</v>
      </c>
      <c r="C356" s="102" t="s">
        <v>164</v>
      </c>
      <c r="D356" s="102" t="s">
        <v>165</v>
      </c>
      <c r="E356" s="103" t="s">
        <v>332</v>
      </c>
      <c r="F356" s="104">
        <f>F352+F348+F344</f>
        <v>0</v>
      </c>
      <c r="G356" s="104">
        <f>G352+G348+G344</f>
        <v>0</v>
      </c>
      <c r="H356" s="104">
        <f>H352+H348+H344</f>
        <v>0</v>
      </c>
      <c r="I356" s="104">
        <f>I352+I348+I344</f>
        <v>0</v>
      </c>
      <c r="J356" s="98" t="s">
        <v>446</v>
      </c>
    </row>
    <row r="357" spans="1:10" s="98" customFormat="1" ht="120" hidden="1" x14ac:dyDescent="0.25">
      <c r="A357" s="100"/>
      <c r="B357" s="101"/>
      <c r="C357" s="102"/>
      <c r="D357" s="102"/>
      <c r="E357" s="103" t="s">
        <v>333</v>
      </c>
      <c r="F357" s="104">
        <f t="shared" ref="F357:I358" si="106">F353+F349+F345</f>
        <v>0</v>
      </c>
      <c r="G357" s="104">
        <f t="shared" si="106"/>
        <v>0</v>
      </c>
      <c r="H357" s="104">
        <f t="shared" si="106"/>
        <v>0</v>
      </c>
      <c r="I357" s="104">
        <f t="shared" si="106"/>
        <v>0</v>
      </c>
      <c r="J357" s="98" t="s">
        <v>446</v>
      </c>
    </row>
    <row r="358" spans="1:10" s="98" customFormat="1" ht="120" hidden="1" x14ac:dyDescent="0.25">
      <c r="A358" s="100"/>
      <c r="B358" s="101"/>
      <c r="C358" s="102"/>
      <c r="D358" s="102"/>
      <c r="E358" s="103" t="s">
        <v>334</v>
      </c>
      <c r="F358" s="104">
        <f t="shared" ref="F358:G358" si="107">F354+F350+F346</f>
        <v>0</v>
      </c>
      <c r="G358" s="104">
        <f t="shared" si="107"/>
        <v>0</v>
      </c>
      <c r="H358" s="104">
        <f t="shared" si="106"/>
        <v>0</v>
      </c>
      <c r="I358" s="104">
        <f t="shared" si="106"/>
        <v>0</v>
      </c>
      <c r="J358" s="98" t="s">
        <v>446</v>
      </c>
    </row>
    <row r="359" spans="1:10" s="98" customFormat="1" ht="120" hidden="1" x14ac:dyDescent="0.25">
      <c r="A359" s="100"/>
      <c r="B359" s="101"/>
      <c r="C359" s="102"/>
      <c r="D359" s="102"/>
      <c r="E359" s="103"/>
      <c r="F359" s="94"/>
      <c r="G359" s="95"/>
      <c r="H359" s="95"/>
      <c r="I359" s="95"/>
      <c r="J359" s="98" t="s">
        <v>446</v>
      </c>
    </row>
    <row r="360" spans="1:10" s="155" customFormat="1" ht="0.6" customHeight="1" x14ac:dyDescent="0.25">
      <c r="A360" s="278" t="s">
        <v>166</v>
      </c>
      <c r="B360" s="280" t="s">
        <v>96</v>
      </c>
      <c r="C360" s="280" t="s">
        <v>167</v>
      </c>
      <c r="D360" s="280" t="s">
        <v>168</v>
      </c>
      <c r="E360" s="280"/>
      <c r="F360" s="295"/>
      <c r="G360" s="282"/>
      <c r="H360" s="282"/>
      <c r="I360" s="282"/>
      <c r="J360" s="155" t="s">
        <v>447</v>
      </c>
    </row>
    <row r="361" spans="1:10" s="155" customFormat="1" ht="0.6" customHeight="1" x14ac:dyDescent="0.25">
      <c r="A361" s="158"/>
      <c r="B361" s="161" t="s">
        <v>98</v>
      </c>
      <c r="D361" s="155" t="s">
        <v>99</v>
      </c>
      <c r="E361" s="155" t="s">
        <v>332</v>
      </c>
      <c r="F361" s="172">
        <v>0</v>
      </c>
      <c r="G361" s="160">
        <v>0</v>
      </c>
      <c r="H361" s="160">
        <v>0</v>
      </c>
      <c r="I361" s="160">
        <f>F361+G361-H361</f>
        <v>0</v>
      </c>
      <c r="J361" s="155" t="s">
        <v>447</v>
      </c>
    </row>
    <row r="362" spans="1:10" s="155" customFormat="1" ht="0.6" customHeight="1" x14ac:dyDescent="0.25">
      <c r="A362" s="158"/>
      <c r="B362" s="161"/>
      <c r="E362" s="155" t="s">
        <v>333</v>
      </c>
      <c r="F362" s="172">
        <v>0</v>
      </c>
      <c r="G362" s="160">
        <v>0</v>
      </c>
      <c r="H362" s="160">
        <v>0</v>
      </c>
      <c r="I362" s="160">
        <f t="shared" ref="I362:I363" si="108">F362+G362-H362</f>
        <v>0</v>
      </c>
      <c r="J362" s="155" t="s">
        <v>447</v>
      </c>
    </row>
    <row r="363" spans="1:10" s="155" customFormat="1" ht="0.6" customHeight="1" x14ac:dyDescent="0.25">
      <c r="A363" s="158"/>
      <c r="B363" s="161"/>
      <c r="E363" s="155" t="s">
        <v>334</v>
      </c>
      <c r="F363" s="172">
        <f>SUM(F361:F362)</f>
        <v>0</v>
      </c>
      <c r="G363" s="160">
        <v>0</v>
      </c>
      <c r="H363" s="160">
        <v>0</v>
      </c>
      <c r="I363" s="160">
        <f t="shared" si="108"/>
        <v>0</v>
      </c>
      <c r="J363" s="155" t="s">
        <v>447</v>
      </c>
    </row>
    <row r="364" spans="1:10" s="155" customFormat="1" ht="0.6" customHeight="1" x14ac:dyDescent="0.25">
      <c r="A364" s="158"/>
      <c r="B364" s="161"/>
      <c r="F364" s="172"/>
      <c r="G364" s="160"/>
      <c r="H364" s="160"/>
      <c r="I364" s="160"/>
      <c r="J364" s="155" t="s">
        <v>447</v>
      </c>
    </row>
    <row r="365" spans="1:10" s="155" customFormat="1" ht="0.6" customHeight="1" x14ac:dyDescent="0.25">
      <c r="A365" s="158"/>
      <c r="B365" s="161" t="s">
        <v>100</v>
      </c>
      <c r="D365" s="155" t="s">
        <v>101</v>
      </c>
      <c r="E365" s="155" t="s">
        <v>332</v>
      </c>
      <c r="F365" s="172">
        <v>0</v>
      </c>
      <c r="G365" s="160">
        <v>0</v>
      </c>
      <c r="H365" s="160">
        <v>0</v>
      </c>
      <c r="I365" s="160">
        <f>F365+G365-H365</f>
        <v>0</v>
      </c>
      <c r="J365" s="155" t="s">
        <v>447</v>
      </c>
    </row>
    <row r="366" spans="1:10" s="155" customFormat="1" ht="0.6" customHeight="1" x14ac:dyDescent="0.25">
      <c r="A366" s="158"/>
      <c r="B366" s="161"/>
      <c r="E366" s="155" t="s">
        <v>333</v>
      </c>
      <c r="F366" s="172">
        <v>0</v>
      </c>
      <c r="G366" s="160">
        <v>0</v>
      </c>
      <c r="H366" s="160">
        <v>0</v>
      </c>
      <c r="I366" s="160">
        <f t="shared" ref="I366:I367" si="109">F366+G366-H366</f>
        <v>0</v>
      </c>
      <c r="J366" s="155" t="s">
        <v>447</v>
      </c>
    </row>
    <row r="367" spans="1:10" s="155" customFormat="1" ht="0.6" customHeight="1" x14ac:dyDescent="0.25">
      <c r="A367" s="158"/>
      <c r="B367" s="161"/>
      <c r="E367" s="155" t="s">
        <v>334</v>
      </c>
      <c r="F367" s="172">
        <f>SUM(F365:F366)</f>
        <v>0</v>
      </c>
      <c r="G367" s="160">
        <v>0</v>
      </c>
      <c r="H367" s="160">
        <v>0</v>
      </c>
      <c r="I367" s="160">
        <f t="shared" si="109"/>
        <v>0</v>
      </c>
      <c r="J367" s="155" t="s">
        <v>447</v>
      </c>
    </row>
    <row r="368" spans="1:10" s="155" customFormat="1" ht="0.6" customHeight="1" x14ac:dyDescent="0.25">
      <c r="A368" s="158"/>
      <c r="B368" s="161"/>
      <c r="F368" s="172"/>
      <c r="G368" s="160"/>
      <c r="H368" s="160"/>
      <c r="I368" s="160"/>
      <c r="J368" s="155" t="s">
        <v>447</v>
      </c>
    </row>
    <row r="369" spans="1:10" s="155" customFormat="1" ht="0.6" customHeight="1" x14ac:dyDescent="0.25">
      <c r="A369" s="158"/>
      <c r="B369" s="161" t="s">
        <v>109</v>
      </c>
      <c r="D369" s="155" t="s">
        <v>110</v>
      </c>
      <c r="E369" s="155" t="s">
        <v>332</v>
      </c>
      <c r="F369" s="172">
        <v>0</v>
      </c>
      <c r="G369" s="160">
        <v>0</v>
      </c>
      <c r="H369" s="160">
        <v>0</v>
      </c>
      <c r="I369" s="160">
        <f>F369+G369-H369</f>
        <v>0</v>
      </c>
      <c r="J369" s="155" t="s">
        <v>447</v>
      </c>
    </row>
    <row r="370" spans="1:10" s="155" customFormat="1" ht="0.6" customHeight="1" x14ac:dyDescent="0.25">
      <c r="A370" s="158"/>
      <c r="B370" s="161"/>
      <c r="E370" s="155" t="s">
        <v>333</v>
      </c>
      <c r="F370" s="172">
        <v>0</v>
      </c>
      <c r="G370" s="160">
        <v>0</v>
      </c>
      <c r="H370" s="160">
        <v>0</v>
      </c>
      <c r="I370" s="160">
        <f t="shared" ref="I370:I371" si="110">F370+G370-H370</f>
        <v>0</v>
      </c>
      <c r="J370" s="155" t="s">
        <v>447</v>
      </c>
    </row>
    <row r="371" spans="1:10" s="155" customFormat="1" ht="0.6" customHeight="1" x14ac:dyDescent="0.25">
      <c r="A371" s="158"/>
      <c r="B371" s="161"/>
      <c r="E371" s="155" t="s">
        <v>334</v>
      </c>
      <c r="F371" s="172">
        <f>SUM(F369:F370)</f>
        <v>0</v>
      </c>
      <c r="G371" s="160">
        <v>0</v>
      </c>
      <c r="H371" s="160">
        <v>0</v>
      </c>
      <c r="I371" s="160">
        <f t="shared" si="110"/>
        <v>0</v>
      </c>
      <c r="J371" s="155" t="s">
        <v>447</v>
      </c>
    </row>
    <row r="372" spans="1:10" s="155" customFormat="1" ht="0.6" customHeight="1" x14ac:dyDescent="0.25">
      <c r="A372" s="158"/>
      <c r="B372" s="161"/>
      <c r="F372" s="172"/>
      <c r="G372" s="160"/>
      <c r="H372" s="160"/>
      <c r="I372" s="160"/>
      <c r="J372" s="155" t="s">
        <v>447</v>
      </c>
    </row>
    <row r="373" spans="1:10" s="155" customFormat="1" ht="0.6" customHeight="1" x14ac:dyDescent="0.25">
      <c r="A373" s="283"/>
      <c r="B373" s="284" t="s">
        <v>102</v>
      </c>
      <c r="C373" s="285" t="s">
        <v>167</v>
      </c>
      <c r="D373" s="285" t="s">
        <v>168</v>
      </c>
      <c r="E373" s="285" t="s">
        <v>332</v>
      </c>
      <c r="F373" s="286">
        <f>F369+F365+F361</f>
        <v>0</v>
      </c>
      <c r="G373" s="286">
        <f>G369+G365+G361</f>
        <v>0</v>
      </c>
      <c r="H373" s="286">
        <f>H369+H365+H361</f>
        <v>0</v>
      </c>
      <c r="I373" s="286">
        <f>I369+I365+I361</f>
        <v>0</v>
      </c>
      <c r="J373" s="155" t="s">
        <v>447</v>
      </c>
    </row>
    <row r="374" spans="1:10" s="155" customFormat="1" ht="0.6" customHeight="1" x14ac:dyDescent="0.25">
      <c r="A374" s="283"/>
      <c r="B374" s="284"/>
      <c r="C374" s="285"/>
      <c r="D374" s="285"/>
      <c r="E374" s="285" t="s">
        <v>333</v>
      </c>
      <c r="F374" s="286">
        <f t="shared" ref="F374:I375" si="111">F370+F366+F362</f>
        <v>0</v>
      </c>
      <c r="G374" s="286">
        <f t="shared" si="111"/>
        <v>0</v>
      </c>
      <c r="H374" s="286">
        <f t="shared" si="111"/>
        <v>0</v>
      </c>
      <c r="I374" s="286">
        <f t="shared" si="111"/>
        <v>0</v>
      </c>
      <c r="J374" s="155" t="s">
        <v>447</v>
      </c>
    </row>
    <row r="375" spans="1:10" s="155" customFormat="1" ht="0.6" customHeight="1" x14ac:dyDescent="0.25">
      <c r="A375" s="283"/>
      <c r="B375" s="284"/>
      <c r="C375" s="285"/>
      <c r="D375" s="285"/>
      <c r="E375" s="285" t="s">
        <v>334</v>
      </c>
      <c r="F375" s="286">
        <f t="shared" ref="F375:G375" si="112">F371+F367+F363</f>
        <v>0</v>
      </c>
      <c r="G375" s="286">
        <f t="shared" si="112"/>
        <v>0</v>
      </c>
      <c r="H375" s="286">
        <f t="shared" si="111"/>
        <v>0</v>
      </c>
      <c r="I375" s="286">
        <f t="shared" si="111"/>
        <v>0</v>
      </c>
      <c r="J375" s="155" t="s">
        <v>447</v>
      </c>
    </row>
    <row r="376" spans="1:10" s="155" customFormat="1" ht="0.6" customHeight="1" thickBot="1" x14ac:dyDescent="0.3">
      <c r="A376" s="158"/>
      <c r="B376" s="173"/>
      <c r="F376" s="172"/>
      <c r="G376" s="160"/>
      <c r="H376" s="160"/>
      <c r="I376" s="160"/>
      <c r="J376" s="155" t="s">
        <v>447</v>
      </c>
    </row>
    <row r="377" spans="1:10" s="155" customFormat="1" ht="0.6" hidden="1" customHeight="1" thickBot="1" x14ac:dyDescent="0.3">
      <c r="A377" s="278" t="s">
        <v>169</v>
      </c>
      <c r="B377" s="280" t="s">
        <v>96</v>
      </c>
      <c r="C377" s="280" t="s">
        <v>170</v>
      </c>
      <c r="D377" s="280" t="s">
        <v>171</v>
      </c>
      <c r="E377" s="280"/>
      <c r="F377" s="295"/>
      <c r="G377" s="282"/>
      <c r="H377" s="282"/>
      <c r="I377" s="282"/>
      <c r="J377" s="155" t="s">
        <v>448</v>
      </c>
    </row>
    <row r="378" spans="1:10" s="155" customFormat="1" ht="0.6" hidden="1" customHeight="1" thickBot="1" x14ac:dyDescent="0.3">
      <c r="A378" s="158"/>
      <c r="B378" s="161" t="s">
        <v>98</v>
      </c>
      <c r="D378" s="155" t="s">
        <v>99</v>
      </c>
      <c r="E378" s="155" t="s">
        <v>332</v>
      </c>
      <c r="F378" s="172">
        <v>0</v>
      </c>
      <c r="G378" s="160">
        <v>0</v>
      </c>
      <c r="H378" s="160">
        <v>0</v>
      </c>
      <c r="I378" s="160">
        <f>F378+G378-H378</f>
        <v>0</v>
      </c>
      <c r="J378" s="155" t="s">
        <v>448</v>
      </c>
    </row>
    <row r="379" spans="1:10" s="155" customFormat="1" ht="0.6" hidden="1" customHeight="1" thickBot="1" x14ac:dyDescent="0.3">
      <c r="A379" s="158"/>
      <c r="B379" s="161"/>
      <c r="E379" s="155" t="s">
        <v>333</v>
      </c>
      <c r="F379" s="172">
        <v>100000</v>
      </c>
      <c r="G379" s="160">
        <v>0</v>
      </c>
      <c r="H379" s="160">
        <v>0</v>
      </c>
      <c r="I379" s="160">
        <f>F379+G379-H379</f>
        <v>100000</v>
      </c>
      <c r="J379" s="155" t="s">
        <v>448</v>
      </c>
    </row>
    <row r="380" spans="1:10" s="155" customFormat="1" ht="0.6" hidden="1" customHeight="1" thickBot="1" x14ac:dyDescent="0.3">
      <c r="A380" s="158"/>
      <c r="B380" s="161"/>
      <c r="E380" s="155" t="s">
        <v>334</v>
      </c>
      <c r="F380" s="172">
        <f>SUM(F378:F379)</f>
        <v>100000</v>
      </c>
      <c r="G380" s="160">
        <v>0</v>
      </c>
      <c r="H380" s="160">
        <v>0</v>
      </c>
      <c r="I380" s="160">
        <f t="shared" ref="I380" si="113">F380+G380-H380</f>
        <v>100000</v>
      </c>
      <c r="J380" s="155" t="s">
        <v>448</v>
      </c>
    </row>
    <row r="381" spans="1:10" s="155" customFormat="1" ht="0.6" hidden="1" customHeight="1" thickBot="1" x14ac:dyDescent="0.3">
      <c r="A381" s="158"/>
      <c r="B381" s="161"/>
      <c r="F381" s="172"/>
      <c r="G381" s="160"/>
      <c r="H381" s="160"/>
      <c r="I381" s="160"/>
      <c r="J381" s="155" t="s">
        <v>448</v>
      </c>
    </row>
    <row r="382" spans="1:10" s="155" customFormat="1" ht="0.6" hidden="1" customHeight="1" thickBot="1" x14ac:dyDescent="0.3">
      <c r="A382" s="158"/>
      <c r="B382" s="161" t="s">
        <v>100</v>
      </c>
      <c r="D382" s="155" t="s">
        <v>101</v>
      </c>
      <c r="E382" s="155" t="s">
        <v>332</v>
      </c>
      <c r="F382" s="172">
        <v>0</v>
      </c>
      <c r="G382" s="160">
        <v>0</v>
      </c>
      <c r="H382" s="160">
        <v>0</v>
      </c>
      <c r="I382" s="160">
        <f>F382+G382-H382</f>
        <v>0</v>
      </c>
      <c r="J382" s="155" t="s">
        <v>448</v>
      </c>
    </row>
    <row r="383" spans="1:10" s="155" customFormat="1" ht="0.6" hidden="1" customHeight="1" thickBot="1" x14ac:dyDescent="0.3">
      <c r="A383" s="158"/>
      <c r="B383" s="161"/>
      <c r="E383" s="155" t="s">
        <v>333</v>
      </c>
      <c r="F383" s="172">
        <v>0</v>
      </c>
      <c r="G383" s="160">
        <v>0</v>
      </c>
      <c r="H383" s="160">
        <v>0</v>
      </c>
      <c r="I383" s="160">
        <f>F383+G383-H383</f>
        <v>0</v>
      </c>
      <c r="J383" s="155" t="s">
        <v>448</v>
      </c>
    </row>
    <row r="384" spans="1:10" s="155" customFormat="1" ht="0.6" hidden="1" customHeight="1" thickBot="1" x14ac:dyDescent="0.3">
      <c r="A384" s="158"/>
      <c r="B384" s="161"/>
      <c r="E384" s="155" t="s">
        <v>334</v>
      </c>
      <c r="F384" s="172">
        <f>SUM(F382:F383)</f>
        <v>0</v>
      </c>
      <c r="G384" s="160">
        <v>0</v>
      </c>
      <c r="H384" s="160">
        <v>0</v>
      </c>
      <c r="I384" s="160">
        <f t="shared" ref="I384" si="114">F384+G384-H384</f>
        <v>0</v>
      </c>
      <c r="J384" s="155" t="s">
        <v>448</v>
      </c>
    </row>
    <row r="385" spans="1:10" s="155" customFormat="1" ht="0.6" hidden="1" customHeight="1" thickBot="1" x14ac:dyDescent="0.3">
      <c r="A385" s="158"/>
      <c r="B385" s="161"/>
      <c r="F385" s="172"/>
      <c r="G385" s="160"/>
      <c r="H385" s="160"/>
      <c r="I385" s="160"/>
      <c r="J385" s="155" t="s">
        <v>448</v>
      </c>
    </row>
    <row r="386" spans="1:10" s="155" customFormat="1" ht="0.6" hidden="1" customHeight="1" thickBot="1" x14ac:dyDescent="0.3">
      <c r="A386" s="158"/>
      <c r="B386" s="161" t="s">
        <v>109</v>
      </c>
      <c r="D386" s="155" t="s">
        <v>110</v>
      </c>
      <c r="E386" s="155" t="s">
        <v>332</v>
      </c>
      <c r="F386" s="172">
        <v>0</v>
      </c>
      <c r="G386" s="160">
        <v>0</v>
      </c>
      <c r="H386" s="160">
        <v>0</v>
      </c>
      <c r="I386" s="160">
        <f>F386+G386-H386</f>
        <v>0</v>
      </c>
      <c r="J386" s="155" t="s">
        <v>448</v>
      </c>
    </row>
    <row r="387" spans="1:10" s="155" customFormat="1" ht="0.6" hidden="1" customHeight="1" thickBot="1" x14ac:dyDescent="0.3">
      <c r="A387" s="158"/>
      <c r="B387" s="161"/>
      <c r="E387" s="155" t="s">
        <v>333</v>
      </c>
      <c r="F387" s="172">
        <v>0</v>
      </c>
      <c r="G387" s="160">
        <v>0</v>
      </c>
      <c r="H387" s="160">
        <v>0</v>
      </c>
      <c r="I387" s="160">
        <f>F387+G387-H387</f>
        <v>0</v>
      </c>
      <c r="J387" s="155" t="s">
        <v>448</v>
      </c>
    </row>
    <row r="388" spans="1:10" s="155" customFormat="1" ht="0.6" hidden="1" customHeight="1" thickBot="1" x14ac:dyDescent="0.3">
      <c r="A388" s="158"/>
      <c r="B388" s="161"/>
      <c r="E388" s="155" t="s">
        <v>334</v>
      </c>
      <c r="F388" s="172">
        <f>SUM(F386:F387)</f>
        <v>0</v>
      </c>
      <c r="G388" s="160">
        <v>0</v>
      </c>
      <c r="H388" s="160">
        <v>0</v>
      </c>
      <c r="I388" s="160">
        <f t="shared" ref="I388" si="115">F388+G388-H388</f>
        <v>0</v>
      </c>
      <c r="J388" s="155" t="s">
        <v>448</v>
      </c>
    </row>
    <row r="389" spans="1:10" s="155" customFormat="1" ht="0.6" hidden="1" customHeight="1" thickBot="1" x14ac:dyDescent="0.3">
      <c r="A389" s="158"/>
      <c r="B389" s="161"/>
      <c r="F389" s="172"/>
      <c r="G389" s="172"/>
      <c r="H389" s="172"/>
      <c r="I389" s="160"/>
      <c r="J389" s="155" t="s">
        <v>448</v>
      </c>
    </row>
    <row r="390" spans="1:10" s="155" customFormat="1" ht="0.6" hidden="1" customHeight="1" thickBot="1" x14ac:dyDescent="0.3">
      <c r="A390" s="283"/>
      <c r="B390" s="284" t="s">
        <v>102</v>
      </c>
      <c r="C390" s="285" t="s">
        <v>170</v>
      </c>
      <c r="D390" s="285" t="s">
        <v>171</v>
      </c>
      <c r="E390" s="285" t="s">
        <v>332</v>
      </c>
      <c r="F390" s="286">
        <f>F386+F382+F378</f>
        <v>0</v>
      </c>
      <c r="G390" s="286">
        <f>G386+G382+G378</f>
        <v>0</v>
      </c>
      <c r="H390" s="286">
        <f>H386+H382+H378</f>
        <v>0</v>
      </c>
      <c r="I390" s="286">
        <f>I386+I382+I378</f>
        <v>0</v>
      </c>
      <c r="J390" s="155" t="s">
        <v>448</v>
      </c>
    </row>
    <row r="391" spans="1:10" s="155" customFormat="1" ht="0.6" hidden="1" customHeight="1" thickBot="1" x14ac:dyDescent="0.3">
      <c r="A391" s="283"/>
      <c r="B391" s="284"/>
      <c r="C391" s="285"/>
      <c r="D391" s="285"/>
      <c r="E391" s="285" t="s">
        <v>333</v>
      </c>
      <c r="F391" s="286">
        <f t="shared" ref="F391:I392" si="116">F387+F383+F379</f>
        <v>100000</v>
      </c>
      <c r="G391" s="286">
        <f t="shared" si="116"/>
        <v>0</v>
      </c>
      <c r="H391" s="286">
        <f t="shared" si="116"/>
        <v>0</v>
      </c>
      <c r="I391" s="286">
        <f t="shared" si="116"/>
        <v>100000</v>
      </c>
      <c r="J391" s="155" t="s">
        <v>448</v>
      </c>
    </row>
    <row r="392" spans="1:10" s="155" customFormat="1" ht="0.6" hidden="1" customHeight="1" thickBot="1" x14ac:dyDescent="0.3">
      <c r="A392" s="283"/>
      <c r="B392" s="284"/>
      <c r="C392" s="285"/>
      <c r="D392" s="285"/>
      <c r="E392" s="285" t="s">
        <v>334</v>
      </c>
      <c r="F392" s="286">
        <f t="shared" ref="F392:G392" si="117">F388+F384+F380</f>
        <v>100000</v>
      </c>
      <c r="G392" s="286">
        <f t="shared" si="117"/>
        <v>0</v>
      </c>
      <c r="H392" s="286">
        <f t="shared" si="116"/>
        <v>0</v>
      </c>
      <c r="I392" s="286">
        <f t="shared" si="116"/>
        <v>100000</v>
      </c>
      <c r="J392" s="155" t="s">
        <v>448</v>
      </c>
    </row>
    <row r="393" spans="1:10" s="155" customFormat="1" ht="0.6" hidden="1" customHeight="1" thickBot="1" x14ac:dyDescent="0.3">
      <c r="A393" s="158"/>
      <c r="B393" s="173"/>
      <c r="F393" s="172"/>
      <c r="G393" s="160"/>
      <c r="H393" s="160"/>
      <c r="I393" s="160"/>
      <c r="J393" s="155" t="s">
        <v>448</v>
      </c>
    </row>
    <row r="394" spans="1:10" s="98" customFormat="1" ht="120" hidden="1" x14ac:dyDescent="0.25">
      <c r="A394" s="107" t="s">
        <v>172</v>
      </c>
      <c r="B394" s="109" t="s">
        <v>96</v>
      </c>
      <c r="C394" s="109" t="s">
        <v>125</v>
      </c>
      <c r="D394" s="109" t="s">
        <v>173</v>
      </c>
      <c r="E394" s="110"/>
      <c r="F394" s="111"/>
      <c r="G394" s="112"/>
      <c r="H394" s="112"/>
      <c r="I394" s="112"/>
      <c r="J394" s="98" t="s">
        <v>449</v>
      </c>
    </row>
    <row r="395" spans="1:10" s="98" customFormat="1" ht="120" hidden="1" x14ac:dyDescent="0.25">
      <c r="A395" s="96"/>
      <c r="B395" s="97" t="s">
        <v>98</v>
      </c>
      <c r="D395" s="98" t="s">
        <v>99</v>
      </c>
      <c r="E395" s="99" t="s">
        <v>332</v>
      </c>
      <c r="F395" s="94">
        <v>0</v>
      </c>
      <c r="G395" s="95">
        <v>0</v>
      </c>
      <c r="H395" s="95">
        <v>0</v>
      </c>
      <c r="I395" s="95">
        <f>F395+G395-H395</f>
        <v>0</v>
      </c>
      <c r="J395" s="98" t="s">
        <v>449</v>
      </c>
    </row>
    <row r="396" spans="1:10" s="98" customFormat="1" ht="120" hidden="1" x14ac:dyDescent="0.25">
      <c r="A396" s="96"/>
      <c r="B396" s="97"/>
      <c r="E396" s="99" t="s">
        <v>333</v>
      </c>
      <c r="F396" s="94">
        <v>0</v>
      </c>
      <c r="G396" s="95">
        <v>0</v>
      </c>
      <c r="H396" s="95">
        <v>0</v>
      </c>
      <c r="I396" s="95">
        <f>F396+G396-H396</f>
        <v>0</v>
      </c>
      <c r="J396" s="98" t="s">
        <v>449</v>
      </c>
    </row>
    <row r="397" spans="1:10" s="98" customFormat="1" ht="120" hidden="1" x14ac:dyDescent="0.25">
      <c r="A397" s="96"/>
      <c r="B397" s="97"/>
      <c r="E397" s="99" t="s">
        <v>334</v>
      </c>
      <c r="F397" s="94">
        <f>SUM(F395:F396)</f>
        <v>0</v>
      </c>
      <c r="G397" s="95">
        <v>0</v>
      </c>
      <c r="H397" s="95">
        <v>0</v>
      </c>
      <c r="I397" s="95">
        <f t="shared" ref="I397" si="118">F397+G397-H397</f>
        <v>0</v>
      </c>
      <c r="J397" s="98" t="s">
        <v>449</v>
      </c>
    </row>
    <row r="398" spans="1:10" s="98" customFormat="1" ht="120" hidden="1" x14ac:dyDescent="0.25">
      <c r="A398" s="96"/>
      <c r="B398" s="97"/>
      <c r="E398" s="99"/>
      <c r="F398" s="94"/>
      <c r="G398" s="95"/>
      <c r="H398" s="95"/>
      <c r="I398" s="95"/>
      <c r="J398" s="98" t="s">
        <v>449</v>
      </c>
    </row>
    <row r="399" spans="1:10" s="98" customFormat="1" ht="120" hidden="1" x14ac:dyDescent="0.25">
      <c r="A399" s="96"/>
      <c r="B399" s="97" t="s">
        <v>100</v>
      </c>
      <c r="D399" s="98" t="s">
        <v>101</v>
      </c>
      <c r="E399" s="99" t="s">
        <v>332</v>
      </c>
      <c r="F399" s="94">
        <v>0</v>
      </c>
      <c r="G399" s="95">
        <v>0</v>
      </c>
      <c r="H399" s="95">
        <v>0</v>
      </c>
      <c r="I399" s="95">
        <f>F399+G399-H399</f>
        <v>0</v>
      </c>
      <c r="J399" s="98" t="s">
        <v>449</v>
      </c>
    </row>
    <row r="400" spans="1:10" s="98" customFormat="1" ht="120" hidden="1" x14ac:dyDescent="0.25">
      <c r="A400" s="96"/>
      <c r="B400" s="97"/>
      <c r="E400" s="99" t="s">
        <v>333</v>
      </c>
      <c r="F400" s="94">
        <v>0</v>
      </c>
      <c r="G400" s="95">
        <v>0</v>
      </c>
      <c r="H400" s="95">
        <v>0</v>
      </c>
      <c r="I400" s="95">
        <f>F400+G400-H400</f>
        <v>0</v>
      </c>
      <c r="J400" s="98" t="s">
        <v>449</v>
      </c>
    </row>
    <row r="401" spans="1:10" s="98" customFormat="1" ht="120" hidden="1" x14ac:dyDescent="0.25">
      <c r="A401" s="96"/>
      <c r="B401" s="97"/>
      <c r="E401" s="99" t="s">
        <v>334</v>
      </c>
      <c r="F401" s="94">
        <f>SUM(F399:F400)</f>
        <v>0</v>
      </c>
      <c r="G401" s="95">
        <v>0</v>
      </c>
      <c r="H401" s="95">
        <v>0</v>
      </c>
      <c r="I401" s="95">
        <f t="shared" ref="I401" si="119">F401+G401-H401</f>
        <v>0</v>
      </c>
      <c r="J401" s="98" t="s">
        <v>449</v>
      </c>
    </row>
    <row r="402" spans="1:10" s="98" customFormat="1" ht="120" hidden="1" x14ac:dyDescent="0.25">
      <c r="A402" s="96"/>
      <c r="B402" s="97"/>
      <c r="E402" s="99"/>
      <c r="F402" s="94"/>
      <c r="G402" s="95"/>
      <c r="H402" s="95"/>
      <c r="I402" s="95"/>
      <c r="J402" s="98" t="s">
        <v>449</v>
      </c>
    </row>
    <row r="403" spans="1:10" s="98" customFormat="1" ht="120" hidden="1" x14ac:dyDescent="0.25">
      <c r="A403" s="96"/>
      <c r="B403" s="97" t="s">
        <v>109</v>
      </c>
      <c r="D403" s="98" t="s">
        <v>110</v>
      </c>
      <c r="E403" s="99" t="s">
        <v>332</v>
      </c>
      <c r="F403" s="94">
        <v>0</v>
      </c>
      <c r="G403" s="95">
        <v>0</v>
      </c>
      <c r="H403" s="95">
        <v>0</v>
      </c>
      <c r="I403" s="95">
        <f>F403+G403-H403</f>
        <v>0</v>
      </c>
      <c r="J403" s="98" t="s">
        <v>449</v>
      </c>
    </row>
    <row r="404" spans="1:10" s="98" customFormat="1" ht="120" hidden="1" x14ac:dyDescent="0.25">
      <c r="A404" s="96"/>
      <c r="B404" s="97"/>
      <c r="E404" s="99" t="s">
        <v>333</v>
      </c>
      <c r="F404" s="94">
        <v>0</v>
      </c>
      <c r="G404" s="95">
        <v>0</v>
      </c>
      <c r="H404" s="95">
        <v>0</v>
      </c>
      <c r="I404" s="95">
        <f>F404+G404-H404</f>
        <v>0</v>
      </c>
      <c r="J404" s="98" t="s">
        <v>449</v>
      </c>
    </row>
    <row r="405" spans="1:10" s="98" customFormat="1" ht="120" hidden="1" x14ac:dyDescent="0.25">
      <c r="A405" s="96"/>
      <c r="B405" s="97"/>
      <c r="E405" s="99" t="s">
        <v>334</v>
      </c>
      <c r="F405" s="94">
        <f>SUM(F403:F404)</f>
        <v>0</v>
      </c>
      <c r="G405" s="95">
        <v>0</v>
      </c>
      <c r="H405" s="95">
        <v>0</v>
      </c>
      <c r="I405" s="95">
        <f t="shared" ref="I405" si="120">F405+G405-H405</f>
        <v>0</v>
      </c>
      <c r="J405" s="98" t="s">
        <v>449</v>
      </c>
    </row>
    <row r="406" spans="1:10" s="98" customFormat="1" ht="120" hidden="1" x14ac:dyDescent="0.25">
      <c r="A406" s="96"/>
      <c r="B406" s="97"/>
      <c r="E406" s="99"/>
      <c r="F406" s="94"/>
      <c r="G406" s="95"/>
      <c r="H406" s="95"/>
      <c r="I406" s="95"/>
      <c r="J406" s="98" t="s">
        <v>449</v>
      </c>
    </row>
    <row r="407" spans="1:10" s="98" customFormat="1" ht="120" hidden="1" x14ac:dyDescent="0.25">
      <c r="A407" s="100"/>
      <c r="B407" s="101" t="s">
        <v>102</v>
      </c>
      <c r="C407" s="102" t="s">
        <v>125</v>
      </c>
      <c r="D407" s="102" t="s">
        <v>173</v>
      </c>
      <c r="E407" s="103" t="s">
        <v>332</v>
      </c>
      <c r="F407" s="104">
        <f>F403+F399+F395</f>
        <v>0</v>
      </c>
      <c r="G407" s="104">
        <f>G403+G399+G395</f>
        <v>0</v>
      </c>
      <c r="H407" s="104">
        <f>H403+H399+H395</f>
        <v>0</v>
      </c>
      <c r="I407" s="104">
        <f>I403+I399+I395</f>
        <v>0</v>
      </c>
      <c r="J407" s="98" t="s">
        <v>449</v>
      </c>
    </row>
    <row r="408" spans="1:10" s="98" customFormat="1" ht="120" hidden="1" x14ac:dyDescent="0.25">
      <c r="A408" s="100"/>
      <c r="B408" s="101"/>
      <c r="C408" s="102"/>
      <c r="D408" s="102"/>
      <c r="E408" s="103" t="s">
        <v>333</v>
      </c>
      <c r="F408" s="104">
        <f t="shared" ref="F408:I408" si="121">F404+F400+F396</f>
        <v>0</v>
      </c>
      <c r="G408" s="104">
        <f t="shared" si="121"/>
        <v>0</v>
      </c>
      <c r="H408" s="104">
        <f t="shared" si="121"/>
        <v>0</v>
      </c>
      <c r="I408" s="104">
        <f t="shared" si="121"/>
        <v>0</v>
      </c>
      <c r="J408" s="98" t="s">
        <v>449</v>
      </c>
    </row>
    <row r="409" spans="1:10" s="98" customFormat="1" ht="120" hidden="1" x14ac:dyDescent="0.25">
      <c r="A409" s="100"/>
      <c r="B409" s="101"/>
      <c r="C409" s="102"/>
      <c r="D409" s="102"/>
      <c r="E409" s="103" t="s">
        <v>334</v>
      </c>
      <c r="F409" s="104">
        <f t="shared" ref="F409:I409" si="122">F405+F401+F397</f>
        <v>0</v>
      </c>
      <c r="G409" s="104">
        <f t="shared" si="122"/>
        <v>0</v>
      </c>
      <c r="H409" s="104">
        <f t="shared" si="122"/>
        <v>0</v>
      </c>
      <c r="I409" s="104">
        <f t="shared" si="122"/>
        <v>0</v>
      </c>
      <c r="J409" s="98" t="s">
        <v>449</v>
      </c>
    </row>
    <row r="410" spans="1:10" s="98" customFormat="1" ht="120" hidden="1" x14ac:dyDescent="0.25">
      <c r="A410" s="96"/>
      <c r="B410" s="106"/>
      <c r="E410" s="99"/>
      <c r="F410" s="94"/>
      <c r="G410" s="95"/>
      <c r="H410" s="95"/>
      <c r="I410" s="95"/>
      <c r="J410" s="98" t="s">
        <v>449</v>
      </c>
    </row>
    <row r="411" spans="1:10" s="155" customFormat="1" ht="0.6" hidden="1" customHeight="1" thickBot="1" x14ac:dyDescent="0.3">
      <c r="A411" s="296" t="s">
        <v>174</v>
      </c>
      <c r="B411" s="297"/>
      <c r="C411" s="298"/>
      <c r="D411" s="298" t="s">
        <v>155</v>
      </c>
      <c r="E411" s="298" t="s">
        <v>332</v>
      </c>
      <c r="F411" s="299">
        <f t="shared" ref="F411:I413" si="123">F407+F390+F373+F356+F339+F322+F305+F288</f>
        <v>0</v>
      </c>
      <c r="G411" s="299">
        <f t="shared" si="123"/>
        <v>0</v>
      </c>
      <c r="H411" s="299">
        <f t="shared" si="123"/>
        <v>0</v>
      </c>
      <c r="I411" s="299">
        <f t="shared" si="123"/>
        <v>0</v>
      </c>
      <c r="J411" s="155" t="s">
        <v>450</v>
      </c>
    </row>
    <row r="412" spans="1:10" s="155" customFormat="1" ht="0.6" hidden="1" customHeight="1" thickBot="1" x14ac:dyDescent="0.3">
      <c r="A412" s="300"/>
      <c r="B412" s="301"/>
      <c r="C412" s="302"/>
      <c r="D412" s="302"/>
      <c r="E412" s="302" t="s">
        <v>333</v>
      </c>
      <c r="F412" s="303">
        <f t="shared" si="123"/>
        <v>100000</v>
      </c>
      <c r="G412" s="303">
        <f t="shared" si="123"/>
        <v>0</v>
      </c>
      <c r="H412" s="303">
        <f t="shared" si="123"/>
        <v>0</v>
      </c>
      <c r="I412" s="303">
        <f t="shared" si="123"/>
        <v>100000</v>
      </c>
      <c r="J412" s="155" t="s">
        <v>450</v>
      </c>
    </row>
    <row r="413" spans="1:10" s="155" customFormat="1" ht="0.6" hidden="1" customHeight="1" thickBot="1" x14ac:dyDescent="0.3">
      <c r="A413" s="300"/>
      <c r="B413" s="301"/>
      <c r="C413" s="302"/>
      <c r="D413" s="302"/>
      <c r="E413" s="302" t="s">
        <v>334</v>
      </c>
      <c r="F413" s="303">
        <f t="shared" si="123"/>
        <v>100000</v>
      </c>
      <c r="G413" s="303">
        <f t="shared" si="123"/>
        <v>0</v>
      </c>
      <c r="H413" s="303">
        <f t="shared" si="123"/>
        <v>0</v>
      </c>
      <c r="I413" s="303">
        <f t="shared" si="123"/>
        <v>100000</v>
      </c>
      <c r="J413" s="155" t="s">
        <v>450</v>
      </c>
    </row>
    <row r="414" spans="1:10" s="155" customFormat="1" ht="303" hidden="1" thickBot="1" x14ac:dyDescent="0.3">
      <c r="A414" s="162"/>
      <c r="B414" s="163"/>
      <c r="C414" s="157"/>
      <c r="D414" s="157"/>
      <c r="E414" s="157"/>
      <c r="F414" s="164"/>
      <c r="G414" s="165"/>
      <c r="H414" s="165"/>
      <c r="I414" s="165"/>
      <c r="J414" s="155" t="s">
        <v>450</v>
      </c>
    </row>
    <row r="415" spans="1:10" s="157" customFormat="1" ht="43.15" customHeight="1" x14ac:dyDescent="0.25">
      <c r="A415" s="274" t="s">
        <v>92</v>
      </c>
      <c r="B415" s="304"/>
      <c r="C415" s="275" t="s">
        <v>116</v>
      </c>
      <c r="D415" s="275" t="s">
        <v>175</v>
      </c>
      <c r="E415" s="275"/>
      <c r="F415" s="305"/>
      <c r="G415" s="277"/>
      <c r="H415" s="277"/>
      <c r="I415" s="277"/>
      <c r="J415" s="157" t="s">
        <v>484</v>
      </c>
    </row>
    <row r="416" spans="1:10" s="155" customFormat="1" ht="11.45" hidden="1" customHeight="1" x14ac:dyDescent="0.25">
      <c r="A416" s="158"/>
      <c r="B416" s="173"/>
      <c r="F416" s="172"/>
      <c r="G416" s="160"/>
      <c r="H416" s="160"/>
      <c r="I416" s="160"/>
      <c r="J416" s="157" t="s">
        <v>484</v>
      </c>
    </row>
    <row r="417" spans="1:10" s="155" customFormat="1" ht="325.5" hidden="1" x14ac:dyDescent="0.25">
      <c r="A417" s="278" t="s">
        <v>176</v>
      </c>
      <c r="B417" s="280" t="s">
        <v>96</v>
      </c>
      <c r="C417" s="280" t="s">
        <v>93</v>
      </c>
      <c r="D417" s="280" t="s">
        <v>177</v>
      </c>
      <c r="E417" s="280"/>
      <c r="F417" s="295"/>
      <c r="G417" s="282"/>
      <c r="H417" s="282"/>
      <c r="I417" s="282"/>
      <c r="J417" s="155" t="s">
        <v>451</v>
      </c>
    </row>
    <row r="418" spans="1:10" s="155" customFormat="1" ht="325.5" hidden="1" x14ac:dyDescent="0.25">
      <c r="A418" s="158"/>
      <c r="B418" s="161" t="s">
        <v>98</v>
      </c>
      <c r="D418" s="155" t="s">
        <v>99</v>
      </c>
      <c r="E418" s="155" t="s">
        <v>332</v>
      </c>
      <c r="F418" s="172">
        <v>0</v>
      </c>
      <c r="G418" s="160">
        <v>0</v>
      </c>
      <c r="H418" s="160">
        <v>0</v>
      </c>
      <c r="I418" s="160">
        <f>F418+G418-H418</f>
        <v>0</v>
      </c>
      <c r="J418" s="155" t="s">
        <v>451</v>
      </c>
    </row>
    <row r="419" spans="1:10" s="155" customFormat="1" ht="325.5" hidden="1" x14ac:dyDescent="0.25">
      <c r="A419" s="158"/>
      <c r="B419" s="161"/>
      <c r="E419" s="155" t="s">
        <v>333</v>
      </c>
      <c r="F419" s="172">
        <v>200000</v>
      </c>
      <c r="G419" s="160">
        <v>0</v>
      </c>
      <c r="H419" s="160">
        <v>0</v>
      </c>
      <c r="I419" s="160">
        <f>F419+G419-H419</f>
        <v>200000</v>
      </c>
      <c r="J419" s="155" t="s">
        <v>451</v>
      </c>
    </row>
    <row r="420" spans="1:10" s="155" customFormat="1" ht="325.5" hidden="1" x14ac:dyDescent="0.25">
      <c r="A420" s="158"/>
      <c r="B420" s="161"/>
      <c r="E420" s="155" t="s">
        <v>334</v>
      </c>
      <c r="F420" s="172">
        <f>SUM(F418:F419)</f>
        <v>200000</v>
      </c>
      <c r="G420" s="160">
        <v>0</v>
      </c>
      <c r="H420" s="160">
        <v>0</v>
      </c>
      <c r="I420" s="160">
        <f t="shared" ref="I420" si="124">F420+G420-H420</f>
        <v>200000</v>
      </c>
      <c r="J420" s="155" t="s">
        <v>451</v>
      </c>
    </row>
    <row r="421" spans="1:10" s="155" customFormat="1" ht="325.5" hidden="1" x14ac:dyDescent="0.25">
      <c r="A421" s="158"/>
      <c r="B421" s="161"/>
      <c r="F421" s="172"/>
      <c r="G421" s="160"/>
      <c r="H421" s="160"/>
      <c r="I421" s="160"/>
      <c r="J421" s="155" t="s">
        <v>451</v>
      </c>
    </row>
    <row r="422" spans="1:10" s="155" customFormat="1" ht="325.5" hidden="1" x14ac:dyDescent="0.25">
      <c r="A422" s="158"/>
      <c r="B422" s="161" t="s">
        <v>100</v>
      </c>
      <c r="D422" s="155" t="s">
        <v>101</v>
      </c>
      <c r="E422" s="155" t="s">
        <v>332</v>
      </c>
      <c r="F422" s="172">
        <v>0</v>
      </c>
      <c r="G422" s="160">
        <v>0</v>
      </c>
      <c r="H422" s="160">
        <v>0</v>
      </c>
      <c r="I422" s="160">
        <f>F422+G422-H422</f>
        <v>0</v>
      </c>
      <c r="J422" s="155" t="s">
        <v>451</v>
      </c>
    </row>
    <row r="423" spans="1:10" s="155" customFormat="1" ht="325.5" hidden="1" x14ac:dyDescent="0.25">
      <c r="A423" s="158"/>
      <c r="B423" s="161"/>
      <c r="E423" s="155" t="s">
        <v>333</v>
      </c>
      <c r="F423" s="172">
        <v>0</v>
      </c>
      <c r="G423" s="160">
        <v>0</v>
      </c>
      <c r="H423" s="160">
        <v>0</v>
      </c>
      <c r="I423" s="160">
        <f>F423+G423-H423</f>
        <v>0</v>
      </c>
      <c r="J423" s="155" t="s">
        <v>451</v>
      </c>
    </row>
    <row r="424" spans="1:10" s="155" customFormat="1" ht="325.5" hidden="1" x14ac:dyDescent="0.25">
      <c r="A424" s="158"/>
      <c r="B424" s="161"/>
      <c r="E424" s="155" t="s">
        <v>334</v>
      </c>
      <c r="F424" s="172">
        <f>SUM(F422:F423)</f>
        <v>0</v>
      </c>
      <c r="G424" s="160">
        <v>0</v>
      </c>
      <c r="H424" s="160">
        <v>0</v>
      </c>
      <c r="I424" s="160">
        <f t="shared" ref="I424" si="125">F424+G424-H424</f>
        <v>0</v>
      </c>
      <c r="J424" s="155" t="s">
        <v>451</v>
      </c>
    </row>
    <row r="425" spans="1:10" s="155" customFormat="1" ht="325.5" hidden="1" x14ac:dyDescent="0.25">
      <c r="A425" s="158"/>
      <c r="B425" s="161"/>
      <c r="F425" s="172"/>
      <c r="G425" s="160"/>
      <c r="H425" s="160"/>
      <c r="I425" s="160"/>
      <c r="J425" s="155" t="s">
        <v>451</v>
      </c>
    </row>
    <row r="426" spans="1:10" s="155" customFormat="1" ht="325.5" hidden="1" x14ac:dyDescent="0.25">
      <c r="A426" s="158"/>
      <c r="B426" s="161" t="s">
        <v>109</v>
      </c>
      <c r="D426" s="155" t="s">
        <v>110</v>
      </c>
      <c r="E426" s="155" t="s">
        <v>332</v>
      </c>
      <c r="F426" s="172">
        <v>0</v>
      </c>
      <c r="G426" s="160">
        <v>0</v>
      </c>
      <c r="H426" s="160">
        <v>0</v>
      </c>
      <c r="I426" s="160">
        <f>F426+G426-H426</f>
        <v>0</v>
      </c>
      <c r="J426" s="155" t="s">
        <v>451</v>
      </c>
    </row>
    <row r="427" spans="1:10" s="155" customFormat="1" ht="325.5" hidden="1" x14ac:dyDescent="0.25">
      <c r="A427" s="158"/>
      <c r="B427" s="161"/>
      <c r="E427" s="155" t="s">
        <v>333</v>
      </c>
      <c r="F427" s="172">
        <v>0</v>
      </c>
      <c r="G427" s="160">
        <v>0</v>
      </c>
      <c r="H427" s="160">
        <v>0</v>
      </c>
      <c r="I427" s="160">
        <f>F427+G427-H427</f>
        <v>0</v>
      </c>
      <c r="J427" s="155" t="s">
        <v>451</v>
      </c>
    </row>
    <row r="428" spans="1:10" s="155" customFormat="1" ht="325.5" hidden="1" x14ac:dyDescent="0.25">
      <c r="A428" s="158"/>
      <c r="B428" s="161"/>
      <c r="E428" s="155" t="s">
        <v>334</v>
      </c>
      <c r="F428" s="172">
        <f>SUM(F426:F427)</f>
        <v>0</v>
      </c>
      <c r="G428" s="160">
        <v>0</v>
      </c>
      <c r="H428" s="160">
        <v>0</v>
      </c>
      <c r="I428" s="160">
        <f t="shared" ref="I428" si="126">F428+G428-H428</f>
        <v>0</v>
      </c>
      <c r="J428" s="155" t="s">
        <v>451</v>
      </c>
    </row>
    <row r="429" spans="1:10" s="155" customFormat="1" ht="325.5" hidden="1" x14ac:dyDescent="0.25">
      <c r="A429" s="158"/>
      <c r="B429" s="161"/>
      <c r="F429" s="172"/>
      <c r="G429" s="160"/>
      <c r="H429" s="160"/>
      <c r="I429" s="160"/>
      <c r="J429" s="155" t="s">
        <v>451</v>
      </c>
    </row>
    <row r="430" spans="1:10" s="155" customFormat="1" ht="325.5" hidden="1" x14ac:dyDescent="0.25">
      <c r="A430" s="283"/>
      <c r="B430" s="284" t="s">
        <v>102</v>
      </c>
      <c r="C430" s="285" t="s">
        <v>93</v>
      </c>
      <c r="D430" s="285" t="s">
        <v>177</v>
      </c>
      <c r="E430" s="285" t="s">
        <v>332</v>
      </c>
      <c r="F430" s="286">
        <f>F426+F422+F418</f>
        <v>0</v>
      </c>
      <c r="G430" s="286">
        <f>G426+G422+G418</f>
        <v>0</v>
      </c>
      <c r="H430" s="286">
        <f>H426+H422+H418</f>
        <v>0</v>
      </c>
      <c r="I430" s="286">
        <f>I426+I422+I418</f>
        <v>0</v>
      </c>
      <c r="J430" s="155" t="s">
        <v>451</v>
      </c>
    </row>
    <row r="431" spans="1:10" s="155" customFormat="1" ht="325.5" hidden="1" x14ac:dyDescent="0.25">
      <c r="A431" s="283"/>
      <c r="B431" s="284"/>
      <c r="C431" s="285"/>
      <c r="D431" s="285"/>
      <c r="E431" s="285" t="s">
        <v>333</v>
      </c>
      <c r="F431" s="286">
        <f t="shared" ref="F431:I431" si="127">F427+F423+F419</f>
        <v>200000</v>
      </c>
      <c r="G431" s="286">
        <f t="shared" si="127"/>
        <v>0</v>
      </c>
      <c r="H431" s="286">
        <f t="shared" si="127"/>
        <v>0</v>
      </c>
      <c r="I431" s="286">
        <f t="shared" si="127"/>
        <v>200000</v>
      </c>
      <c r="J431" s="155" t="s">
        <v>451</v>
      </c>
    </row>
    <row r="432" spans="1:10" s="155" customFormat="1" ht="325.5" hidden="1" x14ac:dyDescent="0.25">
      <c r="A432" s="283"/>
      <c r="B432" s="284"/>
      <c r="C432" s="285"/>
      <c r="D432" s="285"/>
      <c r="E432" s="285" t="s">
        <v>334</v>
      </c>
      <c r="F432" s="286">
        <f t="shared" ref="F432:I432" si="128">F428+F424+F420</f>
        <v>200000</v>
      </c>
      <c r="G432" s="286">
        <f t="shared" si="128"/>
        <v>0</v>
      </c>
      <c r="H432" s="286">
        <f t="shared" si="128"/>
        <v>0</v>
      </c>
      <c r="I432" s="286">
        <f t="shared" si="128"/>
        <v>200000</v>
      </c>
      <c r="J432" s="155" t="s">
        <v>451</v>
      </c>
    </row>
    <row r="433" spans="1:10" s="155" customFormat="1" ht="325.5" x14ac:dyDescent="0.25">
      <c r="A433" s="158"/>
      <c r="B433" s="173"/>
      <c r="F433" s="172"/>
      <c r="G433" s="160"/>
      <c r="H433" s="160"/>
      <c r="I433" s="160"/>
      <c r="J433" s="155" t="s">
        <v>451</v>
      </c>
    </row>
    <row r="434" spans="1:10" s="155" customFormat="1" ht="325.5" x14ac:dyDescent="0.25">
      <c r="A434" s="278" t="s">
        <v>178</v>
      </c>
      <c r="B434" s="280" t="s">
        <v>96</v>
      </c>
      <c r="C434" s="280" t="s">
        <v>104</v>
      </c>
      <c r="D434" s="280" t="s">
        <v>179</v>
      </c>
      <c r="E434" s="280"/>
      <c r="F434" s="295" t="s">
        <v>2</v>
      </c>
      <c r="G434" s="282"/>
      <c r="H434" s="282"/>
      <c r="I434" s="282"/>
      <c r="J434" s="155" t="s">
        <v>452</v>
      </c>
    </row>
    <row r="435" spans="1:10" s="155" customFormat="1" ht="325.5" x14ac:dyDescent="0.25">
      <c r="A435" s="158"/>
      <c r="B435" s="161" t="s">
        <v>98</v>
      </c>
      <c r="D435" s="155" t="s">
        <v>99</v>
      </c>
      <c r="E435" s="155" t="s">
        <v>332</v>
      </c>
      <c r="F435" s="172">
        <v>92648.59</v>
      </c>
      <c r="G435" s="160">
        <v>0</v>
      </c>
      <c r="H435" s="160">
        <v>0</v>
      </c>
      <c r="I435" s="160">
        <f>F435+G435-H435</f>
        <v>92648.59</v>
      </c>
      <c r="J435" s="155" t="s">
        <v>452</v>
      </c>
    </row>
    <row r="436" spans="1:10" s="155" customFormat="1" ht="325.5" x14ac:dyDescent="0.25">
      <c r="A436" s="158"/>
      <c r="B436" s="161"/>
      <c r="E436" s="155" t="s">
        <v>333</v>
      </c>
      <c r="F436" s="172">
        <v>1784895.43</v>
      </c>
      <c r="G436" s="160">
        <v>0</v>
      </c>
      <c r="H436" s="160">
        <v>68740.56</v>
      </c>
      <c r="I436" s="160">
        <f>F436+G436-H436</f>
        <v>1716154.8699999999</v>
      </c>
      <c r="J436" s="155" t="s">
        <v>452</v>
      </c>
    </row>
    <row r="437" spans="1:10" s="155" customFormat="1" ht="46.5" customHeight="1" x14ac:dyDescent="0.25">
      <c r="A437" s="158"/>
      <c r="B437" s="161"/>
      <c r="E437" s="155" t="s">
        <v>334</v>
      </c>
      <c r="F437" s="172">
        <v>1877544.02</v>
      </c>
      <c r="G437" s="160">
        <v>0</v>
      </c>
      <c r="H437" s="160">
        <v>68740.56</v>
      </c>
      <c r="I437" s="160">
        <f t="shared" ref="I437" si="129">F437+G437-H437</f>
        <v>1808803.46</v>
      </c>
      <c r="J437" s="155" t="s">
        <v>452</v>
      </c>
    </row>
    <row r="438" spans="1:10" s="155" customFormat="1" ht="325.5" x14ac:dyDescent="0.25">
      <c r="A438" s="158"/>
      <c r="B438" s="161"/>
      <c r="F438" s="172"/>
      <c r="G438" s="160"/>
      <c r="H438" s="160"/>
      <c r="I438" s="160"/>
      <c r="J438" s="155" t="s">
        <v>452</v>
      </c>
    </row>
    <row r="439" spans="1:10" s="155" customFormat="1" ht="325.5" x14ac:dyDescent="0.25">
      <c r="A439" s="158"/>
      <c r="B439" s="161" t="s">
        <v>100</v>
      </c>
      <c r="D439" s="155" t="s">
        <v>101</v>
      </c>
      <c r="E439" s="155" t="s">
        <v>332</v>
      </c>
      <c r="F439" s="172">
        <v>0</v>
      </c>
      <c r="G439" s="160">
        <v>0</v>
      </c>
      <c r="H439" s="160">
        <v>0</v>
      </c>
      <c r="I439" s="160">
        <v>0</v>
      </c>
      <c r="J439" s="155" t="s">
        <v>452</v>
      </c>
    </row>
    <row r="440" spans="1:10" s="155" customFormat="1" ht="325.5" x14ac:dyDescent="0.25">
      <c r="A440" s="158"/>
      <c r="B440" s="161"/>
      <c r="E440" s="155" t="s">
        <v>333</v>
      </c>
      <c r="F440" s="172">
        <v>75000</v>
      </c>
      <c r="G440" s="160">
        <v>2000</v>
      </c>
      <c r="H440" s="160">
        <v>0</v>
      </c>
      <c r="I440" s="160">
        <f>F440+G440-H440</f>
        <v>77000</v>
      </c>
      <c r="J440" s="155" t="s">
        <v>452</v>
      </c>
    </row>
    <row r="441" spans="1:10" s="155" customFormat="1" ht="325.5" x14ac:dyDescent="0.25">
      <c r="A441" s="158"/>
      <c r="B441" s="161"/>
      <c r="E441" s="155" t="s">
        <v>334</v>
      </c>
      <c r="F441" s="172">
        <v>75000</v>
      </c>
      <c r="G441" s="160">
        <v>2000</v>
      </c>
      <c r="H441" s="160">
        <v>0</v>
      </c>
      <c r="I441" s="160">
        <f t="shared" ref="I441" si="130">F441+G441-H441</f>
        <v>77000</v>
      </c>
      <c r="J441" s="155" t="s">
        <v>452</v>
      </c>
    </row>
    <row r="442" spans="1:10" s="155" customFormat="1" ht="325.5" x14ac:dyDescent="0.25">
      <c r="A442" s="158"/>
      <c r="B442" s="161"/>
      <c r="F442" s="172"/>
      <c r="G442" s="160"/>
      <c r="H442" s="160"/>
      <c r="I442" s="160"/>
      <c r="J442" s="155" t="s">
        <v>452</v>
      </c>
    </row>
    <row r="443" spans="1:10" s="155" customFormat="1" ht="325.5" x14ac:dyDescent="0.25">
      <c r="A443" s="158"/>
      <c r="B443" s="161" t="s">
        <v>109</v>
      </c>
      <c r="D443" s="155" t="s">
        <v>110</v>
      </c>
      <c r="E443" s="155" t="s">
        <v>332</v>
      </c>
      <c r="F443" s="172">
        <v>0</v>
      </c>
      <c r="G443" s="160">
        <v>0</v>
      </c>
      <c r="H443" s="160">
        <v>0</v>
      </c>
      <c r="I443" s="160">
        <f>F443+G443-H443</f>
        <v>0</v>
      </c>
      <c r="J443" s="155" t="s">
        <v>452</v>
      </c>
    </row>
    <row r="444" spans="1:10" s="155" customFormat="1" ht="325.5" x14ac:dyDescent="0.25">
      <c r="A444" s="158"/>
      <c r="B444" s="161"/>
      <c r="E444" s="155" t="s">
        <v>333</v>
      </c>
      <c r="F444" s="172">
        <v>0</v>
      </c>
      <c r="G444" s="160">
        <v>0</v>
      </c>
      <c r="H444" s="160">
        <v>0</v>
      </c>
      <c r="I444" s="160">
        <f>F444+G444-H444</f>
        <v>0</v>
      </c>
      <c r="J444" s="155" t="s">
        <v>452</v>
      </c>
    </row>
    <row r="445" spans="1:10" s="155" customFormat="1" ht="325.5" x14ac:dyDescent="0.25">
      <c r="A445" s="158"/>
      <c r="B445" s="161"/>
      <c r="E445" s="155" t="s">
        <v>334</v>
      </c>
      <c r="F445" s="172">
        <f>SUM(F443:F444)</f>
        <v>0</v>
      </c>
      <c r="G445" s="160">
        <v>0</v>
      </c>
      <c r="H445" s="160">
        <v>0</v>
      </c>
      <c r="I445" s="160">
        <f t="shared" ref="I445" si="131">F445+G445-H445</f>
        <v>0</v>
      </c>
      <c r="J445" s="155" t="s">
        <v>452</v>
      </c>
    </row>
    <row r="446" spans="1:10" s="155" customFormat="1" ht="325.5" x14ac:dyDescent="0.25">
      <c r="A446" s="158"/>
      <c r="B446" s="161"/>
      <c r="F446" s="172"/>
      <c r="G446" s="160"/>
      <c r="H446" s="160"/>
      <c r="I446" s="160"/>
      <c r="J446" s="155" t="s">
        <v>452</v>
      </c>
    </row>
    <row r="447" spans="1:10" s="155" customFormat="1" ht="325.5" x14ac:dyDescent="0.25">
      <c r="A447" s="283"/>
      <c r="B447" s="284" t="s">
        <v>102</v>
      </c>
      <c r="C447" s="285" t="s">
        <v>104</v>
      </c>
      <c r="D447" s="285" t="s">
        <v>179</v>
      </c>
      <c r="E447" s="285" t="s">
        <v>332</v>
      </c>
      <c r="F447" s="286">
        <f>F443+F439+F435</f>
        <v>92648.59</v>
      </c>
      <c r="G447" s="286">
        <f>G443+G439+G435</f>
        <v>0</v>
      </c>
      <c r="H447" s="286">
        <f>H443+H439+H435</f>
        <v>0</v>
      </c>
      <c r="I447" s="286">
        <f>I443+I439+I435</f>
        <v>92648.59</v>
      </c>
      <c r="J447" s="155" t="s">
        <v>452</v>
      </c>
    </row>
    <row r="448" spans="1:10" s="155" customFormat="1" ht="325.5" x14ac:dyDescent="0.25">
      <c r="A448" s="283"/>
      <c r="B448" s="284"/>
      <c r="C448" s="285"/>
      <c r="D448" s="285"/>
      <c r="E448" s="285" t="s">
        <v>333</v>
      </c>
      <c r="F448" s="286">
        <f t="shared" ref="F448:I448" si="132">F444+F440+F436</f>
        <v>1859895.43</v>
      </c>
      <c r="G448" s="286">
        <f t="shared" si="132"/>
        <v>2000</v>
      </c>
      <c r="H448" s="286">
        <f t="shared" si="132"/>
        <v>68740.56</v>
      </c>
      <c r="I448" s="286">
        <f t="shared" si="132"/>
        <v>1793154.8699999999</v>
      </c>
      <c r="J448" s="155" t="s">
        <v>452</v>
      </c>
    </row>
    <row r="449" spans="1:10" s="155" customFormat="1" ht="325.5" x14ac:dyDescent="0.25">
      <c r="A449" s="283"/>
      <c r="B449" s="284"/>
      <c r="C449" s="285"/>
      <c r="D449" s="285"/>
      <c r="E449" s="285" t="s">
        <v>334</v>
      </c>
      <c r="F449" s="286">
        <f t="shared" ref="F449:I449" si="133">F445+F441+F437</f>
        <v>1952544.02</v>
      </c>
      <c r="G449" s="286">
        <f t="shared" si="133"/>
        <v>2000</v>
      </c>
      <c r="H449" s="286">
        <f t="shared" si="133"/>
        <v>68740.56</v>
      </c>
      <c r="I449" s="286">
        <f t="shared" si="133"/>
        <v>1885803.46</v>
      </c>
      <c r="J449" s="155" t="s">
        <v>452</v>
      </c>
    </row>
    <row r="450" spans="1:10" s="155" customFormat="1" ht="325.5" x14ac:dyDescent="0.25">
      <c r="A450" s="158"/>
      <c r="B450" s="173"/>
      <c r="F450" s="172"/>
      <c r="G450" s="160"/>
      <c r="H450" s="160"/>
      <c r="I450" s="160"/>
      <c r="J450" s="155" t="s">
        <v>452</v>
      </c>
    </row>
    <row r="451" spans="1:10" s="98" customFormat="1" ht="120" hidden="1" x14ac:dyDescent="0.25">
      <c r="A451" s="107" t="s">
        <v>180</v>
      </c>
      <c r="B451" s="109" t="s">
        <v>96</v>
      </c>
      <c r="C451" s="109" t="s">
        <v>107</v>
      </c>
      <c r="D451" s="109" t="s">
        <v>371</v>
      </c>
      <c r="E451" s="110"/>
      <c r="F451" s="111"/>
      <c r="G451" s="112"/>
      <c r="H451" s="112"/>
      <c r="I451" s="112"/>
      <c r="J451" s="98" t="s">
        <v>453</v>
      </c>
    </row>
    <row r="452" spans="1:10" s="98" customFormat="1" ht="120" hidden="1" x14ac:dyDescent="0.25">
      <c r="A452" s="96"/>
      <c r="B452" s="97" t="s">
        <v>98</v>
      </c>
      <c r="D452" s="98" t="s">
        <v>99</v>
      </c>
      <c r="E452" s="99" t="s">
        <v>332</v>
      </c>
      <c r="F452" s="94">
        <v>0</v>
      </c>
      <c r="G452" s="95">
        <v>0</v>
      </c>
      <c r="H452" s="95">
        <v>0</v>
      </c>
      <c r="I452" s="95">
        <f>F452+G452-H452</f>
        <v>0</v>
      </c>
      <c r="J452" s="98" t="s">
        <v>453</v>
      </c>
    </row>
    <row r="453" spans="1:10" s="98" customFormat="1" ht="120" hidden="1" x14ac:dyDescent="0.25">
      <c r="A453" s="96"/>
      <c r="B453" s="97"/>
      <c r="E453" s="99" t="s">
        <v>333</v>
      </c>
      <c r="F453" s="94">
        <v>0</v>
      </c>
      <c r="G453" s="95">
        <v>0</v>
      </c>
      <c r="H453" s="95">
        <v>0</v>
      </c>
      <c r="I453" s="95">
        <f>F453+G453-H453</f>
        <v>0</v>
      </c>
      <c r="J453" s="98" t="s">
        <v>453</v>
      </c>
    </row>
    <row r="454" spans="1:10" s="98" customFormat="1" ht="120" hidden="1" x14ac:dyDescent="0.25">
      <c r="A454" s="96"/>
      <c r="B454" s="97"/>
      <c r="E454" s="99" t="s">
        <v>334</v>
      </c>
      <c r="F454" s="94">
        <f>SUM(F452:F453)</f>
        <v>0</v>
      </c>
      <c r="G454" s="95">
        <v>0</v>
      </c>
      <c r="H454" s="95">
        <v>0</v>
      </c>
      <c r="I454" s="95">
        <f t="shared" ref="I454" si="134">F454+G454-H454</f>
        <v>0</v>
      </c>
      <c r="J454" s="98" t="s">
        <v>453</v>
      </c>
    </row>
    <row r="455" spans="1:10" s="98" customFormat="1" ht="120" hidden="1" x14ac:dyDescent="0.25">
      <c r="A455" s="96"/>
      <c r="B455" s="97"/>
      <c r="E455" s="99"/>
      <c r="F455" s="94"/>
      <c r="G455" s="95"/>
      <c r="H455" s="95"/>
      <c r="I455" s="95"/>
      <c r="J455" s="98" t="s">
        <v>453</v>
      </c>
    </row>
    <row r="456" spans="1:10" s="98" customFormat="1" ht="120" hidden="1" x14ac:dyDescent="0.25">
      <c r="A456" s="96"/>
      <c r="B456" s="97" t="s">
        <v>100</v>
      </c>
      <c r="D456" s="98" t="s">
        <v>101</v>
      </c>
      <c r="E456" s="99" t="s">
        <v>332</v>
      </c>
      <c r="F456" s="94">
        <v>0</v>
      </c>
      <c r="G456" s="95">
        <v>0</v>
      </c>
      <c r="H456" s="95">
        <v>0</v>
      </c>
      <c r="I456" s="95">
        <f>F456+G456-H456</f>
        <v>0</v>
      </c>
      <c r="J456" s="98" t="s">
        <v>453</v>
      </c>
    </row>
    <row r="457" spans="1:10" s="98" customFormat="1" ht="120" hidden="1" x14ac:dyDescent="0.25">
      <c r="A457" s="96"/>
      <c r="B457" s="97"/>
      <c r="E457" s="99" t="s">
        <v>333</v>
      </c>
      <c r="F457" s="94">
        <v>0</v>
      </c>
      <c r="G457" s="95">
        <v>0</v>
      </c>
      <c r="H457" s="95">
        <v>0</v>
      </c>
      <c r="I457" s="95">
        <f>F457+G457-H457</f>
        <v>0</v>
      </c>
      <c r="J457" s="98" t="s">
        <v>453</v>
      </c>
    </row>
    <row r="458" spans="1:10" s="98" customFormat="1" ht="120" hidden="1" x14ac:dyDescent="0.25">
      <c r="A458" s="96"/>
      <c r="B458" s="97"/>
      <c r="E458" s="99" t="s">
        <v>334</v>
      </c>
      <c r="F458" s="94">
        <f>SUM(F456:F457)</f>
        <v>0</v>
      </c>
      <c r="G458" s="95">
        <v>0</v>
      </c>
      <c r="H458" s="95">
        <v>0</v>
      </c>
      <c r="I458" s="95">
        <f t="shared" ref="I458" si="135">F458+G458-H458</f>
        <v>0</v>
      </c>
      <c r="J458" s="98" t="s">
        <v>453</v>
      </c>
    </row>
    <row r="459" spans="1:10" s="98" customFormat="1" ht="120" hidden="1" x14ac:dyDescent="0.25">
      <c r="A459" s="96"/>
      <c r="B459" s="97"/>
      <c r="E459" s="99"/>
      <c r="F459" s="94"/>
      <c r="G459" s="95"/>
      <c r="H459" s="95"/>
      <c r="I459" s="95"/>
      <c r="J459" s="98" t="s">
        <v>453</v>
      </c>
    </row>
    <row r="460" spans="1:10" s="98" customFormat="1" ht="120" hidden="1" x14ac:dyDescent="0.25">
      <c r="A460" s="96"/>
      <c r="B460" s="97" t="s">
        <v>109</v>
      </c>
      <c r="D460" s="98" t="s">
        <v>110</v>
      </c>
      <c r="E460" s="99" t="s">
        <v>332</v>
      </c>
      <c r="F460" s="94">
        <v>0</v>
      </c>
      <c r="G460" s="95">
        <v>0</v>
      </c>
      <c r="H460" s="95">
        <v>0</v>
      </c>
      <c r="I460" s="95">
        <f>F460+G460-H460</f>
        <v>0</v>
      </c>
      <c r="J460" s="98" t="s">
        <v>453</v>
      </c>
    </row>
    <row r="461" spans="1:10" s="98" customFormat="1" ht="120" hidden="1" x14ac:dyDescent="0.25">
      <c r="A461" s="96"/>
      <c r="B461" s="97"/>
      <c r="E461" s="99" t="s">
        <v>333</v>
      </c>
      <c r="F461" s="94">
        <v>0</v>
      </c>
      <c r="G461" s="95">
        <v>0</v>
      </c>
      <c r="H461" s="95">
        <v>0</v>
      </c>
      <c r="I461" s="95">
        <f>F461+G461-H461</f>
        <v>0</v>
      </c>
      <c r="J461" s="98" t="s">
        <v>453</v>
      </c>
    </row>
    <row r="462" spans="1:10" s="98" customFormat="1" ht="120" hidden="1" x14ac:dyDescent="0.25">
      <c r="A462" s="96"/>
      <c r="B462" s="97"/>
      <c r="E462" s="99" t="s">
        <v>334</v>
      </c>
      <c r="F462" s="94">
        <f>SUM(F460:F461)</f>
        <v>0</v>
      </c>
      <c r="G462" s="95">
        <v>0</v>
      </c>
      <c r="H462" s="95">
        <v>0</v>
      </c>
      <c r="I462" s="95">
        <f t="shared" ref="I462" si="136">F462+G462-H462</f>
        <v>0</v>
      </c>
      <c r="J462" s="98" t="s">
        <v>453</v>
      </c>
    </row>
    <row r="463" spans="1:10" s="98" customFormat="1" ht="120" hidden="1" x14ac:dyDescent="0.25">
      <c r="A463" s="96"/>
      <c r="B463" s="106"/>
      <c r="E463" s="99"/>
      <c r="F463" s="94"/>
      <c r="G463" s="95"/>
      <c r="H463" s="95"/>
      <c r="I463" s="95"/>
      <c r="J463" s="98" t="s">
        <v>453</v>
      </c>
    </row>
    <row r="464" spans="1:10" s="98" customFormat="1" ht="120" hidden="1" x14ac:dyDescent="0.25">
      <c r="A464" s="100"/>
      <c r="B464" s="101" t="s">
        <v>102</v>
      </c>
      <c r="C464" s="102" t="s">
        <v>107</v>
      </c>
      <c r="D464" s="102" t="s">
        <v>371</v>
      </c>
      <c r="E464" s="103" t="s">
        <v>332</v>
      </c>
      <c r="F464" s="104">
        <f>F460+F456+F452</f>
        <v>0</v>
      </c>
      <c r="G464" s="104">
        <f>G460+G456+G452</f>
        <v>0</v>
      </c>
      <c r="H464" s="104">
        <f>H460+H456+H452</f>
        <v>0</v>
      </c>
      <c r="I464" s="104">
        <f>I460+I456+I452</f>
        <v>0</v>
      </c>
      <c r="J464" s="98" t="s">
        <v>453</v>
      </c>
    </row>
    <row r="465" spans="1:10" s="98" customFormat="1" ht="120" hidden="1" x14ac:dyDescent="0.25">
      <c r="A465" s="100"/>
      <c r="B465" s="101"/>
      <c r="C465" s="102"/>
      <c r="D465" s="102"/>
      <c r="E465" s="103" t="s">
        <v>333</v>
      </c>
      <c r="F465" s="104">
        <f t="shared" ref="F465:I465" si="137">F461+F457+F453</f>
        <v>0</v>
      </c>
      <c r="G465" s="104">
        <f t="shared" si="137"/>
        <v>0</v>
      </c>
      <c r="H465" s="104">
        <f t="shared" si="137"/>
        <v>0</v>
      </c>
      <c r="I465" s="104">
        <f t="shared" si="137"/>
        <v>0</v>
      </c>
      <c r="J465" s="98" t="s">
        <v>453</v>
      </c>
    </row>
    <row r="466" spans="1:10" s="98" customFormat="1" ht="120" hidden="1" x14ac:dyDescent="0.25">
      <c r="A466" s="100"/>
      <c r="B466" s="101"/>
      <c r="C466" s="102"/>
      <c r="D466" s="102"/>
      <c r="E466" s="103" t="s">
        <v>334</v>
      </c>
      <c r="F466" s="104">
        <f t="shared" ref="F466:I466" si="138">F462+F458+F454</f>
        <v>0</v>
      </c>
      <c r="G466" s="104">
        <f t="shared" si="138"/>
        <v>0</v>
      </c>
      <c r="H466" s="104">
        <f t="shared" si="138"/>
        <v>0</v>
      </c>
      <c r="I466" s="104">
        <f t="shared" si="138"/>
        <v>0</v>
      </c>
      <c r="J466" s="98" t="s">
        <v>453</v>
      </c>
    </row>
    <row r="467" spans="1:10" s="98" customFormat="1" ht="120" hidden="1" x14ac:dyDescent="0.25">
      <c r="A467" s="96"/>
      <c r="B467" s="106"/>
      <c r="E467" s="99"/>
      <c r="F467" s="94"/>
      <c r="G467" s="95"/>
      <c r="H467" s="95"/>
      <c r="I467" s="95"/>
      <c r="J467" s="98" t="s">
        <v>453</v>
      </c>
    </row>
    <row r="468" spans="1:10" s="98" customFormat="1" ht="120" hidden="1" x14ac:dyDescent="0.25">
      <c r="A468" s="96"/>
      <c r="B468" s="106"/>
      <c r="E468" s="99"/>
      <c r="F468" s="94"/>
      <c r="G468" s="95"/>
      <c r="H468" s="95"/>
      <c r="I468" s="95"/>
      <c r="J468" s="98" t="s">
        <v>453</v>
      </c>
    </row>
    <row r="469" spans="1:10" s="155" customFormat="1" ht="302.25" x14ac:dyDescent="0.25">
      <c r="A469" s="296" t="s">
        <v>181</v>
      </c>
      <c r="B469" s="297"/>
      <c r="C469" s="298"/>
      <c r="D469" s="298" t="s">
        <v>175</v>
      </c>
      <c r="E469" s="298" t="s">
        <v>332</v>
      </c>
      <c r="F469" s="299">
        <f>F464+F447+F430</f>
        <v>92648.59</v>
      </c>
      <c r="G469" s="299">
        <f t="shared" ref="G469:I469" si="139">G464+G447+G430</f>
        <v>0</v>
      </c>
      <c r="H469" s="299">
        <f t="shared" si="139"/>
        <v>0</v>
      </c>
      <c r="I469" s="299">
        <f t="shared" si="139"/>
        <v>92648.59</v>
      </c>
      <c r="J469" s="155" t="s">
        <v>454</v>
      </c>
    </row>
    <row r="470" spans="1:10" s="155" customFormat="1" ht="302.25" x14ac:dyDescent="0.25">
      <c r="A470" s="300"/>
      <c r="B470" s="301"/>
      <c r="C470" s="302"/>
      <c r="D470" s="302"/>
      <c r="E470" s="302" t="s">
        <v>333</v>
      </c>
      <c r="F470" s="303">
        <f t="shared" ref="F470:I471" si="140">F465+F448+F431</f>
        <v>2059895.43</v>
      </c>
      <c r="G470" s="303">
        <f t="shared" si="140"/>
        <v>2000</v>
      </c>
      <c r="H470" s="303">
        <f t="shared" si="140"/>
        <v>68740.56</v>
      </c>
      <c r="I470" s="303">
        <f t="shared" si="140"/>
        <v>1993154.8699999999</v>
      </c>
      <c r="J470" s="155" t="s">
        <v>454</v>
      </c>
    </row>
    <row r="471" spans="1:10" s="155" customFormat="1" ht="302.25" x14ac:dyDescent="0.25">
      <c r="A471" s="300"/>
      <c r="B471" s="301"/>
      <c r="C471" s="302"/>
      <c r="D471" s="302"/>
      <c r="E471" s="302" t="s">
        <v>334</v>
      </c>
      <c r="F471" s="303">
        <f t="shared" si="140"/>
        <v>2152544.02</v>
      </c>
      <c r="G471" s="303">
        <f t="shared" si="140"/>
        <v>2000</v>
      </c>
      <c r="H471" s="303">
        <f t="shared" si="140"/>
        <v>68740.56</v>
      </c>
      <c r="I471" s="303">
        <f t="shared" si="140"/>
        <v>2085803.46</v>
      </c>
      <c r="J471" s="155" t="s">
        <v>454</v>
      </c>
    </row>
    <row r="472" spans="1:10" s="155" customFormat="1" ht="302.25" x14ac:dyDescent="0.25">
      <c r="A472" s="162"/>
      <c r="B472" s="163"/>
      <c r="C472" s="157"/>
      <c r="D472" s="157"/>
      <c r="E472" s="157"/>
      <c r="F472" s="164"/>
      <c r="G472" s="165"/>
      <c r="H472" s="165"/>
      <c r="I472" s="165"/>
      <c r="J472" s="155" t="s">
        <v>454</v>
      </c>
    </row>
    <row r="473" spans="1:10" s="157" customFormat="1" ht="10.9" hidden="1" customHeight="1" x14ac:dyDescent="0.25">
      <c r="A473" s="274" t="s">
        <v>92</v>
      </c>
      <c r="B473" s="304"/>
      <c r="C473" s="275" t="s">
        <v>119</v>
      </c>
      <c r="D473" s="275" t="s">
        <v>182</v>
      </c>
      <c r="E473" s="275"/>
      <c r="F473" s="305"/>
      <c r="G473" s="277"/>
      <c r="H473" s="277"/>
      <c r="I473" s="277"/>
      <c r="J473" s="157" t="s">
        <v>483</v>
      </c>
    </row>
    <row r="474" spans="1:10" s="155" customFormat="1" ht="10.9" hidden="1" customHeight="1" x14ac:dyDescent="0.25">
      <c r="A474" s="158"/>
      <c r="B474" s="173"/>
      <c r="F474" s="172"/>
      <c r="G474" s="160"/>
      <c r="H474" s="160"/>
      <c r="I474" s="160"/>
      <c r="J474" s="157" t="s">
        <v>483</v>
      </c>
    </row>
    <row r="475" spans="1:10" s="155" customFormat="1" ht="10.9" hidden="1" customHeight="1" x14ac:dyDescent="0.25">
      <c r="A475" s="278" t="s">
        <v>183</v>
      </c>
      <c r="B475" s="280" t="s">
        <v>96</v>
      </c>
      <c r="C475" s="280" t="s">
        <v>184</v>
      </c>
      <c r="D475" s="280" t="s">
        <v>185</v>
      </c>
      <c r="E475" s="280"/>
      <c r="F475" s="295"/>
      <c r="G475" s="282"/>
      <c r="H475" s="282"/>
      <c r="I475" s="282"/>
      <c r="J475" s="155" t="s">
        <v>455</v>
      </c>
    </row>
    <row r="476" spans="1:10" s="155" customFormat="1" ht="10.9" hidden="1" customHeight="1" x14ac:dyDescent="0.25">
      <c r="A476" s="158"/>
      <c r="B476" s="161" t="s">
        <v>98</v>
      </c>
      <c r="D476" s="155" t="s">
        <v>99</v>
      </c>
      <c r="E476" s="155" t="s">
        <v>332</v>
      </c>
      <c r="F476" s="172">
        <v>0</v>
      </c>
      <c r="G476" s="160">
        <v>0</v>
      </c>
      <c r="H476" s="160">
        <v>0</v>
      </c>
      <c r="I476" s="160">
        <f>F476+G476-H476</f>
        <v>0</v>
      </c>
      <c r="J476" s="155" t="s">
        <v>455</v>
      </c>
    </row>
    <row r="477" spans="1:10" s="155" customFormat="1" ht="10.9" hidden="1" customHeight="1" x14ac:dyDescent="0.25">
      <c r="A477" s="158"/>
      <c r="B477" s="161"/>
      <c r="E477" s="155" t="s">
        <v>333</v>
      </c>
      <c r="F477" s="172">
        <v>25000</v>
      </c>
      <c r="G477" s="160">
        <v>0</v>
      </c>
      <c r="H477" s="160">
        <v>0</v>
      </c>
      <c r="I477" s="160">
        <f>F477+G477-H477</f>
        <v>25000</v>
      </c>
      <c r="J477" s="155" t="s">
        <v>455</v>
      </c>
    </row>
    <row r="478" spans="1:10" s="155" customFormat="1" ht="10.9" hidden="1" customHeight="1" x14ac:dyDescent="0.25">
      <c r="A478" s="158"/>
      <c r="B478" s="161"/>
      <c r="E478" s="155" t="s">
        <v>334</v>
      </c>
      <c r="F478" s="172">
        <f>SUM(F476:F477)</f>
        <v>25000</v>
      </c>
      <c r="G478" s="160">
        <v>0</v>
      </c>
      <c r="H478" s="160">
        <v>0</v>
      </c>
      <c r="I478" s="160">
        <f t="shared" ref="I478" si="141">F478+G478-H478</f>
        <v>25000</v>
      </c>
      <c r="J478" s="155" t="s">
        <v>455</v>
      </c>
    </row>
    <row r="479" spans="1:10" s="155" customFormat="1" ht="10.9" hidden="1" customHeight="1" x14ac:dyDescent="0.25">
      <c r="A479" s="158"/>
      <c r="B479" s="161"/>
      <c r="F479" s="172"/>
      <c r="G479" s="160"/>
      <c r="H479" s="160"/>
      <c r="I479" s="160"/>
      <c r="J479" s="155" t="s">
        <v>455</v>
      </c>
    </row>
    <row r="480" spans="1:10" s="155" customFormat="1" ht="10.9" hidden="1" customHeight="1" x14ac:dyDescent="0.25">
      <c r="A480" s="158"/>
      <c r="B480" s="161" t="s">
        <v>100</v>
      </c>
      <c r="D480" s="155" t="s">
        <v>101</v>
      </c>
      <c r="E480" s="155" t="s">
        <v>332</v>
      </c>
      <c r="F480" s="172">
        <v>0</v>
      </c>
      <c r="G480" s="160">
        <v>0</v>
      </c>
      <c r="H480" s="160">
        <v>0</v>
      </c>
      <c r="I480" s="160">
        <f>F480+G480-H480</f>
        <v>0</v>
      </c>
      <c r="J480" s="155" t="s">
        <v>455</v>
      </c>
    </row>
    <row r="481" spans="1:10" s="155" customFormat="1" ht="10.9" hidden="1" customHeight="1" x14ac:dyDescent="0.25">
      <c r="A481" s="158"/>
      <c r="B481" s="161"/>
      <c r="E481" s="155" t="s">
        <v>333</v>
      </c>
      <c r="F481" s="172">
        <v>0</v>
      </c>
      <c r="G481" s="160">
        <v>0</v>
      </c>
      <c r="H481" s="160">
        <v>0</v>
      </c>
      <c r="I481" s="160">
        <f>F481+G481-H481</f>
        <v>0</v>
      </c>
      <c r="J481" s="155" t="s">
        <v>455</v>
      </c>
    </row>
    <row r="482" spans="1:10" s="155" customFormat="1" ht="10.9" hidden="1" customHeight="1" x14ac:dyDescent="0.25">
      <c r="A482" s="158"/>
      <c r="B482" s="161"/>
      <c r="E482" s="155" t="s">
        <v>334</v>
      </c>
      <c r="F482" s="172">
        <f>SUM(F480:F481)</f>
        <v>0</v>
      </c>
      <c r="G482" s="160">
        <v>0</v>
      </c>
      <c r="H482" s="160">
        <v>0</v>
      </c>
      <c r="I482" s="160">
        <f t="shared" ref="I482" si="142">F482+G482-H482</f>
        <v>0</v>
      </c>
      <c r="J482" s="155" t="s">
        <v>455</v>
      </c>
    </row>
    <row r="483" spans="1:10" s="155" customFormat="1" ht="10.9" hidden="1" customHeight="1" x14ac:dyDescent="0.25">
      <c r="A483" s="158"/>
      <c r="B483" s="161"/>
      <c r="F483" s="172"/>
      <c r="G483" s="160"/>
      <c r="H483" s="160"/>
      <c r="I483" s="160"/>
      <c r="J483" s="155" t="s">
        <v>455</v>
      </c>
    </row>
    <row r="484" spans="1:10" s="155" customFormat="1" ht="10.9" hidden="1" customHeight="1" x14ac:dyDescent="0.25">
      <c r="A484" s="158"/>
      <c r="B484" s="161" t="s">
        <v>109</v>
      </c>
      <c r="D484" s="155" t="s">
        <v>110</v>
      </c>
      <c r="E484" s="155" t="s">
        <v>332</v>
      </c>
      <c r="F484" s="172">
        <v>0</v>
      </c>
      <c r="G484" s="160">
        <v>0</v>
      </c>
      <c r="H484" s="160">
        <v>0</v>
      </c>
      <c r="I484" s="160">
        <f>F484+G484-H484</f>
        <v>0</v>
      </c>
      <c r="J484" s="155" t="s">
        <v>455</v>
      </c>
    </row>
    <row r="485" spans="1:10" s="155" customFormat="1" ht="10.9" hidden="1" customHeight="1" x14ac:dyDescent="0.25">
      <c r="A485" s="158"/>
      <c r="B485" s="161"/>
      <c r="E485" s="155" t="s">
        <v>333</v>
      </c>
      <c r="F485" s="172">
        <v>0</v>
      </c>
      <c r="G485" s="160">
        <v>0</v>
      </c>
      <c r="H485" s="160">
        <v>0</v>
      </c>
      <c r="I485" s="160">
        <f>F485+G485-H485</f>
        <v>0</v>
      </c>
      <c r="J485" s="155" t="s">
        <v>455</v>
      </c>
    </row>
    <row r="486" spans="1:10" s="155" customFormat="1" ht="10.9" hidden="1" customHeight="1" x14ac:dyDescent="0.25">
      <c r="A486" s="158"/>
      <c r="B486" s="161"/>
      <c r="E486" s="155" t="s">
        <v>334</v>
      </c>
      <c r="F486" s="172">
        <f>SUM(F484:F485)</f>
        <v>0</v>
      </c>
      <c r="G486" s="160">
        <v>0</v>
      </c>
      <c r="H486" s="160">
        <v>0</v>
      </c>
      <c r="I486" s="160">
        <f t="shared" ref="I486" si="143">F486+G486-H486</f>
        <v>0</v>
      </c>
      <c r="J486" s="155" t="s">
        <v>455</v>
      </c>
    </row>
    <row r="487" spans="1:10" s="155" customFormat="1" ht="10.9" hidden="1" customHeight="1" x14ac:dyDescent="0.25">
      <c r="A487" s="158"/>
      <c r="B487" s="161"/>
      <c r="F487" s="172"/>
      <c r="G487" s="160"/>
      <c r="H487" s="160"/>
      <c r="I487" s="160"/>
      <c r="J487" s="155" t="s">
        <v>455</v>
      </c>
    </row>
    <row r="488" spans="1:10" s="155" customFormat="1" ht="10.9" hidden="1" customHeight="1" x14ac:dyDescent="0.25">
      <c r="A488" s="283"/>
      <c r="B488" s="284" t="s">
        <v>102</v>
      </c>
      <c r="C488" s="285" t="s">
        <v>184</v>
      </c>
      <c r="D488" s="285" t="s">
        <v>185</v>
      </c>
      <c r="E488" s="285" t="s">
        <v>332</v>
      </c>
      <c r="F488" s="286">
        <f>F484+F480+F476</f>
        <v>0</v>
      </c>
      <c r="G488" s="286">
        <f>G484+G480+G476</f>
        <v>0</v>
      </c>
      <c r="H488" s="286">
        <f>H484+H480+H476</f>
        <v>0</v>
      </c>
      <c r="I488" s="286">
        <f>I484+I480+I476</f>
        <v>0</v>
      </c>
      <c r="J488" s="155" t="s">
        <v>455</v>
      </c>
    </row>
    <row r="489" spans="1:10" s="155" customFormat="1" ht="10.9" hidden="1" customHeight="1" x14ac:dyDescent="0.25">
      <c r="A489" s="283"/>
      <c r="B489" s="284"/>
      <c r="C489" s="285"/>
      <c r="D489" s="285"/>
      <c r="E489" s="285" t="s">
        <v>333</v>
      </c>
      <c r="F489" s="286">
        <f t="shared" ref="F489:I489" si="144">F485+F481+F477</f>
        <v>25000</v>
      </c>
      <c r="G489" s="286">
        <f t="shared" si="144"/>
        <v>0</v>
      </c>
      <c r="H489" s="286">
        <f t="shared" si="144"/>
        <v>0</v>
      </c>
      <c r="I489" s="286">
        <f t="shared" si="144"/>
        <v>25000</v>
      </c>
      <c r="J489" s="155" t="s">
        <v>455</v>
      </c>
    </row>
    <row r="490" spans="1:10" s="155" customFormat="1" ht="10.9" hidden="1" customHeight="1" x14ac:dyDescent="0.25">
      <c r="A490" s="283"/>
      <c r="B490" s="284"/>
      <c r="C490" s="285"/>
      <c r="D490" s="285"/>
      <c r="E490" s="285" t="s">
        <v>334</v>
      </c>
      <c r="F490" s="286">
        <f>F486+F482+F478</f>
        <v>25000</v>
      </c>
      <c r="G490" s="286">
        <f t="shared" ref="G490:I490" si="145">G486+G482+G478</f>
        <v>0</v>
      </c>
      <c r="H490" s="286">
        <f t="shared" si="145"/>
        <v>0</v>
      </c>
      <c r="I490" s="286">
        <f t="shared" si="145"/>
        <v>25000</v>
      </c>
      <c r="J490" s="155" t="s">
        <v>455</v>
      </c>
    </row>
    <row r="491" spans="1:10" s="155" customFormat="1" ht="10.9" hidden="1" customHeight="1" x14ac:dyDescent="0.25">
      <c r="A491" s="158"/>
      <c r="B491" s="173"/>
      <c r="F491" s="172"/>
      <c r="G491" s="160"/>
      <c r="H491" s="160"/>
      <c r="I491" s="160"/>
      <c r="J491" s="155" t="s">
        <v>455</v>
      </c>
    </row>
    <row r="492" spans="1:10" s="155" customFormat="1" ht="10.9" hidden="1" customHeight="1" x14ac:dyDescent="0.25">
      <c r="A492" s="278" t="s">
        <v>186</v>
      </c>
      <c r="B492" s="280" t="s">
        <v>96</v>
      </c>
      <c r="C492" s="280" t="s">
        <v>150</v>
      </c>
      <c r="D492" s="280" t="s">
        <v>187</v>
      </c>
      <c r="E492" s="280"/>
      <c r="F492" s="295"/>
      <c r="G492" s="282"/>
      <c r="H492" s="282"/>
      <c r="I492" s="282"/>
      <c r="J492" s="155" t="s">
        <v>456</v>
      </c>
    </row>
    <row r="493" spans="1:10" s="155" customFormat="1" ht="10.9" hidden="1" customHeight="1" x14ac:dyDescent="0.25">
      <c r="A493" s="158"/>
      <c r="B493" s="161" t="s">
        <v>98</v>
      </c>
      <c r="D493" s="155" t="s">
        <v>99</v>
      </c>
      <c r="E493" s="155" t="s">
        <v>332</v>
      </c>
      <c r="F493" s="172">
        <v>47620</v>
      </c>
      <c r="G493" s="160">
        <v>0</v>
      </c>
      <c r="H493" s="160">
        <v>0</v>
      </c>
      <c r="I493" s="160">
        <f>F493+G493-H493</f>
        <v>47620</v>
      </c>
      <c r="J493" s="155" t="s">
        <v>456</v>
      </c>
    </row>
    <row r="494" spans="1:10" s="155" customFormat="1" ht="10.9" hidden="1" customHeight="1" x14ac:dyDescent="0.25">
      <c r="A494" s="158"/>
      <c r="B494" s="161"/>
      <c r="E494" s="155" t="s">
        <v>333</v>
      </c>
      <c r="F494" s="172">
        <v>0</v>
      </c>
      <c r="G494" s="160">
        <v>0</v>
      </c>
      <c r="H494" s="160">
        <v>0</v>
      </c>
      <c r="I494" s="160">
        <f>F494+G494-H494</f>
        <v>0</v>
      </c>
      <c r="J494" s="155" t="s">
        <v>456</v>
      </c>
    </row>
    <row r="495" spans="1:10" s="155" customFormat="1" ht="10.9" hidden="1" customHeight="1" x14ac:dyDescent="0.25">
      <c r="A495" s="158"/>
      <c r="B495" s="161"/>
      <c r="E495" s="155" t="s">
        <v>334</v>
      </c>
      <c r="F495" s="172">
        <v>47620</v>
      </c>
      <c r="G495" s="160">
        <v>0</v>
      </c>
      <c r="H495" s="160">
        <v>0</v>
      </c>
      <c r="I495" s="160">
        <f t="shared" ref="I495" si="146">F495+G495-H495</f>
        <v>47620</v>
      </c>
      <c r="J495" s="155" t="s">
        <v>456</v>
      </c>
    </row>
    <row r="496" spans="1:10" s="155" customFormat="1" ht="10.9" hidden="1" customHeight="1" x14ac:dyDescent="0.25">
      <c r="A496" s="158"/>
      <c r="B496" s="161"/>
      <c r="F496" s="172"/>
      <c r="G496" s="160"/>
      <c r="H496" s="160"/>
      <c r="I496" s="160"/>
      <c r="J496" s="155" t="s">
        <v>456</v>
      </c>
    </row>
    <row r="497" spans="1:10" s="155" customFormat="1" ht="10.9" hidden="1" customHeight="1" x14ac:dyDescent="0.25">
      <c r="A497" s="158"/>
      <c r="B497" s="161" t="s">
        <v>100</v>
      </c>
      <c r="D497" s="155" t="s">
        <v>101</v>
      </c>
      <c r="E497" s="155" t="s">
        <v>332</v>
      </c>
      <c r="F497" s="172">
        <v>0</v>
      </c>
      <c r="G497" s="160">
        <v>0</v>
      </c>
      <c r="H497" s="160">
        <v>0</v>
      </c>
      <c r="I497" s="160">
        <f>F497+G497-H497</f>
        <v>0</v>
      </c>
      <c r="J497" s="155" t="s">
        <v>456</v>
      </c>
    </row>
    <row r="498" spans="1:10" s="155" customFormat="1" ht="10.9" hidden="1" customHeight="1" x14ac:dyDescent="0.25">
      <c r="A498" s="158"/>
      <c r="B498" s="161"/>
      <c r="E498" s="155" t="s">
        <v>333</v>
      </c>
      <c r="F498" s="172">
        <v>0</v>
      </c>
      <c r="G498" s="160">
        <v>0</v>
      </c>
      <c r="H498" s="160">
        <v>0</v>
      </c>
      <c r="I498" s="160">
        <f>F498+G498-H498</f>
        <v>0</v>
      </c>
      <c r="J498" s="155" t="s">
        <v>456</v>
      </c>
    </row>
    <row r="499" spans="1:10" s="155" customFormat="1" ht="10.9" hidden="1" customHeight="1" x14ac:dyDescent="0.25">
      <c r="A499" s="158"/>
      <c r="B499" s="161"/>
      <c r="E499" s="155" t="s">
        <v>334</v>
      </c>
      <c r="F499" s="172">
        <f>SUM(F497:F498)</f>
        <v>0</v>
      </c>
      <c r="G499" s="160">
        <v>0</v>
      </c>
      <c r="H499" s="160">
        <v>0</v>
      </c>
      <c r="I499" s="160">
        <f t="shared" ref="I499" si="147">F499+G499-H499</f>
        <v>0</v>
      </c>
      <c r="J499" s="155" t="s">
        <v>456</v>
      </c>
    </row>
    <row r="500" spans="1:10" s="155" customFormat="1" ht="10.9" hidden="1" customHeight="1" x14ac:dyDescent="0.25">
      <c r="A500" s="158"/>
      <c r="B500" s="161"/>
      <c r="F500" s="172"/>
      <c r="G500" s="160"/>
      <c r="H500" s="160"/>
      <c r="I500" s="160"/>
      <c r="J500" s="155" t="s">
        <v>456</v>
      </c>
    </row>
    <row r="501" spans="1:10" s="155" customFormat="1" ht="10.9" hidden="1" customHeight="1" x14ac:dyDescent="0.25">
      <c r="A501" s="158"/>
      <c r="B501" s="161" t="s">
        <v>109</v>
      </c>
      <c r="D501" s="155" t="s">
        <v>110</v>
      </c>
      <c r="E501" s="155" t="s">
        <v>332</v>
      </c>
      <c r="F501" s="172">
        <v>0</v>
      </c>
      <c r="G501" s="160">
        <v>0</v>
      </c>
      <c r="H501" s="160">
        <v>0</v>
      </c>
      <c r="I501" s="160">
        <f>F501+G501-H501</f>
        <v>0</v>
      </c>
      <c r="J501" s="155" t="s">
        <v>456</v>
      </c>
    </row>
    <row r="502" spans="1:10" s="155" customFormat="1" ht="10.9" hidden="1" customHeight="1" x14ac:dyDescent="0.25">
      <c r="A502" s="158"/>
      <c r="B502" s="161"/>
      <c r="E502" s="155" t="s">
        <v>333</v>
      </c>
      <c r="F502" s="172">
        <v>0</v>
      </c>
      <c r="G502" s="160">
        <v>0</v>
      </c>
      <c r="H502" s="160">
        <v>0</v>
      </c>
      <c r="I502" s="160">
        <f>F502+G502-H502</f>
        <v>0</v>
      </c>
      <c r="J502" s="155" t="s">
        <v>456</v>
      </c>
    </row>
    <row r="503" spans="1:10" s="155" customFormat="1" ht="10.9" hidden="1" customHeight="1" x14ac:dyDescent="0.25">
      <c r="A503" s="158"/>
      <c r="B503" s="161"/>
      <c r="E503" s="155" t="s">
        <v>334</v>
      </c>
      <c r="F503" s="172">
        <f>SUM(F501:F502)</f>
        <v>0</v>
      </c>
      <c r="G503" s="160">
        <v>0</v>
      </c>
      <c r="H503" s="160">
        <v>0</v>
      </c>
      <c r="I503" s="160">
        <f t="shared" ref="I503" si="148">F503+G503-H503</f>
        <v>0</v>
      </c>
      <c r="J503" s="155" t="s">
        <v>456</v>
      </c>
    </row>
    <row r="504" spans="1:10" s="155" customFormat="1" ht="10.9" hidden="1" customHeight="1" x14ac:dyDescent="0.25">
      <c r="A504" s="158"/>
      <c r="B504" s="161"/>
      <c r="F504" s="172"/>
      <c r="G504" s="160"/>
      <c r="H504" s="160"/>
      <c r="I504" s="160"/>
      <c r="J504" s="155" t="s">
        <v>456</v>
      </c>
    </row>
    <row r="505" spans="1:10" s="155" customFormat="1" ht="10.9" hidden="1" customHeight="1" x14ac:dyDescent="0.25">
      <c r="A505" s="283"/>
      <c r="B505" s="284" t="s">
        <v>102</v>
      </c>
      <c r="C505" s="285" t="s">
        <v>150</v>
      </c>
      <c r="D505" s="285" t="s">
        <v>187</v>
      </c>
      <c r="E505" s="285" t="s">
        <v>332</v>
      </c>
      <c r="F505" s="286">
        <f>F501+F497+F493</f>
        <v>47620</v>
      </c>
      <c r="G505" s="286">
        <f>G501+G497+G493</f>
        <v>0</v>
      </c>
      <c r="H505" s="286">
        <f>H501+H497+H493</f>
        <v>0</v>
      </c>
      <c r="I505" s="286">
        <f>I501+I497+I493</f>
        <v>47620</v>
      </c>
      <c r="J505" s="155" t="s">
        <v>456</v>
      </c>
    </row>
    <row r="506" spans="1:10" s="155" customFormat="1" ht="10.9" hidden="1" customHeight="1" x14ac:dyDescent="0.25">
      <c r="A506" s="283"/>
      <c r="B506" s="284"/>
      <c r="C506" s="285"/>
      <c r="D506" s="285"/>
      <c r="E506" s="285" t="s">
        <v>333</v>
      </c>
      <c r="F506" s="286">
        <f t="shared" ref="F506:I506" si="149">F502+F498+F494</f>
        <v>0</v>
      </c>
      <c r="G506" s="286">
        <f t="shared" si="149"/>
        <v>0</v>
      </c>
      <c r="H506" s="286">
        <f t="shared" si="149"/>
        <v>0</v>
      </c>
      <c r="I506" s="286">
        <f t="shared" si="149"/>
        <v>0</v>
      </c>
      <c r="J506" s="155" t="s">
        <v>456</v>
      </c>
    </row>
    <row r="507" spans="1:10" s="155" customFormat="1" ht="10.9" hidden="1" customHeight="1" x14ac:dyDescent="0.25">
      <c r="A507" s="283"/>
      <c r="B507" s="284"/>
      <c r="C507" s="285"/>
      <c r="D507" s="285"/>
      <c r="E507" s="285" t="s">
        <v>334</v>
      </c>
      <c r="F507" s="286">
        <f t="shared" ref="F507:I507" si="150">F503+F499+F495</f>
        <v>47620</v>
      </c>
      <c r="G507" s="286">
        <f t="shared" si="150"/>
        <v>0</v>
      </c>
      <c r="H507" s="286">
        <f t="shared" si="150"/>
        <v>0</v>
      </c>
      <c r="I507" s="286">
        <f t="shared" si="150"/>
        <v>47620</v>
      </c>
      <c r="J507" s="155" t="s">
        <v>456</v>
      </c>
    </row>
    <row r="508" spans="1:10" s="155" customFormat="1" ht="10.9" hidden="1" customHeight="1" x14ac:dyDescent="0.25">
      <c r="A508" s="158"/>
      <c r="B508" s="173"/>
      <c r="F508" s="172"/>
      <c r="G508" s="160"/>
      <c r="H508" s="160"/>
      <c r="I508" s="160"/>
      <c r="J508" s="155" t="s">
        <v>456</v>
      </c>
    </row>
    <row r="509" spans="1:10" s="155" customFormat="1" ht="10.9" hidden="1" customHeight="1" x14ac:dyDescent="0.25">
      <c r="A509" s="278" t="s">
        <v>188</v>
      </c>
      <c r="B509" s="280" t="s">
        <v>96</v>
      </c>
      <c r="C509" s="280" t="s">
        <v>107</v>
      </c>
      <c r="D509" s="280" t="s">
        <v>189</v>
      </c>
      <c r="E509" s="280"/>
      <c r="F509" s="295"/>
      <c r="G509" s="282"/>
      <c r="H509" s="282"/>
      <c r="I509" s="282"/>
      <c r="J509" s="155" t="s">
        <v>457</v>
      </c>
    </row>
    <row r="510" spans="1:10" s="155" customFormat="1" ht="10.9" hidden="1" customHeight="1" x14ac:dyDescent="0.25">
      <c r="A510" s="158"/>
      <c r="B510" s="161" t="s">
        <v>98</v>
      </c>
      <c r="D510" s="155" t="s">
        <v>99</v>
      </c>
      <c r="E510" s="155" t="s">
        <v>332</v>
      </c>
      <c r="F510" s="172">
        <v>0</v>
      </c>
      <c r="G510" s="160">
        <v>0</v>
      </c>
      <c r="H510" s="160">
        <v>0</v>
      </c>
      <c r="I510" s="160">
        <f>F510+G510-H510</f>
        <v>0</v>
      </c>
      <c r="J510" s="155" t="s">
        <v>457</v>
      </c>
    </row>
    <row r="511" spans="1:10" s="155" customFormat="1" ht="10.9" hidden="1" customHeight="1" x14ac:dyDescent="0.25">
      <c r="A511" s="158"/>
      <c r="B511" s="161"/>
      <c r="E511" s="155" t="s">
        <v>333</v>
      </c>
      <c r="F511" s="172">
        <v>0</v>
      </c>
      <c r="G511" s="160">
        <v>0</v>
      </c>
      <c r="H511" s="160">
        <v>0</v>
      </c>
      <c r="I511" s="160">
        <f>F511+G511-H511</f>
        <v>0</v>
      </c>
      <c r="J511" s="155" t="s">
        <v>457</v>
      </c>
    </row>
    <row r="512" spans="1:10" s="155" customFormat="1" ht="10.9" hidden="1" customHeight="1" x14ac:dyDescent="0.25">
      <c r="A512" s="158"/>
      <c r="B512" s="161"/>
      <c r="E512" s="155" t="s">
        <v>334</v>
      </c>
      <c r="F512" s="172">
        <f>SUM(F510:F511)</f>
        <v>0</v>
      </c>
      <c r="G512" s="160">
        <v>0</v>
      </c>
      <c r="H512" s="160">
        <v>0</v>
      </c>
      <c r="I512" s="160">
        <f t="shared" ref="I512" si="151">F512+G512-H512</f>
        <v>0</v>
      </c>
      <c r="J512" s="155" t="s">
        <v>457</v>
      </c>
    </row>
    <row r="513" spans="1:10" s="155" customFormat="1" ht="10.9" hidden="1" customHeight="1" x14ac:dyDescent="0.25">
      <c r="A513" s="158"/>
      <c r="B513" s="161"/>
      <c r="F513" s="172"/>
      <c r="G513" s="160"/>
      <c r="H513" s="160"/>
      <c r="I513" s="160"/>
      <c r="J513" s="155" t="s">
        <v>457</v>
      </c>
    </row>
    <row r="514" spans="1:10" s="155" customFormat="1" ht="10.9" hidden="1" customHeight="1" x14ac:dyDescent="0.25">
      <c r="A514" s="158"/>
      <c r="B514" s="161" t="s">
        <v>100</v>
      </c>
      <c r="D514" s="155" t="s">
        <v>101</v>
      </c>
      <c r="E514" s="155" t="s">
        <v>332</v>
      </c>
      <c r="F514" s="172">
        <v>0</v>
      </c>
      <c r="G514" s="160">
        <v>0</v>
      </c>
      <c r="H514" s="160">
        <v>0</v>
      </c>
      <c r="I514" s="160">
        <f>F514+G514-H514</f>
        <v>0</v>
      </c>
      <c r="J514" s="155" t="s">
        <v>457</v>
      </c>
    </row>
    <row r="515" spans="1:10" s="155" customFormat="1" ht="10.9" hidden="1" customHeight="1" x14ac:dyDescent="0.25">
      <c r="A515" s="158"/>
      <c r="B515" s="161"/>
      <c r="E515" s="155" t="s">
        <v>333</v>
      </c>
      <c r="F515" s="172">
        <v>0</v>
      </c>
      <c r="G515" s="160">
        <v>0</v>
      </c>
      <c r="H515" s="160">
        <v>0</v>
      </c>
      <c r="I515" s="160">
        <f>F515+G515-H515</f>
        <v>0</v>
      </c>
      <c r="J515" s="155" t="s">
        <v>457</v>
      </c>
    </row>
    <row r="516" spans="1:10" s="155" customFormat="1" ht="10.9" hidden="1" customHeight="1" x14ac:dyDescent="0.25">
      <c r="A516" s="158"/>
      <c r="B516" s="161"/>
      <c r="E516" s="155" t="s">
        <v>334</v>
      </c>
      <c r="F516" s="172">
        <f>SUM(F514:F515)</f>
        <v>0</v>
      </c>
      <c r="G516" s="160">
        <v>0</v>
      </c>
      <c r="H516" s="160">
        <v>0</v>
      </c>
      <c r="I516" s="160">
        <f t="shared" ref="I516" si="152">F516+G516-H516</f>
        <v>0</v>
      </c>
      <c r="J516" s="155" t="s">
        <v>457</v>
      </c>
    </row>
    <row r="517" spans="1:10" s="155" customFormat="1" ht="10.9" hidden="1" customHeight="1" x14ac:dyDescent="0.25">
      <c r="A517" s="158"/>
      <c r="B517" s="161"/>
      <c r="F517" s="172"/>
      <c r="G517" s="160"/>
      <c r="H517" s="160"/>
      <c r="I517" s="160"/>
      <c r="J517" s="155" t="s">
        <v>457</v>
      </c>
    </row>
    <row r="518" spans="1:10" s="155" customFormat="1" ht="10.9" hidden="1" customHeight="1" x14ac:dyDescent="0.25">
      <c r="A518" s="158"/>
      <c r="B518" s="161" t="s">
        <v>109</v>
      </c>
      <c r="D518" s="155" t="s">
        <v>110</v>
      </c>
      <c r="E518" s="155" t="s">
        <v>332</v>
      </c>
      <c r="F518" s="172">
        <v>0</v>
      </c>
      <c r="G518" s="160">
        <v>0</v>
      </c>
      <c r="H518" s="160">
        <v>0</v>
      </c>
      <c r="I518" s="160">
        <f>F518+G518-H518</f>
        <v>0</v>
      </c>
      <c r="J518" s="155" t="s">
        <v>457</v>
      </c>
    </row>
    <row r="519" spans="1:10" s="155" customFormat="1" ht="10.9" hidden="1" customHeight="1" x14ac:dyDescent="0.25">
      <c r="A519" s="158"/>
      <c r="B519" s="173"/>
      <c r="E519" s="155" t="s">
        <v>333</v>
      </c>
      <c r="F519" s="172">
        <v>0</v>
      </c>
      <c r="G519" s="160">
        <v>0</v>
      </c>
      <c r="H519" s="160">
        <v>0</v>
      </c>
      <c r="I519" s="160">
        <f>F519+G519-H519</f>
        <v>0</v>
      </c>
      <c r="J519" s="155" t="s">
        <v>457</v>
      </c>
    </row>
    <row r="520" spans="1:10" s="155" customFormat="1" ht="10.9" hidden="1" customHeight="1" x14ac:dyDescent="0.25">
      <c r="A520" s="158"/>
      <c r="B520" s="173"/>
      <c r="E520" s="155" t="s">
        <v>334</v>
      </c>
      <c r="F520" s="172">
        <f>SUM(F518:F519)</f>
        <v>0</v>
      </c>
      <c r="G520" s="160">
        <v>0</v>
      </c>
      <c r="H520" s="160">
        <v>0</v>
      </c>
      <c r="I520" s="160">
        <f t="shared" ref="I520" si="153">F520+G520-H520</f>
        <v>0</v>
      </c>
      <c r="J520" s="155" t="s">
        <v>457</v>
      </c>
    </row>
    <row r="521" spans="1:10" s="155" customFormat="1" ht="10.9" hidden="1" customHeight="1" x14ac:dyDescent="0.25">
      <c r="A521" s="158"/>
      <c r="B521" s="173"/>
      <c r="F521" s="172"/>
      <c r="G521" s="160"/>
      <c r="H521" s="160"/>
      <c r="I521" s="160"/>
      <c r="J521" s="155" t="s">
        <v>457</v>
      </c>
    </row>
    <row r="522" spans="1:10" s="155" customFormat="1" ht="10.9" hidden="1" customHeight="1" x14ac:dyDescent="0.25">
      <c r="A522" s="283"/>
      <c r="B522" s="284" t="s">
        <v>102</v>
      </c>
      <c r="C522" s="285" t="s">
        <v>107</v>
      </c>
      <c r="D522" s="285" t="s">
        <v>189</v>
      </c>
      <c r="E522" s="285" t="s">
        <v>332</v>
      </c>
      <c r="F522" s="286">
        <f>F518+F514+F510</f>
        <v>0</v>
      </c>
      <c r="G522" s="286">
        <f>G518+G514+G510</f>
        <v>0</v>
      </c>
      <c r="H522" s="286">
        <f>H518+H514+H510</f>
        <v>0</v>
      </c>
      <c r="I522" s="286">
        <f>I518+I514+I510</f>
        <v>0</v>
      </c>
      <c r="J522" s="155" t="s">
        <v>457</v>
      </c>
    </row>
    <row r="523" spans="1:10" s="155" customFormat="1" ht="10.9" hidden="1" customHeight="1" x14ac:dyDescent="0.25">
      <c r="A523" s="283"/>
      <c r="B523" s="284"/>
      <c r="C523" s="285"/>
      <c r="D523" s="285"/>
      <c r="E523" s="285" t="s">
        <v>333</v>
      </c>
      <c r="F523" s="286">
        <f t="shared" ref="F523:I523" si="154">F519+F515+F511</f>
        <v>0</v>
      </c>
      <c r="G523" s="286">
        <f t="shared" si="154"/>
        <v>0</v>
      </c>
      <c r="H523" s="286">
        <f t="shared" si="154"/>
        <v>0</v>
      </c>
      <c r="I523" s="286">
        <f t="shared" si="154"/>
        <v>0</v>
      </c>
      <c r="J523" s="155" t="s">
        <v>457</v>
      </c>
    </row>
    <row r="524" spans="1:10" s="155" customFormat="1" ht="10.9" hidden="1" customHeight="1" x14ac:dyDescent="0.25">
      <c r="A524" s="283"/>
      <c r="B524" s="284"/>
      <c r="C524" s="285"/>
      <c r="D524" s="285"/>
      <c r="E524" s="285" t="s">
        <v>334</v>
      </c>
      <c r="F524" s="286">
        <f t="shared" ref="F524:I524" si="155">F520+F516+F512</f>
        <v>0</v>
      </c>
      <c r="G524" s="286">
        <f t="shared" si="155"/>
        <v>0</v>
      </c>
      <c r="H524" s="286">
        <f t="shared" si="155"/>
        <v>0</v>
      </c>
      <c r="I524" s="286">
        <f t="shared" si="155"/>
        <v>0</v>
      </c>
      <c r="J524" s="155" t="s">
        <v>457</v>
      </c>
    </row>
    <row r="525" spans="1:10" s="155" customFormat="1" ht="10.9" hidden="1" customHeight="1" x14ac:dyDescent="0.25">
      <c r="A525" s="158"/>
      <c r="B525" s="173"/>
      <c r="F525" s="172"/>
      <c r="G525" s="160"/>
      <c r="H525" s="160"/>
      <c r="I525" s="160"/>
      <c r="J525" s="155" t="s">
        <v>457</v>
      </c>
    </row>
    <row r="526" spans="1:10" s="155" customFormat="1" ht="10.9" hidden="1" customHeight="1" x14ac:dyDescent="0.25">
      <c r="A526" s="296" t="s">
        <v>190</v>
      </c>
      <c r="B526" s="298"/>
      <c r="C526" s="298"/>
      <c r="D526" s="298" t="s">
        <v>182</v>
      </c>
      <c r="E526" s="298" t="s">
        <v>332</v>
      </c>
      <c r="F526" s="299">
        <f>F522+F505+F488</f>
        <v>47620</v>
      </c>
      <c r="G526" s="299">
        <f t="shared" ref="G526:I526" si="156">G522+G505+G488</f>
        <v>0</v>
      </c>
      <c r="H526" s="299">
        <f t="shared" si="156"/>
        <v>0</v>
      </c>
      <c r="I526" s="299">
        <f t="shared" si="156"/>
        <v>47620</v>
      </c>
      <c r="J526" s="155" t="s">
        <v>458</v>
      </c>
    </row>
    <row r="527" spans="1:10" s="155" customFormat="1" ht="10.9" hidden="1" customHeight="1" x14ac:dyDescent="0.25">
      <c r="A527" s="300"/>
      <c r="B527" s="301"/>
      <c r="C527" s="302"/>
      <c r="D527" s="302"/>
      <c r="E527" s="302" t="s">
        <v>333</v>
      </c>
      <c r="F527" s="303">
        <f t="shared" ref="F527:I528" si="157">F523+F506+F489</f>
        <v>25000</v>
      </c>
      <c r="G527" s="303">
        <f t="shared" si="157"/>
        <v>0</v>
      </c>
      <c r="H527" s="303">
        <f t="shared" si="157"/>
        <v>0</v>
      </c>
      <c r="I527" s="303">
        <f t="shared" si="157"/>
        <v>25000</v>
      </c>
      <c r="J527" s="155" t="s">
        <v>458</v>
      </c>
    </row>
    <row r="528" spans="1:10" s="155" customFormat="1" ht="10.9" hidden="1" customHeight="1" x14ac:dyDescent="0.25">
      <c r="A528" s="300"/>
      <c r="B528" s="301"/>
      <c r="C528" s="302"/>
      <c r="D528" s="302"/>
      <c r="E528" s="302" t="s">
        <v>334</v>
      </c>
      <c r="F528" s="303">
        <f t="shared" si="157"/>
        <v>72620</v>
      </c>
      <c r="G528" s="303">
        <f t="shared" si="157"/>
        <v>0</v>
      </c>
      <c r="H528" s="303">
        <f t="shared" si="157"/>
        <v>0</v>
      </c>
      <c r="I528" s="303">
        <f t="shared" si="157"/>
        <v>72620</v>
      </c>
      <c r="J528" s="155" t="s">
        <v>458</v>
      </c>
    </row>
    <row r="529" spans="1:10" s="155" customFormat="1" ht="13.15" customHeight="1" x14ac:dyDescent="0.25">
      <c r="A529" s="162"/>
      <c r="B529" s="163"/>
      <c r="C529" s="157"/>
      <c r="D529" s="157"/>
      <c r="E529" s="157"/>
      <c r="F529" s="164"/>
      <c r="G529" s="165"/>
      <c r="H529" s="165"/>
      <c r="I529" s="165"/>
      <c r="J529" s="155" t="s">
        <v>458</v>
      </c>
    </row>
    <row r="530" spans="1:10" s="157" customFormat="1" ht="31.9" hidden="1" customHeight="1" x14ac:dyDescent="0.25">
      <c r="A530" s="274" t="s">
        <v>92</v>
      </c>
      <c r="B530" s="304"/>
      <c r="C530" s="275" t="s">
        <v>122</v>
      </c>
      <c r="D530" s="275" t="s">
        <v>191</v>
      </c>
      <c r="E530" s="275"/>
      <c r="F530" s="305"/>
      <c r="G530" s="277"/>
      <c r="H530" s="277"/>
      <c r="I530" s="277"/>
      <c r="J530" s="157" t="s">
        <v>482</v>
      </c>
    </row>
    <row r="531" spans="1:10" s="155" customFormat="1" ht="186" x14ac:dyDescent="0.25">
      <c r="A531" s="158"/>
      <c r="B531" s="173"/>
      <c r="F531" s="172"/>
      <c r="G531" s="160"/>
      <c r="H531" s="160"/>
      <c r="I531" s="160"/>
      <c r="J531" s="157" t="s">
        <v>482</v>
      </c>
    </row>
    <row r="532" spans="1:10" s="98" customFormat="1" ht="120" hidden="1" x14ac:dyDescent="0.25">
      <c r="A532" s="107" t="s">
        <v>192</v>
      </c>
      <c r="B532" s="109" t="s">
        <v>96</v>
      </c>
      <c r="C532" s="109" t="s">
        <v>93</v>
      </c>
      <c r="D532" s="109" t="s">
        <v>193</v>
      </c>
      <c r="E532" s="110"/>
      <c r="F532" s="111"/>
      <c r="G532" s="112"/>
      <c r="H532" s="112"/>
      <c r="I532" s="112"/>
      <c r="J532" s="98" t="s">
        <v>459</v>
      </c>
    </row>
    <row r="533" spans="1:10" s="98" customFormat="1" ht="120" hidden="1" x14ac:dyDescent="0.25">
      <c r="A533" s="96"/>
      <c r="B533" s="97" t="s">
        <v>98</v>
      </c>
      <c r="D533" s="98" t="s">
        <v>99</v>
      </c>
      <c r="E533" s="99" t="s">
        <v>332</v>
      </c>
      <c r="F533" s="94">
        <v>0</v>
      </c>
      <c r="G533" s="95">
        <v>0</v>
      </c>
      <c r="H533" s="95">
        <v>0</v>
      </c>
      <c r="I533" s="95">
        <f>F533+G533-H533</f>
        <v>0</v>
      </c>
      <c r="J533" s="98" t="s">
        <v>459</v>
      </c>
    </row>
    <row r="534" spans="1:10" s="98" customFormat="1" ht="120" hidden="1" x14ac:dyDescent="0.25">
      <c r="A534" s="96"/>
      <c r="B534" s="97"/>
      <c r="E534" s="99" t="s">
        <v>333</v>
      </c>
      <c r="F534" s="94">
        <v>0</v>
      </c>
      <c r="G534" s="95">
        <v>0</v>
      </c>
      <c r="H534" s="95">
        <v>0</v>
      </c>
      <c r="I534" s="95">
        <f>F534+G534-H534</f>
        <v>0</v>
      </c>
      <c r="J534" s="98" t="s">
        <v>459</v>
      </c>
    </row>
    <row r="535" spans="1:10" s="98" customFormat="1" ht="120" hidden="1" x14ac:dyDescent="0.25">
      <c r="A535" s="96"/>
      <c r="B535" s="97"/>
      <c r="E535" s="99" t="s">
        <v>334</v>
      </c>
      <c r="F535" s="94">
        <f>SUM(F533:F534)</f>
        <v>0</v>
      </c>
      <c r="G535" s="95">
        <v>0</v>
      </c>
      <c r="H535" s="95">
        <v>0</v>
      </c>
      <c r="I535" s="95">
        <f t="shared" ref="I535" si="158">F535+G535-H535</f>
        <v>0</v>
      </c>
      <c r="J535" s="98" t="s">
        <v>459</v>
      </c>
    </row>
    <row r="536" spans="1:10" s="98" customFormat="1" ht="120" hidden="1" x14ac:dyDescent="0.25">
      <c r="A536" s="96"/>
      <c r="B536" s="97"/>
      <c r="E536" s="99"/>
      <c r="F536" s="94"/>
      <c r="G536" s="95"/>
      <c r="H536" s="95"/>
      <c r="I536" s="95"/>
      <c r="J536" s="98" t="s">
        <v>459</v>
      </c>
    </row>
    <row r="537" spans="1:10" s="98" customFormat="1" ht="120" hidden="1" x14ac:dyDescent="0.25">
      <c r="A537" s="96"/>
      <c r="B537" s="97" t="s">
        <v>100</v>
      </c>
      <c r="D537" s="98" t="s">
        <v>101</v>
      </c>
      <c r="E537" s="99" t="s">
        <v>332</v>
      </c>
      <c r="F537" s="94">
        <v>0</v>
      </c>
      <c r="G537" s="95">
        <v>0</v>
      </c>
      <c r="H537" s="95">
        <v>0</v>
      </c>
      <c r="I537" s="95">
        <f>F537+G537-H537</f>
        <v>0</v>
      </c>
      <c r="J537" s="98" t="s">
        <v>459</v>
      </c>
    </row>
    <row r="538" spans="1:10" s="98" customFormat="1" ht="120" hidden="1" x14ac:dyDescent="0.25">
      <c r="A538" s="96"/>
      <c r="B538" s="97"/>
      <c r="E538" s="99" t="s">
        <v>333</v>
      </c>
      <c r="F538" s="94">
        <v>0</v>
      </c>
      <c r="G538" s="95">
        <v>0</v>
      </c>
      <c r="H538" s="95">
        <v>0</v>
      </c>
      <c r="I538" s="95">
        <f>F538+G538-H538</f>
        <v>0</v>
      </c>
      <c r="J538" s="98" t="s">
        <v>459</v>
      </c>
    </row>
    <row r="539" spans="1:10" s="98" customFormat="1" ht="120" hidden="1" x14ac:dyDescent="0.25">
      <c r="A539" s="96"/>
      <c r="B539" s="97"/>
      <c r="E539" s="99" t="s">
        <v>334</v>
      </c>
      <c r="F539" s="94">
        <f>SUM(F537:F538)</f>
        <v>0</v>
      </c>
      <c r="G539" s="95">
        <v>0</v>
      </c>
      <c r="H539" s="95">
        <v>0</v>
      </c>
      <c r="I539" s="95">
        <f t="shared" ref="I539" si="159">F539+G539-H539</f>
        <v>0</v>
      </c>
      <c r="J539" s="98" t="s">
        <v>459</v>
      </c>
    </row>
    <row r="540" spans="1:10" s="98" customFormat="1" ht="120" hidden="1" x14ac:dyDescent="0.25">
      <c r="A540" s="96"/>
      <c r="B540" s="97"/>
      <c r="E540" s="99"/>
      <c r="F540" s="94"/>
      <c r="G540" s="95"/>
      <c r="H540" s="95"/>
      <c r="I540" s="95"/>
      <c r="J540" s="98" t="s">
        <v>459</v>
      </c>
    </row>
    <row r="541" spans="1:10" s="98" customFormat="1" ht="120" hidden="1" x14ac:dyDescent="0.25">
      <c r="A541" s="96"/>
      <c r="B541" s="97" t="s">
        <v>109</v>
      </c>
      <c r="D541" s="98" t="s">
        <v>110</v>
      </c>
      <c r="E541" s="99" t="s">
        <v>332</v>
      </c>
      <c r="F541" s="94">
        <v>0</v>
      </c>
      <c r="G541" s="95">
        <v>0</v>
      </c>
      <c r="H541" s="95">
        <v>0</v>
      </c>
      <c r="I541" s="95">
        <f>F541+G541-H541</f>
        <v>0</v>
      </c>
      <c r="J541" s="98" t="s">
        <v>459</v>
      </c>
    </row>
    <row r="542" spans="1:10" s="98" customFormat="1" ht="120" hidden="1" x14ac:dyDescent="0.25">
      <c r="A542" s="96"/>
      <c r="B542" s="97"/>
      <c r="E542" s="99" t="s">
        <v>333</v>
      </c>
      <c r="F542" s="94">
        <v>0</v>
      </c>
      <c r="G542" s="95">
        <v>0</v>
      </c>
      <c r="H542" s="95">
        <v>0</v>
      </c>
      <c r="I542" s="95">
        <f>F542+G542-H542</f>
        <v>0</v>
      </c>
      <c r="J542" s="98" t="s">
        <v>459</v>
      </c>
    </row>
    <row r="543" spans="1:10" s="98" customFormat="1" ht="120" hidden="1" x14ac:dyDescent="0.25">
      <c r="A543" s="96"/>
      <c r="B543" s="97"/>
      <c r="E543" s="99" t="s">
        <v>334</v>
      </c>
      <c r="F543" s="94">
        <f>SUM(F541:F542)</f>
        <v>0</v>
      </c>
      <c r="G543" s="95">
        <v>0</v>
      </c>
      <c r="H543" s="95">
        <v>0</v>
      </c>
      <c r="I543" s="95">
        <f t="shared" ref="I543" si="160">F543+G543-H543</f>
        <v>0</v>
      </c>
      <c r="J543" s="98" t="s">
        <v>459</v>
      </c>
    </row>
    <row r="544" spans="1:10" s="98" customFormat="1" ht="120" hidden="1" x14ac:dyDescent="0.25">
      <c r="A544" s="96"/>
      <c r="B544" s="97"/>
      <c r="E544" s="99"/>
      <c r="F544" s="94"/>
      <c r="G544" s="95"/>
      <c r="H544" s="95"/>
      <c r="I544" s="95"/>
      <c r="J544" s="98" t="s">
        <v>459</v>
      </c>
    </row>
    <row r="545" spans="1:10" s="98" customFormat="1" ht="120" hidden="1" x14ac:dyDescent="0.25">
      <c r="A545" s="100"/>
      <c r="B545" s="101" t="s">
        <v>102</v>
      </c>
      <c r="C545" s="102" t="s">
        <v>93</v>
      </c>
      <c r="D545" s="102" t="s">
        <v>193</v>
      </c>
      <c r="E545" s="103" t="s">
        <v>332</v>
      </c>
      <c r="F545" s="104">
        <f>F541+F537+F533</f>
        <v>0</v>
      </c>
      <c r="G545" s="104">
        <f>G541+G537+G533</f>
        <v>0</v>
      </c>
      <c r="H545" s="104">
        <f>H541+H537+H533</f>
        <v>0</v>
      </c>
      <c r="I545" s="104">
        <f>I541+I537+I533</f>
        <v>0</v>
      </c>
      <c r="J545" s="98" t="s">
        <v>459</v>
      </c>
    </row>
    <row r="546" spans="1:10" s="98" customFormat="1" ht="120" hidden="1" x14ac:dyDescent="0.25">
      <c r="A546" s="100"/>
      <c r="B546" s="101"/>
      <c r="C546" s="102"/>
      <c r="D546" s="102"/>
      <c r="E546" s="103" t="s">
        <v>333</v>
      </c>
      <c r="F546" s="104">
        <f t="shared" ref="F546:I546" si="161">F542+F538+F534</f>
        <v>0</v>
      </c>
      <c r="G546" s="104">
        <f t="shared" si="161"/>
        <v>0</v>
      </c>
      <c r="H546" s="104">
        <f t="shared" si="161"/>
        <v>0</v>
      </c>
      <c r="I546" s="104">
        <f t="shared" si="161"/>
        <v>0</v>
      </c>
      <c r="J546" s="98" t="s">
        <v>459</v>
      </c>
    </row>
    <row r="547" spans="1:10" s="98" customFormat="1" ht="120" hidden="1" x14ac:dyDescent="0.25">
      <c r="A547" s="100"/>
      <c r="B547" s="101"/>
      <c r="C547" s="102"/>
      <c r="D547" s="102"/>
      <c r="E547" s="103" t="s">
        <v>334</v>
      </c>
      <c r="F547" s="104">
        <f t="shared" ref="F547:I547" si="162">F543+F539+F535</f>
        <v>0</v>
      </c>
      <c r="G547" s="104">
        <f t="shared" si="162"/>
        <v>0</v>
      </c>
      <c r="H547" s="104">
        <f t="shared" si="162"/>
        <v>0</v>
      </c>
      <c r="I547" s="104">
        <f t="shared" si="162"/>
        <v>0</v>
      </c>
      <c r="J547" s="98" t="s">
        <v>459</v>
      </c>
    </row>
    <row r="548" spans="1:10" s="98" customFormat="1" ht="120" hidden="1" x14ac:dyDescent="0.25">
      <c r="A548" s="96"/>
      <c r="B548" s="106"/>
      <c r="E548" s="99"/>
      <c r="F548" s="94"/>
      <c r="G548" s="95"/>
      <c r="H548" s="95"/>
      <c r="I548" s="95"/>
      <c r="J548" s="98" t="s">
        <v>459</v>
      </c>
    </row>
    <row r="549" spans="1:10" s="155" customFormat="1" ht="325.5" hidden="1" x14ac:dyDescent="0.25">
      <c r="A549" s="278" t="s">
        <v>194</v>
      </c>
      <c r="B549" s="280" t="s">
        <v>96</v>
      </c>
      <c r="C549" s="280" t="s">
        <v>104</v>
      </c>
      <c r="D549" s="280" t="s">
        <v>372</v>
      </c>
      <c r="E549" s="280"/>
      <c r="F549" s="295"/>
      <c r="G549" s="282"/>
      <c r="H549" s="282"/>
      <c r="I549" s="282"/>
      <c r="J549" s="155" t="s">
        <v>460</v>
      </c>
    </row>
    <row r="550" spans="1:10" s="155" customFormat="1" ht="325.5" hidden="1" x14ac:dyDescent="0.25">
      <c r="A550" s="158"/>
      <c r="B550" s="161" t="s">
        <v>98</v>
      </c>
      <c r="D550" s="155" t="s">
        <v>99</v>
      </c>
      <c r="E550" s="155" t="s">
        <v>332</v>
      </c>
      <c r="F550" s="172">
        <v>0</v>
      </c>
      <c r="G550" s="160">
        <v>0</v>
      </c>
      <c r="H550" s="160">
        <v>0</v>
      </c>
      <c r="I550" s="160">
        <f>F550+G550-H550</f>
        <v>0</v>
      </c>
      <c r="J550" s="155" t="s">
        <v>460</v>
      </c>
    </row>
    <row r="551" spans="1:10" s="155" customFormat="1" ht="325.5" hidden="1" x14ac:dyDescent="0.25">
      <c r="A551" s="158"/>
      <c r="B551" s="161"/>
      <c r="E551" s="155" t="s">
        <v>333</v>
      </c>
      <c r="F551" s="172">
        <v>0</v>
      </c>
      <c r="G551" s="160">
        <v>0</v>
      </c>
      <c r="H551" s="160">
        <v>0</v>
      </c>
      <c r="I551" s="160">
        <f>F551+G551-H551</f>
        <v>0</v>
      </c>
      <c r="J551" s="155" t="s">
        <v>460</v>
      </c>
    </row>
    <row r="552" spans="1:10" s="155" customFormat="1" ht="325.5" hidden="1" x14ac:dyDescent="0.25">
      <c r="A552" s="158"/>
      <c r="B552" s="161"/>
      <c r="E552" s="155" t="s">
        <v>334</v>
      </c>
      <c r="F552" s="172">
        <f>SUM(F550:F551)</f>
        <v>0</v>
      </c>
      <c r="G552" s="160">
        <v>0</v>
      </c>
      <c r="H552" s="160">
        <v>0</v>
      </c>
      <c r="I552" s="160">
        <f t="shared" ref="I552" si="163">F552+G552-H552</f>
        <v>0</v>
      </c>
      <c r="J552" s="155" t="s">
        <v>460</v>
      </c>
    </row>
    <row r="553" spans="1:10" s="155" customFormat="1" ht="325.5" hidden="1" x14ac:dyDescent="0.25">
      <c r="A553" s="158"/>
      <c r="B553" s="161"/>
      <c r="F553" s="172"/>
      <c r="G553" s="160"/>
      <c r="H553" s="160"/>
      <c r="I553" s="160"/>
      <c r="J553" s="155" t="s">
        <v>460</v>
      </c>
    </row>
    <row r="554" spans="1:10" s="155" customFormat="1" ht="325.5" hidden="1" x14ac:dyDescent="0.25">
      <c r="A554" s="158"/>
      <c r="B554" s="161" t="s">
        <v>100</v>
      </c>
      <c r="D554" s="155" t="s">
        <v>101</v>
      </c>
      <c r="E554" s="155" t="s">
        <v>332</v>
      </c>
      <c r="F554" s="172">
        <v>0</v>
      </c>
      <c r="G554" s="160">
        <v>0</v>
      </c>
      <c r="H554" s="160">
        <v>0</v>
      </c>
      <c r="I554" s="160">
        <f>F554+G554-H554</f>
        <v>0</v>
      </c>
      <c r="J554" s="155" t="s">
        <v>460</v>
      </c>
    </row>
    <row r="555" spans="1:10" s="155" customFormat="1" ht="325.5" hidden="1" x14ac:dyDescent="0.25">
      <c r="A555" s="158"/>
      <c r="B555" s="161"/>
      <c r="E555" s="155" t="s">
        <v>333</v>
      </c>
      <c r="F555" s="172">
        <v>0</v>
      </c>
      <c r="G555" s="160">
        <v>0</v>
      </c>
      <c r="H555" s="160">
        <v>0</v>
      </c>
      <c r="I555" s="160">
        <f>F555+G555-H555</f>
        <v>0</v>
      </c>
      <c r="J555" s="155" t="s">
        <v>460</v>
      </c>
    </row>
    <row r="556" spans="1:10" s="155" customFormat="1" ht="325.5" hidden="1" x14ac:dyDescent="0.25">
      <c r="A556" s="158"/>
      <c r="B556" s="161"/>
      <c r="E556" s="155" t="s">
        <v>334</v>
      </c>
      <c r="F556" s="172">
        <f>SUM(F554:F555)</f>
        <v>0</v>
      </c>
      <c r="G556" s="160">
        <v>0</v>
      </c>
      <c r="H556" s="160">
        <v>0</v>
      </c>
      <c r="I556" s="160">
        <f t="shared" ref="I556" si="164">F556+G556-H556</f>
        <v>0</v>
      </c>
      <c r="J556" s="155" t="s">
        <v>460</v>
      </c>
    </row>
    <row r="557" spans="1:10" s="155" customFormat="1" ht="325.5" hidden="1" x14ac:dyDescent="0.25">
      <c r="A557" s="158"/>
      <c r="B557" s="161"/>
      <c r="F557" s="172"/>
      <c r="G557" s="160"/>
      <c r="H557" s="160"/>
      <c r="I557" s="160"/>
      <c r="J557" s="155" t="s">
        <v>460</v>
      </c>
    </row>
    <row r="558" spans="1:10" s="155" customFormat="1" ht="325.5" hidden="1" x14ac:dyDescent="0.25">
      <c r="A558" s="158"/>
      <c r="B558" s="161" t="s">
        <v>109</v>
      </c>
      <c r="D558" s="155" t="s">
        <v>110</v>
      </c>
      <c r="E558" s="155" t="s">
        <v>332</v>
      </c>
      <c r="F558" s="172">
        <v>0</v>
      </c>
      <c r="G558" s="160">
        <v>0</v>
      </c>
      <c r="H558" s="160">
        <v>0</v>
      </c>
      <c r="I558" s="160">
        <f>F558+G558-H558</f>
        <v>0</v>
      </c>
      <c r="J558" s="155" t="s">
        <v>460</v>
      </c>
    </row>
    <row r="559" spans="1:10" s="155" customFormat="1" ht="325.5" hidden="1" x14ac:dyDescent="0.25">
      <c r="A559" s="158"/>
      <c r="B559" s="161"/>
      <c r="E559" s="155" t="s">
        <v>333</v>
      </c>
      <c r="F559" s="172">
        <v>0</v>
      </c>
      <c r="G559" s="160">
        <v>0</v>
      </c>
      <c r="H559" s="160">
        <v>0</v>
      </c>
      <c r="I559" s="160">
        <f>F559+G559-H559</f>
        <v>0</v>
      </c>
      <c r="J559" s="155" t="s">
        <v>460</v>
      </c>
    </row>
    <row r="560" spans="1:10" s="155" customFormat="1" ht="325.5" hidden="1" x14ac:dyDescent="0.25">
      <c r="A560" s="158"/>
      <c r="B560" s="161"/>
      <c r="E560" s="155" t="s">
        <v>334</v>
      </c>
      <c r="F560" s="172">
        <f>SUM(F558:F559)</f>
        <v>0</v>
      </c>
      <c r="G560" s="160">
        <v>0</v>
      </c>
      <c r="H560" s="160">
        <v>0</v>
      </c>
      <c r="I560" s="160">
        <f t="shared" ref="I560" si="165">F560+G560-H560</f>
        <v>0</v>
      </c>
      <c r="J560" s="155" t="s">
        <v>460</v>
      </c>
    </row>
    <row r="561" spans="1:10" s="155" customFormat="1" ht="325.5" hidden="1" x14ac:dyDescent="0.25">
      <c r="A561" s="158"/>
      <c r="B561" s="161"/>
      <c r="F561" s="172"/>
      <c r="G561" s="160"/>
      <c r="H561" s="160"/>
      <c r="I561" s="160"/>
      <c r="J561" s="155" t="s">
        <v>460</v>
      </c>
    </row>
    <row r="562" spans="1:10" s="155" customFormat="1" ht="325.5" hidden="1" x14ac:dyDescent="0.25">
      <c r="A562" s="283"/>
      <c r="B562" s="284" t="s">
        <v>102</v>
      </c>
      <c r="C562" s="285" t="s">
        <v>104</v>
      </c>
      <c r="D562" s="285" t="s">
        <v>195</v>
      </c>
      <c r="E562" s="285" t="s">
        <v>332</v>
      </c>
      <c r="F562" s="286">
        <f>F558+F554+F550</f>
        <v>0</v>
      </c>
      <c r="G562" s="286">
        <f>G558+G554+G550</f>
        <v>0</v>
      </c>
      <c r="H562" s="286">
        <f>H558+H554+H550</f>
        <v>0</v>
      </c>
      <c r="I562" s="286">
        <f>I558+I554+I550</f>
        <v>0</v>
      </c>
      <c r="J562" s="155" t="s">
        <v>460</v>
      </c>
    </row>
    <row r="563" spans="1:10" s="155" customFormat="1" ht="325.5" hidden="1" x14ac:dyDescent="0.25">
      <c r="A563" s="283"/>
      <c r="B563" s="284"/>
      <c r="C563" s="285"/>
      <c r="D563" s="285"/>
      <c r="E563" s="285" t="s">
        <v>333</v>
      </c>
      <c r="F563" s="286">
        <f t="shared" ref="F563:I563" si="166">F559+F555+F551</f>
        <v>0</v>
      </c>
      <c r="G563" s="286">
        <f t="shared" si="166"/>
        <v>0</v>
      </c>
      <c r="H563" s="286">
        <f t="shared" si="166"/>
        <v>0</v>
      </c>
      <c r="I563" s="286">
        <f t="shared" si="166"/>
        <v>0</v>
      </c>
      <c r="J563" s="155" t="s">
        <v>460</v>
      </c>
    </row>
    <row r="564" spans="1:10" s="155" customFormat="1" ht="325.5" hidden="1" x14ac:dyDescent="0.25">
      <c r="A564" s="283"/>
      <c r="B564" s="284"/>
      <c r="C564" s="285"/>
      <c r="D564" s="285"/>
      <c r="E564" s="285" t="s">
        <v>334</v>
      </c>
      <c r="F564" s="286">
        <f t="shared" ref="F564:I564" si="167">F560+F556+F552</f>
        <v>0</v>
      </c>
      <c r="G564" s="286">
        <f t="shared" si="167"/>
        <v>0</v>
      </c>
      <c r="H564" s="286">
        <f t="shared" si="167"/>
        <v>0</v>
      </c>
      <c r="I564" s="286">
        <f t="shared" si="167"/>
        <v>0</v>
      </c>
      <c r="J564" s="155" t="s">
        <v>460</v>
      </c>
    </row>
    <row r="565" spans="1:10" s="155" customFormat="1" ht="325.5" hidden="1" x14ac:dyDescent="0.25">
      <c r="A565" s="158"/>
      <c r="B565" s="173"/>
      <c r="F565" s="172"/>
      <c r="G565" s="160"/>
      <c r="H565" s="160"/>
      <c r="I565" s="160"/>
      <c r="J565" s="155" t="s">
        <v>460</v>
      </c>
    </row>
    <row r="566" spans="1:10" s="155" customFormat="1" ht="302.25" hidden="1" x14ac:dyDescent="0.25">
      <c r="A566" s="296" t="s">
        <v>196</v>
      </c>
      <c r="B566" s="297"/>
      <c r="C566" s="298"/>
      <c r="D566" s="298" t="s">
        <v>191</v>
      </c>
      <c r="E566" s="298" t="s">
        <v>332</v>
      </c>
      <c r="F566" s="299">
        <f>F562+F545</f>
        <v>0</v>
      </c>
      <c r="G566" s="299">
        <f t="shared" ref="G566:I566" si="168">G562+G545</f>
        <v>0</v>
      </c>
      <c r="H566" s="299">
        <f t="shared" si="168"/>
        <v>0</v>
      </c>
      <c r="I566" s="299">
        <f t="shared" si="168"/>
        <v>0</v>
      </c>
      <c r="J566" s="155" t="s">
        <v>461</v>
      </c>
    </row>
    <row r="567" spans="1:10" s="155" customFormat="1" ht="302.25" hidden="1" x14ac:dyDescent="0.25">
      <c r="A567" s="300"/>
      <c r="B567" s="301"/>
      <c r="C567" s="302"/>
      <c r="D567" s="302"/>
      <c r="E567" s="302" t="s">
        <v>333</v>
      </c>
      <c r="F567" s="303">
        <f t="shared" ref="F567:I568" si="169">F563+F546</f>
        <v>0</v>
      </c>
      <c r="G567" s="303">
        <f t="shared" si="169"/>
        <v>0</v>
      </c>
      <c r="H567" s="303">
        <f t="shared" si="169"/>
        <v>0</v>
      </c>
      <c r="I567" s="303">
        <f t="shared" si="169"/>
        <v>0</v>
      </c>
      <c r="J567" s="155" t="s">
        <v>461</v>
      </c>
    </row>
    <row r="568" spans="1:10" s="155" customFormat="1" ht="302.25" hidden="1" x14ac:dyDescent="0.25">
      <c r="A568" s="300"/>
      <c r="B568" s="301"/>
      <c r="C568" s="302"/>
      <c r="D568" s="302"/>
      <c r="E568" s="302" t="s">
        <v>334</v>
      </c>
      <c r="F568" s="303">
        <f t="shared" si="169"/>
        <v>0</v>
      </c>
      <c r="G568" s="303">
        <f t="shared" si="169"/>
        <v>0</v>
      </c>
      <c r="H568" s="303">
        <f t="shared" si="169"/>
        <v>0</v>
      </c>
      <c r="I568" s="303">
        <f t="shared" si="169"/>
        <v>0</v>
      </c>
      <c r="J568" s="155" t="s">
        <v>461</v>
      </c>
    </row>
    <row r="569" spans="1:10" s="155" customFormat="1" ht="303" thickBot="1" x14ac:dyDescent="0.3">
      <c r="A569" s="162"/>
      <c r="B569" s="163"/>
      <c r="C569" s="157"/>
      <c r="D569" s="157"/>
      <c r="E569" s="157"/>
      <c r="F569" s="164"/>
      <c r="G569" s="165"/>
      <c r="H569" s="165"/>
      <c r="I569" s="165"/>
      <c r="J569" s="155" t="s">
        <v>461</v>
      </c>
    </row>
    <row r="570" spans="1:10" s="102" customFormat="1" ht="45.75" hidden="1" thickBot="1" x14ac:dyDescent="0.3">
      <c r="A570" s="118" t="s">
        <v>92</v>
      </c>
      <c r="B570" s="119"/>
      <c r="C570" s="120" t="s">
        <v>125</v>
      </c>
      <c r="D570" s="120" t="s">
        <v>197</v>
      </c>
      <c r="E570" s="121"/>
      <c r="F570" s="122"/>
      <c r="G570" s="123"/>
      <c r="H570" s="123"/>
      <c r="I570" s="123"/>
      <c r="J570" s="102" t="s">
        <v>391</v>
      </c>
    </row>
    <row r="571" spans="1:10" s="98" customFormat="1" ht="45.75" hidden="1" thickBot="1" x14ac:dyDescent="0.3">
      <c r="A571" s="96"/>
      <c r="B571" s="106"/>
      <c r="E571" s="99"/>
      <c r="F571" s="94"/>
      <c r="G571" s="95"/>
      <c r="H571" s="95"/>
      <c r="I571" s="95"/>
      <c r="J571" s="98" t="s">
        <v>391</v>
      </c>
    </row>
    <row r="572" spans="1:10" s="98" customFormat="1" ht="45.75" hidden="1" thickBot="1" x14ac:dyDescent="0.3">
      <c r="A572" s="107" t="s">
        <v>198</v>
      </c>
      <c r="B572" s="109" t="s">
        <v>96</v>
      </c>
      <c r="C572" s="109" t="s">
        <v>93</v>
      </c>
      <c r="D572" s="109" t="s">
        <v>322</v>
      </c>
      <c r="E572" s="110"/>
      <c r="F572" s="111"/>
      <c r="G572" s="112"/>
      <c r="H572" s="112"/>
      <c r="I572" s="112"/>
      <c r="J572" s="98" t="s">
        <v>391</v>
      </c>
    </row>
    <row r="573" spans="1:10" s="98" customFormat="1" ht="45.75" hidden="1" thickBot="1" x14ac:dyDescent="0.3">
      <c r="A573" s="96"/>
      <c r="B573" s="97" t="s">
        <v>98</v>
      </c>
      <c r="D573" s="98" t="s">
        <v>99</v>
      </c>
      <c r="E573" s="99" t="s">
        <v>332</v>
      </c>
      <c r="F573" s="94">
        <v>0</v>
      </c>
      <c r="G573" s="95">
        <v>0</v>
      </c>
      <c r="H573" s="95">
        <v>0</v>
      </c>
      <c r="I573" s="95">
        <f>F573+G573-H573</f>
        <v>0</v>
      </c>
      <c r="J573" s="98" t="s">
        <v>391</v>
      </c>
    </row>
    <row r="574" spans="1:10" s="98" customFormat="1" ht="45.75" hidden="1" thickBot="1" x14ac:dyDescent="0.3">
      <c r="A574" s="96"/>
      <c r="B574" s="97"/>
      <c r="E574" s="99" t="s">
        <v>333</v>
      </c>
      <c r="F574" s="94">
        <v>0</v>
      </c>
      <c r="G574" s="95">
        <v>0</v>
      </c>
      <c r="H574" s="95">
        <v>0</v>
      </c>
      <c r="I574" s="95">
        <f>F574+G574-H574</f>
        <v>0</v>
      </c>
      <c r="J574" s="98" t="s">
        <v>391</v>
      </c>
    </row>
    <row r="575" spans="1:10" s="98" customFormat="1" ht="45.75" hidden="1" thickBot="1" x14ac:dyDescent="0.3">
      <c r="A575" s="96"/>
      <c r="B575" s="97"/>
      <c r="E575" s="99" t="s">
        <v>334</v>
      </c>
      <c r="F575" s="94">
        <f>SUM(F573:F574)</f>
        <v>0</v>
      </c>
      <c r="G575" s="95">
        <v>0</v>
      </c>
      <c r="H575" s="95">
        <v>0</v>
      </c>
      <c r="I575" s="95">
        <f t="shared" ref="I575" si="170">F575+G575-H575</f>
        <v>0</v>
      </c>
      <c r="J575" s="98" t="s">
        <v>391</v>
      </c>
    </row>
    <row r="576" spans="1:10" s="98" customFormat="1" ht="45.75" hidden="1" thickBot="1" x14ac:dyDescent="0.3">
      <c r="A576" s="96"/>
      <c r="B576" s="97"/>
      <c r="E576" s="99"/>
      <c r="F576" s="94"/>
      <c r="G576" s="95"/>
      <c r="H576" s="95"/>
      <c r="I576" s="95"/>
      <c r="J576" s="98" t="s">
        <v>391</v>
      </c>
    </row>
    <row r="577" spans="1:10" s="98" customFormat="1" ht="45.75" hidden="1" thickBot="1" x14ac:dyDescent="0.3">
      <c r="A577" s="96"/>
      <c r="B577" s="97" t="s">
        <v>100</v>
      </c>
      <c r="D577" s="98" t="s">
        <v>101</v>
      </c>
      <c r="E577" s="99" t="s">
        <v>332</v>
      </c>
      <c r="F577" s="94">
        <v>0</v>
      </c>
      <c r="G577" s="95">
        <v>0</v>
      </c>
      <c r="H577" s="95">
        <v>0</v>
      </c>
      <c r="I577" s="95">
        <f>F577+G577-H577</f>
        <v>0</v>
      </c>
      <c r="J577" s="98" t="s">
        <v>391</v>
      </c>
    </row>
    <row r="578" spans="1:10" s="98" customFormat="1" ht="45.75" hidden="1" thickBot="1" x14ac:dyDescent="0.3">
      <c r="A578" s="96"/>
      <c r="B578" s="97"/>
      <c r="E578" s="99" t="s">
        <v>333</v>
      </c>
      <c r="F578" s="94">
        <v>0</v>
      </c>
      <c r="G578" s="95">
        <v>0</v>
      </c>
      <c r="H578" s="95">
        <v>0</v>
      </c>
      <c r="I578" s="95">
        <f>F578+G578-H578</f>
        <v>0</v>
      </c>
      <c r="J578" s="98" t="s">
        <v>391</v>
      </c>
    </row>
    <row r="579" spans="1:10" s="98" customFormat="1" ht="45.75" hidden="1" thickBot="1" x14ac:dyDescent="0.3">
      <c r="A579" s="96"/>
      <c r="B579" s="97"/>
      <c r="E579" s="99" t="s">
        <v>334</v>
      </c>
      <c r="F579" s="94">
        <f>SUM(F577:F578)</f>
        <v>0</v>
      </c>
      <c r="G579" s="95">
        <v>0</v>
      </c>
      <c r="H579" s="95">
        <v>0</v>
      </c>
      <c r="I579" s="95">
        <f t="shared" ref="I579" si="171">F579+G579-H579</f>
        <v>0</v>
      </c>
      <c r="J579" s="98" t="s">
        <v>391</v>
      </c>
    </row>
    <row r="580" spans="1:10" s="98" customFormat="1" ht="45.75" hidden="1" thickBot="1" x14ac:dyDescent="0.3">
      <c r="A580" s="96"/>
      <c r="B580" s="97"/>
      <c r="E580" s="99"/>
      <c r="F580" s="94"/>
      <c r="G580" s="95"/>
      <c r="H580" s="95"/>
      <c r="I580" s="95"/>
      <c r="J580" s="98" t="s">
        <v>391</v>
      </c>
    </row>
    <row r="581" spans="1:10" s="98" customFormat="1" ht="45.75" hidden="1" thickBot="1" x14ac:dyDescent="0.3">
      <c r="A581" s="96"/>
      <c r="B581" s="97" t="s">
        <v>109</v>
      </c>
      <c r="D581" s="98" t="s">
        <v>110</v>
      </c>
      <c r="E581" s="99" t="s">
        <v>332</v>
      </c>
      <c r="F581" s="94">
        <v>0</v>
      </c>
      <c r="G581" s="95">
        <v>0</v>
      </c>
      <c r="H581" s="95">
        <v>0</v>
      </c>
      <c r="I581" s="95">
        <f>F581+G581-H581</f>
        <v>0</v>
      </c>
      <c r="J581" s="98" t="s">
        <v>391</v>
      </c>
    </row>
    <row r="582" spans="1:10" s="98" customFormat="1" ht="45.75" hidden="1" thickBot="1" x14ac:dyDescent="0.3">
      <c r="A582" s="96"/>
      <c r="B582" s="97"/>
      <c r="E582" s="99" t="s">
        <v>333</v>
      </c>
      <c r="F582" s="94">
        <v>0</v>
      </c>
      <c r="G582" s="95">
        <v>0</v>
      </c>
      <c r="H582" s="95">
        <v>0</v>
      </c>
      <c r="I582" s="95">
        <f>F582+G582-H582</f>
        <v>0</v>
      </c>
      <c r="J582" s="98" t="s">
        <v>391</v>
      </c>
    </row>
    <row r="583" spans="1:10" s="98" customFormat="1" ht="45.75" hidden="1" thickBot="1" x14ac:dyDescent="0.3">
      <c r="A583" s="96"/>
      <c r="B583" s="97"/>
      <c r="E583" s="99" t="s">
        <v>334</v>
      </c>
      <c r="F583" s="94">
        <f>SUM(F581:F582)</f>
        <v>0</v>
      </c>
      <c r="G583" s="95">
        <v>0</v>
      </c>
      <c r="H583" s="95">
        <v>0</v>
      </c>
      <c r="I583" s="95">
        <f t="shared" ref="I583" si="172">F583+G583-H583</f>
        <v>0</v>
      </c>
      <c r="J583" s="98" t="s">
        <v>391</v>
      </c>
    </row>
    <row r="584" spans="1:10" s="98" customFormat="1" ht="45.75" hidden="1" thickBot="1" x14ac:dyDescent="0.3">
      <c r="A584" s="96"/>
      <c r="B584" s="97"/>
      <c r="E584" s="99"/>
      <c r="F584" s="94"/>
      <c r="G584" s="95"/>
      <c r="H584" s="95"/>
      <c r="I584" s="95"/>
      <c r="J584" s="98" t="s">
        <v>391</v>
      </c>
    </row>
    <row r="585" spans="1:10" s="98" customFormat="1" ht="45.75" hidden="1" thickBot="1" x14ac:dyDescent="0.3">
      <c r="A585" s="100"/>
      <c r="B585" s="101" t="s">
        <v>102</v>
      </c>
      <c r="C585" s="102" t="s">
        <v>93</v>
      </c>
      <c r="D585" s="102" t="s">
        <v>323</v>
      </c>
      <c r="E585" s="103" t="s">
        <v>332</v>
      </c>
      <c r="F585" s="104">
        <f>F581+F577+F573</f>
        <v>0</v>
      </c>
      <c r="G585" s="104">
        <f>G581+G577+G573</f>
        <v>0</v>
      </c>
      <c r="H585" s="104">
        <f>H581+H577+H573</f>
        <v>0</v>
      </c>
      <c r="I585" s="104">
        <f>I581+I577+I573</f>
        <v>0</v>
      </c>
      <c r="J585" s="98" t="s">
        <v>391</v>
      </c>
    </row>
    <row r="586" spans="1:10" s="98" customFormat="1" ht="45.75" hidden="1" thickBot="1" x14ac:dyDescent="0.3">
      <c r="A586" s="100"/>
      <c r="B586" s="101"/>
      <c r="C586" s="102"/>
      <c r="D586" s="102"/>
      <c r="E586" s="103" t="s">
        <v>333</v>
      </c>
      <c r="F586" s="104">
        <f t="shared" ref="F586:I586" si="173">F582+F578+F574</f>
        <v>0</v>
      </c>
      <c r="G586" s="104">
        <f t="shared" si="173"/>
        <v>0</v>
      </c>
      <c r="H586" s="104">
        <f t="shared" si="173"/>
        <v>0</v>
      </c>
      <c r="I586" s="104">
        <f t="shared" si="173"/>
        <v>0</v>
      </c>
      <c r="J586" s="98" t="s">
        <v>391</v>
      </c>
    </row>
    <row r="587" spans="1:10" s="98" customFormat="1" ht="45.75" hidden="1" thickBot="1" x14ac:dyDescent="0.3">
      <c r="A587" s="100"/>
      <c r="B587" s="101"/>
      <c r="C587" s="102"/>
      <c r="D587" s="102"/>
      <c r="E587" s="103" t="s">
        <v>334</v>
      </c>
      <c r="F587" s="104">
        <f t="shared" ref="F587:I587" si="174">F583+F579+F575</f>
        <v>0</v>
      </c>
      <c r="G587" s="104">
        <f t="shared" si="174"/>
        <v>0</v>
      </c>
      <c r="H587" s="104">
        <f t="shared" si="174"/>
        <v>0</v>
      </c>
      <c r="I587" s="104">
        <f t="shared" si="174"/>
        <v>0</v>
      </c>
      <c r="J587" s="98" t="s">
        <v>391</v>
      </c>
    </row>
    <row r="588" spans="1:10" s="98" customFormat="1" ht="45.75" hidden="1" thickBot="1" x14ac:dyDescent="0.3">
      <c r="A588" s="96"/>
      <c r="B588" s="106"/>
      <c r="E588" s="99"/>
      <c r="F588" s="94"/>
      <c r="G588" s="95"/>
      <c r="H588" s="95"/>
      <c r="I588" s="95"/>
      <c r="J588" s="98" t="s">
        <v>391</v>
      </c>
    </row>
    <row r="589" spans="1:10" s="98" customFormat="1" ht="45.75" hidden="1" thickBot="1" x14ac:dyDescent="0.3">
      <c r="A589" s="107" t="s">
        <v>199</v>
      </c>
      <c r="B589" s="109" t="s">
        <v>96</v>
      </c>
      <c r="C589" s="109" t="s">
        <v>104</v>
      </c>
      <c r="D589" s="109" t="s">
        <v>200</v>
      </c>
      <c r="E589" s="110"/>
      <c r="F589" s="111"/>
      <c r="G589" s="112"/>
      <c r="H589" s="112"/>
      <c r="I589" s="112"/>
      <c r="J589" s="98" t="s">
        <v>391</v>
      </c>
    </row>
    <row r="590" spans="1:10" s="98" customFormat="1" ht="45.75" hidden="1" thickBot="1" x14ac:dyDescent="0.3">
      <c r="A590" s="96"/>
      <c r="B590" s="97" t="s">
        <v>98</v>
      </c>
      <c r="D590" s="98" t="s">
        <v>99</v>
      </c>
      <c r="E590" s="99" t="s">
        <v>332</v>
      </c>
      <c r="F590" s="94">
        <v>0</v>
      </c>
      <c r="G590" s="95">
        <v>0</v>
      </c>
      <c r="H590" s="95">
        <v>0</v>
      </c>
      <c r="I590" s="95">
        <f>F590+G590-H590</f>
        <v>0</v>
      </c>
      <c r="J590" s="98" t="s">
        <v>391</v>
      </c>
    </row>
    <row r="591" spans="1:10" s="98" customFormat="1" ht="45.75" hidden="1" thickBot="1" x14ac:dyDescent="0.3">
      <c r="A591" s="96"/>
      <c r="B591" s="97"/>
      <c r="E591" s="99" t="s">
        <v>333</v>
      </c>
      <c r="F591" s="94">
        <v>0</v>
      </c>
      <c r="G591" s="95">
        <v>0</v>
      </c>
      <c r="H591" s="95">
        <v>0</v>
      </c>
      <c r="I591" s="95">
        <f>F591+G591-H591</f>
        <v>0</v>
      </c>
      <c r="J591" s="98" t="s">
        <v>391</v>
      </c>
    </row>
    <row r="592" spans="1:10" s="98" customFormat="1" ht="45.75" hidden="1" thickBot="1" x14ac:dyDescent="0.3">
      <c r="A592" s="96"/>
      <c r="B592" s="97"/>
      <c r="E592" s="99" t="s">
        <v>334</v>
      </c>
      <c r="F592" s="94">
        <f>SUM(F590:F591)</f>
        <v>0</v>
      </c>
      <c r="G592" s="95">
        <v>0</v>
      </c>
      <c r="H592" s="95">
        <v>0</v>
      </c>
      <c r="I592" s="95">
        <f t="shared" ref="I592" si="175">F592+G592-H592</f>
        <v>0</v>
      </c>
      <c r="J592" s="98" t="s">
        <v>391</v>
      </c>
    </row>
    <row r="593" spans="1:10" s="98" customFormat="1" ht="45.75" hidden="1" thickBot="1" x14ac:dyDescent="0.3">
      <c r="A593" s="96"/>
      <c r="B593" s="97"/>
      <c r="E593" s="99"/>
      <c r="F593" s="94"/>
      <c r="G593" s="95"/>
      <c r="H593" s="95"/>
      <c r="I593" s="95"/>
      <c r="J593" s="98" t="s">
        <v>391</v>
      </c>
    </row>
    <row r="594" spans="1:10" s="98" customFormat="1" ht="45.75" hidden="1" thickBot="1" x14ac:dyDescent="0.3">
      <c r="A594" s="96"/>
      <c r="B594" s="97" t="s">
        <v>100</v>
      </c>
      <c r="D594" s="98" t="s">
        <v>101</v>
      </c>
      <c r="E594" s="99" t="s">
        <v>332</v>
      </c>
      <c r="F594" s="94">
        <v>0</v>
      </c>
      <c r="G594" s="95">
        <v>0</v>
      </c>
      <c r="H594" s="95">
        <v>0</v>
      </c>
      <c r="I594" s="95">
        <f>F594+G594-H594</f>
        <v>0</v>
      </c>
      <c r="J594" s="98" t="s">
        <v>391</v>
      </c>
    </row>
    <row r="595" spans="1:10" s="98" customFormat="1" ht="45.75" hidden="1" thickBot="1" x14ac:dyDescent="0.3">
      <c r="A595" s="96"/>
      <c r="B595" s="97"/>
      <c r="E595" s="99" t="s">
        <v>333</v>
      </c>
      <c r="F595" s="94">
        <v>0</v>
      </c>
      <c r="G595" s="95">
        <v>0</v>
      </c>
      <c r="H595" s="95">
        <v>0</v>
      </c>
      <c r="I595" s="95">
        <f>F595+G595-H595</f>
        <v>0</v>
      </c>
      <c r="J595" s="98" t="s">
        <v>391</v>
      </c>
    </row>
    <row r="596" spans="1:10" s="98" customFormat="1" ht="45.75" hidden="1" thickBot="1" x14ac:dyDescent="0.3">
      <c r="A596" s="96"/>
      <c r="B596" s="97"/>
      <c r="E596" s="99" t="s">
        <v>334</v>
      </c>
      <c r="F596" s="94">
        <f>SUM(F594:F595)</f>
        <v>0</v>
      </c>
      <c r="G596" s="95">
        <v>0</v>
      </c>
      <c r="H596" s="95">
        <v>0</v>
      </c>
      <c r="I596" s="95">
        <f t="shared" ref="I596" si="176">F596+G596-H596</f>
        <v>0</v>
      </c>
      <c r="J596" s="98" t="s">
        <v>391</v>
      </c>
    </row>
    <row r="597" spans="1:10" s="98" customFormat="1" ht="45.75" hidden="1" thickBot="1" x14ac:dyDescent="0.3">
      <c r="A597" s="96"/>
      <c r="B597" s="97"/>
      <c r="E597" s="99"/>
      <c r="F597" s="94"/>
      <c r="G597" s="95"/>
      <c r="H597" s="95"/>
      <c r="I597" s="95"/>
      <c r="J597" s="98" t="s">
        <v>391</v>
      </c>
    </row>
    <row r="598" spans="1:10" s="98" customFormat="1" ht="45.75" hidden="1" thickBot="1" x14ac:dyDescent="0.3">
      <c r="A598" s="96"/>
      <c r="B598" s="97" t="s">
        <v>109</v>
      </c>
      <c r="D598" s="98" t="s">
        <v>110</v>
      </c>
      <c r="E598" s="99" t="s">
        <v>332</v>
      </c>
      <c r="F598" s="94">
        <v>0</v>
      </c>
      <c r="G598" s="95">
        <v>0</v>
      </c>
      <c r="H598" s="95">
        <v>0</v>
      </c>
      <c r="I598" s="95">
        <f>F598+G598-H598</f>
        <v>0</v>
      </c>
      <c r="J598" s="98" t="s">
        <v>391</v>
      </c>
    </row>
    <row r="599" spans="1:10" s="98" customFormat="1" ht="45.75" hidden="1" thickBot="1" x14ac:dyDescent="0.3">
      <c r="A599" s="96"/>
      <c r="B599" s="97"/>
      <c r="E599" s="99" t="s">
        <v>333</v>
      </c>
      <c r="F599" s="94">
        <v>0</v>
      </c>
      <c r="G599" s="95">
        <v>0</v>
      </c>
      <c r="H599" s="95">
        <v>0</v>
      </c>
      <c r="I599" s="95">
        <f>F599+G599-H599</f>
        <v>0</v>
      </c>
      <c r="J599" s="98" t="s">
        <v>391</v>
      </c>
    </row>
    <row r="600" spans="1:10" s="98" customFormat="1" ht="45.75" hidden="1" thickBot="1" x14ac:dyDescent="0.3">
      <c r="A600" s="96"/>
      <c r="B600" s="97"/>
      <c r="E600" s="99" t="s">
        <v>334</v>
      </c>
      <c r="F600" s="94">
        <f>SUM(F598:F599)</f>
        <v>0</v>
      </c>
      <c r="G600" s="95">
        <v>0</v>
      </c>
      <c r="H600" s="95">
        <v>0</v>
      </c>
      <c r="I600" s="95">
        <f t="shared" ref="I600" si="177">F600+G600-H600</f>
        <v>0</v>
      </c>
      <c r="J600" s="98" t="s">
        <v>391</v>
      </c>
    </row>
    <row r="601" spans="1:10" s="98" customFormat="1" ht="45.75" hidden="1" thickBot="1" x14ac:dyDescent="0.3">
      <c r="A601" s="96"/>
      <c r="B601" s="97"/>
      <c r="E601" s="99"/>
      <c r="F601" s="94"/>
      <c r="G601" s="95"/>
      <c r="H601" s="95"/>
      <c r="I601" s="95"/>
      <c r="J601" s="98" t="s">
        <v>391</v>
      </c>
    </row>
    <row r="602" spans="1:10" s="98" customFormat="1" ht="45.75" hidden="1" thickBot="1" x14ac:dyDescent="0.3">
      <c r="A602" s="100"/>
      <c r="B602" s="101" t="s">
        <v>102</v>
      </c>
      <c r="C602" s="102" t="s">
        <v>104</v>
      </c>
      <c r="D602" s="102" t="s">
        <v>200</v>
      </c>
      <c r="E602" s="103" t="s">
        <v>332</v>
      </c>
      <c r="F602" s="104">
        <f>F598+F594+F590</f>
        <v>0</v>
      </c>
      <c r="G602" s="104">
        <f>G598+G594+G590</f>
        <v>0</v>
      </c>
      <c r="H602" s="104">
        <f>H598+H594+H590</f>
        <v>0</v>
      </c>
      <c r="I602" s="104">
        <f>I598+I594+I590</f>
        <v>0</v>
      </c>
      <c r="J602" s="98" t="s">
        <v>391</v>
      </c>
    </row>
    <row r="603" spans="1:10" s="98" customFormat="1" ht="45.75" hidden="1" thickBot="1" x14ac:dyDescent="0.3">
      <c r="A603" s="100"/>
      <c r="B603" s="101"/>
      <c r="C603" s="102"/>
      <c r="D603" s="102"/>
      <c r="E603" s="103" t="s">
        <v>333</v>
      </c>
      <c r="F603" s="104">
        <f t="shared" ref="F603:I603" si="178">F599+F595+F591</f>
        <v>0</v>
      </c>
      <c r="G603" s="104">
        <f t="shared" si="178"/>
        <v>0</v>
      </c>
      <c r="H603" s="104">
        <f t="shared" si="178"/>
        <v>0</v>
      </c>
      <c r="I603" s="104">
        <f t="shared" si="178"/>
        <v>0</v>
      </c>
      <c r="J603" s="98" t="s">
        <v>391</v>
      </c>
    </row>
    <row r="604" spans="1:10" s="98" customFormat="1" ht="45.75" hidden="1" thickBot="1" x14ac:dyDescent="0.3">
      <c r="A604" s="100"/>
      <c r="B604" s="101"/>
      <c r="C604" s="102"/>
      <c r="D604" s="102"/>
      <c r="E604" s="103" t="s">
        <v>334</v>
      </c>
      <c r="F604" s="104">
        <f t="shared" ref="F604:I604" si="179">F600+F596+F592</f>
        <v>0</v>
      </c>
      <c r="G604" s="104">
        <f t="shared" si="179"/>
        <v>0</v>
      </c>
      <c r="H604" s="104">
        <f t="shared" si="179"/>
        <v>0</v>
      </c>
      <c r="I604" s="104">
        <f t="shared" si="179"/>
        <v>0</v>
      </c>
      <c r="J604" s="98" t="s">
        <v>391</v>
      </c>
    </row>
    <row r="605" spans="1:10" s="98" customFormat="1" ht="45.75" hidden="1" thickBot="1" x14ac:dyDescent="0.3">
      <c r="A605" s="96"/>
      <c r="B605" s="106"/>
      <c r="E605" s="99"/>
      <c r="F605" s="94"/>
      <c r="G605" s="95"/>
      <c r="H605" s="95"/>
      <c r="I605" s="95"/>
      <c r="J605" s="98" t="s">
        <v>391</v>
      </c>
    </row>
    <row r="606" spans="1:10" s="98" customFormat="1" ht="45.75" hidden="1" thickBot="1" x14ac:dyDescent="0.3">
      <c r="A606" s="107" t="s">
        <v>201</v>
      </c>
      <c r="B606" s="109" t="s">
        <v>96</v>
      </c>
      <c r="C606" s="109" t="s">
        <v>107</v>
      </c>
      <c r="D606" s="109" t="s">
        <v>472</v>
      </c>
      <c r="E606" s="110"/>
      <c r="F606" s="111"/>
      <c r="G606" s="112"/>
      <c r="H606" s="112"/>
      <c r="I606" s="112"/>
      <c r="J606" s="98" t="s">
        <v>391</v>
      </c>
    </row>
    <row r="607" spans="1:10" s="98" customFormat="1" ht="45.75" hidden="1" thickBot="1" x14ac:dyDescent="0.3">
      <c r="A607" s="96"/>
      <c r="B607" s="97" t="s">
        <v>98</v>
      </c>
      <c r="D607" s="98" t="s">
        <v>99</v>
      </c>
      <c r="E607" s="99" t="s">
        <v>332</v>
      </c>
      <c r="F607" s="94">
        <v>0</v>
      </c>
      <c r="G607" s="95">
        <v>0</v>
      </c>
      <c r="H607" s="95">
        <v>0</v>
      </c>
      <c r="I607" s="95">
        <f>F607+G607-H607</f>
        <v>0</v>
      </c>
      <c r="J607" s="98" t="s">
        <v>391</v>
      </c>
    </row>
    <row r="608" spans="1:10" s="98" customFormat="1" ht="45.75" hidden="1" thickBot="1" x14ac:dyDescent="0.3">
      <c r="A608" s="96"/>
      <c r="B608" s="97"/>
      <c r="E608" s="99" t="s">
        <v>333</v>
      </c>
      <c r="F608" s="94">
        <v>0</v>
      </c>
      <c r="G608" s="95">
        <v>0</v>
      </c>
      <c r="H608" s="95">
        <v>0</v>
      </c>
      <c r="I608" s="95">
        <f>F608+G608-H608</f>
        <v>0</v>
      </c>
      <c r="J608" s="98" t="s">
        <v>391</v>
      </c>
    </row>
    <row r="609" spans="1:10" s="98" customFormat="1" ht="45.75" hidden="1" thickBot="1" x14ac:dyDescent="0.3">
      <c r="A609" s="96"/>
      <c r="B609" s="97"/>
      <c r="E609" s="99" t="s">
        <v>334</v>
      </c>
      <c r="F609" s="94">
        <f>SUM(F607:F608)</f>
        <v>0</v>
      </c>
      <c r="G609" s="95">
        <v>0</v>
      </c>
      <c r="H609" s="95">
        <v>0</v>
      </c>
      <c r="I609" s="95">
        <f t="shared" ref="I609" si="180">F609+G609-H609</f>
        <v>0</v>
      </c>
      <c r="J609" s="98" t="s">
        <v>391</v>
      </c>
    </row>
    <row r="610" spans="1:10" s="98" customFormat="1" ht="45.75" hidden="1" thickBot="1" x14ac:dyDescent="0.3">
      <c r="A610" s="96"/>
      <c r="B610" s="97"/>
      <c r="E610" s="99"/>
      <c r="F610" s="94"/>
      <c r="G610" s="95"/>
      <c r="H610" s="95"/>
      <c r="I610" s="95"/>
      <c r="J610" s="98" t="s">
        <v>391</v>
      </c>
    </row>
    <row r="611" spans="1:10" s="98" customFormat="1" ht="45.75" hidden="1" thickBot="1" x14ac:dyDescent="0.3">
      <c r="A611" s="96"/>
      <c r="B611" s="97" t="s">
        <v>100</v>
      </c>
      <c r="D611" s="98" t="s">
        <v>101</v>
      </c>
      <c r="E611" s="99" t="s">
        <v>332</v>
      </c>
      <c r="F611" s="94">
        <v>0</v>
      </c>
      <c r="G611" s="95">
        <v>0</v>
      </c>
      <c r="H611" s="95">
        <v>0</v>
      </c>
      <c r="I611" s="95">
        <f>F611+G611-H611</f>
        <v>0</v>
      </c>
      <c r="J611" s="98" t="s">
        <v>391</v>
      </c>
    </row>
    <row r="612" spans="1:10" s="98" customFormat="1" ht="45.75" hidden="1" thickBot="1" x14ac:dyDescent="0.3">
      <c r="A612" s="96"/>
      <c r="B612" s="97"/>
      <c r="E612" s="99" t="s">
        <v>333</v>
      </c>
      <c r="F612" s="94">
        <v>0</v>
      </c>
      <c r="G612" s="95">
        <v>0</v>
      </c>
      <c r="H612" s="95">
        <v>0</v>
      </c>
      <c r="I612" s="95">
        <f>F612+G612-H612</f>
        <v>0</v>
      </c>
      <c r="J612" s="98" t="s">
        <v>391</v>
      </c>
    </row>
    <row r="613" spans="1:10" s="98" customFormat="1" ht="45.75" hidden="1" thickBot="1" x14ac:dyDescent="0.3">
      <c r="A613" s="96"/>
      <c r="B613" s="97"/>
      <c r="E613" s="99" t="s">
        <v>334</v>
      </c>
      <c r="F613" s="94">
        <f>SUM(F611:F612)</f>
        <v>0</v>
      </c>
      <c r="G613" s="95">
        <v>0</v>
      </c>
      <c r="H613" s="95">
        <v>0</v>
      </c>
      <c r="I613" s="95">
        <f t="shared" ref="I613" si="181">F613+G613-H613</f>
        <v>0</v>
      </c>
      <c r="J613" s="98" t="s">
        <v>391</v>
      </c>
    </row>
    <row r="614" spans="1:10" s="98" customFormat="1" ht="45.75" hidden="1" thickBot="1" x14ac:dyDescent="0.3">
      <c r="A614" s="96"/>
      <c r="B614" s="97"/>
      <c r="E614" s="99"/>
      <c r="F614" s="94"/>
      <c r="G614" s="95"/>
      <c r="H614" s="95"/>
      <c r="I614" s="95"/>
      <c r="J614" s="98" t="s">
        <v>391</v>
      </c>
    </row>
    <row r="615" spans="1:10" s="98" customFormat="1" ht="45.75" hidden="1" thickBot="1" x14ac:dyDescent="0.3">
      <c r="A615" s="96"/>
      <c r="B615" s="97" t="s">
        <v>109</v>
      </c>
      <c r="D615" s="98" t="s">
        <v>110</v>
      </c>
      <c r="E615" s="99" t="s">
        <v>332</v>
      </c>
      <c r="F615" s="94">
        <v>0</v>
      </c>
      <c r="G615" s="95">
        <v>0</v>
      </c>
      <c r="H615" s="95">
        <v>0</v>
      </c>
      <c r="I615" s="95">
        <f>F615+G615-H615</f>
        <v>0</v>
      </c>
      <c r="J615" s="98" t="s">
        <v>391</v>
      </c>
    </row>
    <row r="616" spans="1:10" s="98" customFormat="1" ht="45.75" hidden="1" thickBot="1" x14ac:dyDescent="0.3">
      <c r="A616" s="96"/>
      <c r="B616" s="97"/>
      <c r="E616" s="99" t="s">
        <v>333</v>
      </c>
      <c r="F616" s="94">
        <v>0</v>
      </c>
      <c r="G616" s="95">
        <v>0</v>
      </c>
      <c r="H616" s="95">
        <v>0</v>
      </c>
      <c r="I616" s="95">
        <f>F616+G616-H616</f>
        <v>0</v>
      </c>
      <c r="J616" s="98" t="s">
        <v>391</v>
      </c>
    </row>
    <row r="617" spans="1:10" s="98" customFormat="1" ht="45.75" hidden="1" thickBot="1" x14ac:dyDescent="0.3">
      <c r="A617" s="96"/>
      <c r="B617" s="97"/>
      <c r="E617" s="99" t="s">
        <v>334</v>
      </c>
      <c r="F617" s="94">
        <f>SUM(F615:F616)</f>
        <v>0</v>
      </c>
      <c r="G617" s="95">
        <v>0</v>
      </c>
      <c r="H617" s="95">
        <v>0</v>
      </c>
      <c r="I617" s="95">
        <f t="shared" ref="I617" si="182">F617+G617-H617</f>
        <v>0</v>
      </c>
      <c r="J617" s="98" t="s">
        <v>391</v>
      </c>
    </row>
    <row r="618" spans="1:10" s="98" customFormat="1" ht="45.75" hidden="1" thickBot="1" x14ac:dyDescent="0.3">
      <c r="A618" s="96"/>
      <c r="B618" s="97"/>
      <c r="E618" s="99"/>
      <c r="F618" s="94"/>
      <c r="G618" s="95"/>
      <c r="H618" s="95"/>
      <c r="I618" s="95"/>
      <c r="J618" s="98" t="s">
        <v>391</v>
      </c>
    </row>
    <row r="619" spans="1:10" s="98" customFormat="1" ht="45.75" hidden="1" thickBot="1" x14ac:dyDescent="0.3">
      <c r="A619" s="100"/>
      <c r="B619" s="101" t="s">
        <v>102</v>
      </c>
      <c r="C619" s="102" t="s">
        <v>107</v>
      </c>
      <c r="D619" s="102" t="s">
        <v>373</v>
      </c>
      <c r="E619" s="103" t="s">
        <v>332</v>
      </c>
      <c r="F619" s="104">
        <f>F615+F611+F607</f>
        <v>0</v>
      </c>
      <c r="G619" s="104">
        <f>G615+G611+G607</f>
        <v>0</v>
      </c>
      <c r="H619" s="104">
        <f>H615+H611+H607</f>
        <v>0</v>
      </c>
      <c r="I619" s="104">
        <f>I615+I611+I607</f>
        <v>0</v>
      </c>
      <c r="J619" s="98" t="s">
        <v>391</v>
      </c>
    </row>
    <row r="620" spans="1:10" s="98" customFormat="1" ht="45.75" hidden="1" thickBot="1" x14ac:dyDescent="0.3">
      <c r="A620" s="100"/>
      <c r="B620" s="101"/>
      <c r="C620" s="102"/>
      <c r="D620" s="102"/>
      <c r="E620" s="103" t="s">
        <v>333</v>
      </c>
      <c r="F620" s="104">
        <f t="shared" ref="F620:I620" si="183">F616+F612+F608</f>
        <v>0</v>
      </c>
      <c r="G620" s="104">
        <f t="shared" si="183"/>
        <v>0</v>
      </c>
      <c r="H620" s="104">
        <f t="shared" si="183"/>
        <v>0</v>
      </c>
      <c r="I620" s="104">
        <f t="shared" si="183"/>
        <v>0</v>
      </c>
      <c r="J620" s="98" t="s">
        <v>391</v>
      </c>
    </row>
    <row r="621" spans="1:10" s="98" customFormat="1" ht="45.75" hidden="1" thickBot="1" x14ac:dyDescent="0.3">
      <c r="A621" s="100"/>
      <c r="B621" s="101"/>
      <c r="C621" s="102"/>
      <c r="D621" s="102"/>
      <c r="E621" s="103" t="s">
        <v>334</v>
      </c>
      <c r="F621" s="104">
        <f t="shared" ref="F621:I621" si="184">F617+F613+F609</f>
        <v>0</v>
      </c>
      <c r="G621" s="104">
        <f t="shared" si="184"/>
        <v>0</v>
      </c>
      <c r="H621" s="104">
        <f t="shared" si="184"/>
        <v>0</v>
      </c>
      <c r="I621" s="104">
        <f t="shared" si="184"/>
        <v>0</v>
      </c>
      <c r="J621" s="98" t="s">
        <v>391</v>
      </c>
    </row>
    <row r="622" spans="1:10" s="98" customFormat="1" ht="45.75" hidden="1" thickBot="1" x14ac:dyDescent="0.3">
      <c r="A622" s="96"/>
      <c r="B622" s="106"/>
      <c r="E622" s="99"/>
      <c r="F622" s="94"/>
      <c r="G622" s="95"/>
      <c r="H622" s="95"/>
      <c r="I622" s="95"/>
      <c r="J622" s="98" t="s">
        <v>391</v>
      </c>
    </row>
    <row r="623" spans="1:10" s="98" customFormat="1" ht="45.75" hidden="1" thickBot="1" x14ac:dyDescent="0.3">
      <c r="A623" s="113" t="s">
        <v>202</v>
      </c>
      <c r="B623" s="114"/>
      <c r="C623" s="115"/>
      <c r="D623" s="115" t="s">
        <v>197</v>
      </c>
      <c r="E623" s="116" t="s">
        <v>332</v>
      </c>
      <c r="F623" s="148">
        <f>F619+F602+F585</f>
        <v>0</v>
      </c>
      <c r="G623" s="148">
        <f t="shared" ref="G623:I623" si="185">G619+G602+G585</f>
        <v>0</v>
      </c>
      <c r="H623" s="148">
        <f t="shared" si="185"/>
        <v>0</v>
      </c>
      <c r="I623" s="148">
        <f t="shared" si="185"/>
        <v>0</v>
      </c>
      <c r="J623" s="98" t="s">
        <v>391</v>
      </c>
    </row>
    <row r="624" spans="1:10" s="98" customFormat="1" ht="45.75" hidden="1" thickBot="1" x14ac:dyDescent="0.3">
      <c r="A624" s="100"/>
      <c r="B624" s="101"/>
      <c r="C624" s="102"/>
      <c r="D624" s="102"/>
      <c r="E624" s="103" t="s">
        <v>333</v>
      </c>
      <c r="F624" s="149">
        <f t="shared" ref="F624:I625" si="186">F620+F603+F586</f>
        <v>0</v>
      </c>
      <c r="G624" s="149">
        <f t="shared" si="186"/>
        <v>0</v>
      </c>
      <c r="H624" s="149">
        <f t="shared" si="186"/>
        <v>0</v>
      </c>
      <c r="I624" s="149">
        <f t="shared" si="186"/>
        <v>0</v>
      </c>
      <c r="J624" s="98" t="s">
        <v>391</v>
      </c>
    </row>
    <row r="625" spans="1:10" s="98" customFormat="1" ht="45.75" hidden="1" thickBot="1" x14ac:dyDescent="0.3">
      <c r="A625" s="100"/>
      <c r="B625" s="101"/>
      <c r="C625" s="102"/>
      <c r="D625" s="102"/>
      <c r="E625" s="103" t="s">
        <v>334</v>
      </c>
      <c r="F625" s="149">
        <f t="shared" si="186"/>
        <v>0</v>
      </c>
      <c r="G625" s="149">
        <f t="shared" si="186"/>
        <v>0</v>
      </c>
      <c r="H625" s="149">
        <f t="shared" si="186"/>
        <v>0</v>
      </c>
      <c r="I625" s="149">
        <f t="shared" si="186"/>
        <v>0</v>
      </c>
      <c r="J625" s="98" t="s">
        <v>391</v>
      </c>
    </row>
    <row r="626" spans="1:10" s="98" customFormat="1" ht="45.75" hidden="1" thickBot="1" x14ac:dyDescent="0.3">
      <c r="A626" s="96"/>
      <c r="B626" s="106"/>
      <c r="E626" s="99"/>
      <c r="F626" s="94"/>
      <c r="G626" s="95"/>
      <c r="H626" s="95"/>
      <c r="I626" s="95"/>
      <c r="J626" s="98" t="s">
        <v>391</v>
      </c>
    </row>
    <row r="627" spans="1:10" s="157" customFormat="1" ht="48" customHeight="1" x14ac:dyDescent="0.25">
      <c r="A627" s="274" t="s">
        <v>92</v>
      </c>
      <c r="B627" s="304"/>
      <c r="C627" s="275" t="s">
        <v>128</v>
      </c>
      <c r="D627" s="275" t="s">
        <v>203</v>
      </c>
      <c r="E627" s="275"/>
      <c r="F627" s="305"/>
      <c r="G627" s="277"/>
      <c r="H627" s="277"/>
      <c r="I627" s="277"/>
      <c r="J627" s="157" t="s">
        <v>481</v>
      </c>
    </row>
    <row r="628" spans="1:10" s="155" customFormat="1" ht="186" x14ac:dyDescent="0.25">
      <c r="A628" s="158"/>
      <c r="B628" s="173"/>
      <c r="F628" s="172"/>
      <c r="G628" s="160"/>
      <c r="H628" s="160"/>
      <c r="I628" s="160"/>
      <c r="J628" s="157" t="s">
        <v>481</v>
      </c>
    </row>
    <row r="629" spans="1:10" s="98" customFormat="1" ht="120" hidden="1" x14ac:dyDescent="0.25">
      <c r="A629" s="107" t="s">
        <v>204</v>
      </c>
      <c r="B629" s="109" t="s">
        <v>96</v>
      </c>
      <c r="C629" s="109" t="s">
        <v>93</v>
      </c>
      <c r="D629" s="109" t="s">
        <v>205</v>
      </c>
      <c r="E629" s="110"/>
      <c r="F629" s="111"/>
      <c r="G629" s="112"/>
      <c r="H629" s="112"/>
      <c r="I629" s="112"/>
      <c r="J629" s="98" t="s">
        <v>462</v>
      </c>
    </row>
    <row r="630" spans="1:10" s="98" customFormat="1" ht="120" hidden="1" x14ac:dyDescent="0.25">
      <c r="A630" s="96"/>
      <c r="B630" s="97" t="s">
        <v>98</v>
      </c>
      <c r="D630" s="98" t="s">
        <v>99</v>
      </c>
      <c r="E630" s="99" t="s">
        <v>332</v>
      </c>
      <c r="F630" s="94">
        <v>0</v>
      </c>
      <c r="G630" s="95">
        <v>0</v>
      </c>
      <c r="H630" s="95">
        <v>0</v>
      </c>
      <c r="I630" s="95">
        <f>F630+G630-H630</f>
        <v>0</v>
      </c>
      <c r="J630" s="98" t="s">
        <v>462</v>
      </c>
    </row>
    <row r="631" spans="1:10" s="98" customFormat="1" ht="120" hidden="1" x14ac:dyDescent="0.25">
      <c r="A631" s="96"/>
      <c r="B631" s="97"/>
      <c r="E631" s="99" t="s">
        <v>333</v>
      </c>
      <c r="F631" s="94">
        <v>0</v>
      </c>
      <c r="G631" s="95">
        <v>0</v>
      </c>
      <c r="H631" s="95">
        <v>0</v>
      </c>
      <c r="I631" s="95">
        <f>F631+G631-H631</f>
        <v>0</v>
      </c>
      <c r="J631" s="98" t="s">
        <v>462</v>
      </c>
    </row>
    <row r="632" spans="1:10" s="98" customFormat="1" ht="120" hidden="1" x14ac:dyDescent="0.25">
      <c r="A632" s="96"/>
      <c r="B632" s="97"/>
      <c r="E632" s="99" t="s">
        <v>334</v>
      </c>
      <c r="F632" s="94">
        <f>SUM(F630:F631)</f>
        <v>0</v>
      </c>
      <c r="G632" s="95">
        <v>0</v>
      </c>
      <c r="H632" s="95">
        <v>0</v>
      </c>
      <c r="I632" s="95">
        <f t="shared" ref="I632" si="187">F632+G632-H632</f>
        <v>0</v>
      </c>
      <c r="J632" s="98" t="s">
        <v>462</v>
      </c>
    </row>
    <row r="633" spans="1:10" s="98" customFormat="1" ht="120" hidden="1" x14ac:dyDescent="0.25">
      <c r="A633" s="96"/>
      <c r="B633" s="97"/>
      <c r="E633" s="99"/>
      <c r="F633" s="94"/>
      <c r="G633" s="95"/>
      <c r="H633" s="95"/>
      <c r="I633" s="95"/>
      <c r="J633" s="98" t="s">
        <v>462</v>
      </c>
    </row>
    <row r="634" spans="1:10" s="98" customFormat="1" ht="120" hidden="1" x14ac:dyDescent="0.25">
      <c r="A634" s="96"/>
      <c r="B634" s="97" t="s">
        <v>100</v>
      </c>
      <c r="D634" s="98" t="s">
        <v>101</v>
      </c>
      <c r="E634" s="99" t="s">
        <v>332</v>
      </c>
      <c r="F634" s="94">
        <v>0</v>
      </c>
      <c r="G634" s="95">
        <v>0</v>
      </c>
      <c r="H634" s="95">
        <v>0</v>
      </c>
      <c r="I634" s="95">
        <f>F634+G634-H634</f>
        <v>0</v>
      </c>
      <c r="J634" s="98" t="s">
        <v>462</v>
      </c>
    </row>
    <row r="635" spans="1:10" s="98" customFormat="1" ht="120" hidden="1" x14ac:dyDescent="0.25">
      <c r="A635" s="96"/>
      <c r="B635" s="97"/>
      <c r="E635" s="99" t="s">
        <v>333</v>
      </c>
      <c r="F635" s="94">
        <v>0</v>
      </c>
      <c r="G635" s="95">
        <v>0</v>
      </c>
      <c r="H635" s="95">
        <v>0</v>
      </c>
      <c r="I635" s="95">
        <f>F635+G635-H635</f>
        <v>0</v>
      </c>
      <c r="J635" s="98" t="s">
        <v>462</v>
      </c>
    </row>
    <row r="636" spans="1:10" s="98" customFormat="1" ht="120" hidden="1" x14ac:dyDescent="0.25">
      <c r="A636" s="96"/>
      <c r="B636" s="97"/>
      <c r="E636" s="99" t="s">
        <v>334</v>
      </c>
      <c r="F636" s="94">
        <f>SUM(F634:F635)</f>
        <v>0</v>
      </c>
      <c r="G636" s="95">
        <v>0</v>
      </c>
      <c r="H636" s="95">
        <v>0</v>
      </c>
      <c r="I636" s="95">
        <f t="shared" ref="I636" si="188">F636+G636-H636</f>
        <v>0</v>
      </c>
      <c r="J636" s="98" t="s">
        <v>462</v>
      </c>
    </row>
    <row r="637" spans="1:10" s="98" customFormat="1" ht="120" hidden="1" x14ac:dyDescent="0.25">
      <c r="A637" s="96"/>
      <c r="B637" s="97"/>
      <c r="E637" s="99"/>
      <c r="F637" s="94"/>
      <c r="G637" s="95"/>
      <c r="H637" s="95"/>
      <c r="I637" s="95"/>
      <c r="J637" s="98" t="s">
        <v>462</v>
      </c>
    </row>
    <row r="638" spans="1:10" s="98" customFormat="1" ht="120" hidden="1" x14ac:dyDescent="0.25">
      <c r="A638" s="96"/>
      <c r="B638" s="97" t="s">
        <v>109</v>
      </c>
      <c r="D638" s="98" t="s">
        <v>110</v>
      </c>
      <c r="E638" s="99" t="s">
        <v>332</v>
      </c>
      <c r="F638" s="94">
        <v>0</v>
      </c>
      <c r="G638" s="95">
        <v>0</v>
      </c>
      <c r="H638" s="95">
        <v>0</v>
      </c>
      <c r="I638" s="95">
        <f>F638+G638-H638</f>
        <v>0</v>
      </c>
      <c r="J638" s="98" t="s">
        <v>462</v>
      </c>
    </row>
    <row r="639" spans="1:10" s="98" customFormat="1" ht="120" hidden="1" x14ac:dyDescent="0.25">
      <c r="A639" s="96"/>
      <c r="B639" s="97"/>
      <c r="E639" s="99" t="s">
        <v>333</v>
      </c>
      <c r="F639" s="94">
        <v>0</v>
      </c>
      <c r="G639" s="95">
        <v>0</v>
      </c>
      <c r="H639" s="95">
        <v>0</v>
      </c>
      <c r="I639" s="95">
        <f>F639+G639-H639</f>
        <v>0</v>
      </c>
      <c r="J639" s="98" t="s">
        <v>462</v>
      </c>
    </row>
    <row r="640" spans="1:10" s="98" customFormat="1" ht="120" hidden="1" x14ac:dyDescent="0.25">
      <c r="A640" s="96"/>
      <c r="B640" s="97"/>
      <c r="E640" s="99" t="s">
        <v>334</v>
      </c>
      <c r="F640" s="94">
        <f>SUM(F638:F639)</f>
        <v>0</v>
      </c>
      <c r="G640" s="95">
        <v>0</v>
      </c>
      <c r="H640" s="95">
        <v>0</v>
      </c>
      <c r="I640" s="95">
        <f t="shared" ref="I640" si="189">F640+G640-H640</f>
        <v>0</v>
      </c>
      <c r="J640" s="98" t="s">
        <v>462</v>
      </c>
    </row>
    <row r="641" spans="1:10" s="98" customFormat="1" ht="120" hidden="1" x14ac:dyDescent="0.25">
      <c r="A641" s="96"/>
      <c r="B641" s="97"/>
      <c r="E641" s="99"/>
      <c r="F641" s="94"/>
      <c r="G641" s="95"/>
      <c r="H641" s="95"/>
      <c r="I641" s="95"/>
      <c r="J641" s="98" t="s">
        <v>462</v>
      </c>
    </row>
    <row r="642" spans="1:10" s="98" customFormat="1" ht="120" hidden="1" x14ac:dyDescent="0.25">
      <c r="A642" s="100"/>
      <c r="B642" s="101" t="s">
        <v>102</v>
      </c>
      <c r="C642" s="102" t="s">
        <v>93</v>
      </c>
      <c r="D642" s="102" t="s">
        <v>205</v>
      </c>
      <c r="E642" s="103" t="s">
        <v>332</v>
      </c>
      <c r="F642" s="104">
        <f>F638+F634+F630</f>
        <v>0</v>
      </c>
      <c r="G642" s="104">
        <f>G638+G634+G630</f>
        <v>0</v>
      </c>
      <c r="H642" s="104">
        <f>H638+H634+H630</f>
        <v>0</v>
      </c>
      <c r="I642" s="104">
        <f>I638+I634+I630</f>
        <v>0</v>
      </c>
      <c r="J642" s="98" t="s">
        <v>462</v>
      </c>
    </row>
    <row r="643" spans="1:10" s="98" customFormat="1" ht="120" hidden="1" x14ac:dyDescent="0.25">
      <c r="A643" s="100"/>
      <c r="B643" s="101"/>
      <c r="C643" s="102"/>
      <c r="D643" s="102"/>
      <c r="E643" s="103" t="s">
        <v>333</v>
      </c>
      <c r="F643" s="104">
        <f t="shared" ref="F643:I643" si="190">F639+F635+F631</f>
        <v>0</v>
      </c>
      <c r="G643" s="104">
        <f t="shared" si="190"/>
        <v>0</v>
      </c>
      <c r="H643" s="104">
        <f t="shared" si="190"/>
        <v>0</v>
      </c>
      <c r="I643" s="104">
        <f t="shared" si="190"/>
        <v>0</v>
      </c>
      <c r="J643" s="98" t="s">
        <v>462</v>
      </c>
    </row>
    <row r="644" spans="1:10" s="98" customFormat="1" ht="120" hidden="1" x14ac:dyDescent="0.25">
      <c r="A644" s="100"/>
      <c r="B644" s="101"/>
      <c r="C644" s="102"/>
      <c r="D644" s="102"/>
      <c r="E644" s="103" t="s">
        <v>334</v>
      </c>
      <c r="F644" s="104">
        <f t="shared" ref="F644:I644" si="191">F640+F636+F632</f>
        <v>0</v>
      </c>
      <c r="G644" s="104">
        <f t="shared" si="191"/>
        <v>0</v>
      </c>
      <c r="H644" s="104">
        <f t="shared" si="191"/>
        <v>0</v>
      </c>
      <c r="I644" s="104">
        <f t="shared" si="191"/>
        <v>0</v>
      </c>
      <c r="J644" s="98" t="s">
        <v>462</v>
      </c>
    </row>
    <row r="645" spans="1:10" s="98" customFormat="1" ht="120" hidden="1" x14ac:dyDescent="0.25">
      <c r="A645" s="96"/>
      <c r="B645" s="106"/>
      <c r="E645" s="99"/>
      <c r="F645" s="94"/>
      <c r="G645" s="95"/>
      <c r="H645" s="95"/>
      <c r="I645" s="95"/>
      <c r="J645" s="98" t="s">
        <v>462</v>
      </c>
    </row>
    <row r="646" spans="1:10" s="98" customFormat="1" ht="120" hidden="1" x14ac:dyDescent="0.25">
      <c r="A646" s="107" t="s">
        <v>206</v>
      </c>
      <c r="B646" s="109" t="s">
        <v>96</v>
      </c>
      <c r="C646" s="109" t="s">
        <v>104</v>
      </c>
      <c r="D646" s="109" t="s">
        <v>207</v>
      </c>
      <c r="E646" s="110"/>
      <c r="F646" s="111"/>
      <c r="G646" s="112"/>
      <c r="H646" s="112"/>
      <c r="I646" s="112"/>
      <c r="J646" s="98" t="s">
        <v>463</v>
      </c>
    </row>
    <row r="647" spans="1:10" s="98" customFormat="1" ht="120" hidden="1" x14ac:dyDescent="0.25">
      <c r="A647" s="96"/>
      <c r="B647" s="97" t="s">
        <v>98</v>
      </c>
      <c r="D647" s="98" t="s">
        <v>99</v>
      </c>
      <c r="E647" s="99" t="s">
        <v>332</v>
      </c>
      <c r="F647" s="94">
        <v>0</v>
      </c>
      <c r="G647" s="95">
        <v>0</v>
      </c>
      <c r="H647" s="95">
        <v>0</v>
      </c>
      <c r="I647" s="95">
        <f>F647+G647-H647</f>
        <v>0</v>
      </c>
      <c r="J647" s="98" t="s">
        <v>463</v>
      </c>
    </row>
    <row r="648" spans="1:10" s="98" customFormat="1" ht="120" hidden="1" x14ac:dyDescent="0.25">
      <c r="A648" s="96"/>
      <c r="B648" s="97"/>
      <c r="E648" s="99" t="s">
        <v>333</v>
      </c>
      <c r="F648" s="94">
        <v>0</v>
      </c>
      <c r="G648" s="95">
        <v>0</v>
      </c>
      <c r="H648" s="95">
        <v>0</v>
      </c>
      <c r="I648" s="95">
        <f>F648+G648-H648</f>
        <v>0</v>
      </c>
      <c r="J648" s="98" t="s">
        <v>463</v>
      </c>
    </row>
    <row r="649" spans="1:10" s="98" customFormat="1" ht="120" hidden="1" x14ac:dyDescent="0.25">
      <c r="A649" s="96"/>
      <c r="B649" s="97"/>
      <c r="E649" s="99" t="s">
        <v>334</v>
      </c>
      <c r="F649" s="94">
        <f>SUM(F647:F648)</f>
        <v>0</v>
      </c>
      <c r="G649" s="95">
        <v>0</v>
      </c>
      <c r="H649" s="95">
        <v>0</v>
      </c>
      <c r="I649" s="95">
        <f t="shared" ref="I649" si="192">F649+G649-H649</f>
        <v>0</v>
      </c>
      <c r="J649" s="98" t="s">
        <v>463</v>
      </c>
    </row>
    <row r="650" spans="1:10" s="98" customFormat="1" ht="120" hidden="1" x14ac:dyDescent="0.25">
      <c r="A650" s="96"/>
      <c r="B650" s="97"/>
      <c r="E650" s="99"/>
      <c r="F650" s="94"/>
      <c r="G650" s="95"/>
      <c r="H650" s="95"/>
      <c r="I650" s="95"/>
      <c r="J650" s="98" t="s">
        <v>463</v>
      </c>
    </row>
    <row r="651" spans="1:10" s="98" customFormat="1" ht="120" hidden="1" x14ac:dyDescent="0.25">
      <c r="A651" s="96"/>
      <c r="B651" s="97" t="s">
        <v>100</v>
      </c>
      <c r="D651" s="98" t="s">
        <v>101</v>
      </c>
      <c r="E651" s="99" t="s">
        <v>332</v>
      </c>
      <c r="F651" s="94">
        <v>0</v>
      </c>
      <c r="G651" s="95">
        <v>0</v>
      </c>
      <c r="H651" s="95">
        <v>0</v>
      </c>
      <c r="I651" s="95">
        <f>F651+G651-H651</f>
        <v>0</v>
      </c>
      <c r="J651" s="98" t="s">
        <v>463</v>
      </c>
    </row>
    <row r="652" spans="1:10" s="98" customFormat="1" ht="120" hidden="1" x14ac:dyDescent="0.25">
      <c r="A652" s="96"/>
      <c r="B652" s="97"/>
      <c r="E652" s="99" t="s">
        <v>333</v>
      </c>
      <c r="F652" s="94">
        <v>0</v>
      </c>
      <c r="G652" s="95">
        <v>0</v>
      </c>
      <c r="H652" s="95">
        <v>0</v>
      </c>
      <c r="I652" s="95">
        <f>F652+G652-H652</f>
        <v>0</v>
      </c>
      <c r="J652" s="98" t="s">
        <v>463</v>
      </c>
    </row>
    <row r="653" spans="1:10" s="98" customFormat="1" ht="120" hidden="1" x14ac:dyDescent="0.25">
      <c r="A653" s="96"/>
      <c r="B653" s="97"/>
      <c r="E653" s="99" t="s">
        <v>334</v>
      </c>
      <c r="F653" s="94">
        <f>SUM(F651:F652)</f>
        <v>0</v>
      </c>
      <c r="G653" s="95">
        <v>0</v>
      </c>
      <c r="H653" s="95">
        <v>0</v>
      </c>
      <c r="I653" s="95">
        <f t="shared" ref="I653" si="193">F653+G653-H653</f>
        <v>0</v>
      </c>
      <c r="J653" s="98" t="s">
        <v>463</v>
      </c>
    </row>
    <row r="654" spans="1:10" s="98" customFormat="1" ht="120" hidden="1" x14ac:dyDescent="0.25">
      <c r="A654" s="96"/>
      <c r="B654" s="97"/>
      <c r="E654" s="99"/>
      <c r="F654" s="94"/>
      <c r="G654" s="95"/>
      <c r="H654" s="95"/>
      <c r="I654" s="95"/>
      <c r="J654" s="98" t="s">
        <v>463</v>
      </c>
    </row>
    <row r="655" spans="1:10" s="98" customFormat="1" ht="120" hidden="1" x14ac:dyDescent="0.25">
      <c r="A655" s="96"/>
      <c r="B655" s="97" t="s">
        <v>109</v>
      </c>
      <c r="D655" s="98" t="s">
        <v>110</v>
      </c>
      <c r="E655" s="99" t="s">
        <v>332</v>
      </c>
      <c r="F655" s="94">
        <v>0</v>
      </c>
      <c r="G655" s="95">
        <v>0</v>
      </c>
      <c r="H655" s="95">
        <v>0</v>
      </c>
      <c r="I655" s="95">
        <f>F655+G655-H655</f>
        <v>0</v>
      </c>
      <c r="J655" s="98" t="s">
        <v>463</v>
      </c>
    </row>
    <row r="656" spans="1:10" s="98" customFormat="1" ht="120" hidden="1" x14ac:dyDescent="0.25">
      <c r="A656" s="96"/>
      <c r="B656" s="97"/>
      <c r="E656" s="99" t="s">
        <v>333</v>
      </c>
      <c r="F656" s="94">
        <v>0</v>
      </c>
      <c r="G656" s="95">
        <v>0</v>
      </c>
      <c r="H656" s="95">
        <v>0</v>
      </c>
      <c r="I656" s="95">
        <f>F656+G656-H656</f>
        <v>0</v>
      </c>
      <c r="J656" s="98" t="s">
        <v>463</v>
      </c>
    </row>
    <row r="657" spans="1:10" s="98" customFormat="1" ht="120" hidden="1" x14ac:dyDescent="0.25">
      <c r="A657" s="96"/>
      <c r="B657" s="97"/>
      <c r="E657" s="99" t="s">
        <v>334</v>
      </c>
      <c r="F657" s="94">
        <f>SUM(F655:F656)</f>
        <v>0</v>
      </c>
      <c r="G657" s="95">
        <v>0</v>
      </c>
      <c r="H657" s="95">
        <v>0</v>
      </c>
      <c r="I657" s="95">
        <f t="shared" ref="I657" si="194">F657+G657-H657</f>
        <v>0</v>
      </c>
      <c r="J657" s="98" t="s">
        <v>463</v>
      </c>
    </row>
    <row r="658" spans="1:10" s="98" customFormat="1" ht="120" hidden="1" x14ac:dyDescent="0.25">
      <c r="A658" s="96"/>
      <c r="B658" s="97"/>
      <c r="E658" s="99"/>
      <c r="F658" s="94"/>
      <c r="G658" s="95"/>
      <c r="H658" s="95"/>
      <c r="I658" s="95"/>
      <c r="J658" s="98" t="s">
        <v>463</v>
      </c>
    </row>
    <row r="659" spans="1:10" s="98" customFormat="1" ht="120" hidden="1" x14ac:dyDescent="0.25">
      <c r="A659" s="100"/>
      <c r="B659" s="101" t="s">
        <v>102</v>
      </c>
      <c r="C659" s="102" t="s">
        <v>104</v>
      </c>
      <c r="D659" s="102" t="s">
        <v>208</v>
      </c>
      <c r="E659" s="103" t="s">
        <v>332</v>
      </c>
      <c r="F659" s="104">
        <f>F655+F651+F647</f>
        <v>0</v>
      </c>
      <c r="G659" s="104">
        <f>G655+G651+G647</f>
        <v>0</v>
      </c>
      <c r="H659" s="104">
        <f>H655+H651+H647</f>
        <v>0</v>
      </c>
      <c r="I659" s="104">
        <f>I655+I651+I647</f>
        <v>0</v>
      </c>
      <c r="J659" s="98" t="s">
        <v>463</v>
      </c>
    </row>
    <row r="660" spans="1:10" s="98" customFormat="1" ht="120" hidden="1" x14ac:dyDescent="0.25">
      <c r="A660" s="100"/>
      <c r="B660" s="101"/>
      <c r="C660" s="102"/>
      <c r="D660" s="102"/>
      <c r="E660" s="103" t="s">
        <v>333</v>
      </c>
      <c r="F660" s="104">
        <f t="shared" ref="F660:I660" si="195">F656+F652+F648</f>
        <v>0</v>
      </c>
      <c r="G660" s="104">
        <f t="shared" si="195"/>
        <v>0</v>
      </c>
      <c r="H660" s="104">
        <f t="shared" si="195"/>
        <v>0</v>
      </c>
      <c r="I660" s="104">
        <f t="shared" si="195"/>
        <v>0</v>
      </c>
      <c r="J660" s="98" t="s">
        <v>463</v>
      </c>
    </row>
    <row r="661" spans="1:10" s="98" customFormat="1" ht="120" hidden="1" x14ac:dyDescent="0.25">
      <c r="A661" s="100"/>
      <c r="B661" s="101"/>
      <c r="C661" s="102"/>
      <c r="D661" s="102"/>
      <c r="E661" s="103" t="s">
        <v>334</v>
      </c>
      <c r="F661" s="104">
        <f t="shared" ref="F661:I661" si="196">F657+F653+F649</f>
        <v>0</v>
      </c>
      <c r="G661" s="104">
        <f t="shared" si="196"/>
        <v>0</v>
      </c>
      <c r="H661" s="104">
        <f t="shared" si="196"/>
        <v>0</v>
      </c>
      <c r="I661" s="104">
        <f t="shared" si="196"/>
        <v>0</v>
      </c>
      <c r="J661" s="98" t="s">
        <v>463</v>
      </c>
    </row>
    <row r="662" spans="1:10" s="98" customFormat="1" ht="120" hidden="1" x14ac:dyDescent="0.25">
      <c r="A662" s="96"/>
      <c r="B662" s="106"/>
      <c r="E662" s="99"/>
      <c r="F662" s="94"/>
      <c r="G662" s="95"/>
      <c r="H662" s="95"/>
      <c r="I662" s="95"/>
      <c r="J662" s="98" t="s">
        <v>463</v>
      </c>
    </row>
    <row r="663" spans="1:10" s="155" customFormat="1" ht="325.5" hidden="1" x14ac:dyDescent="0.25">
      <c r="A663" s="278" t="s">
        <v>209</v>
      </c>
      <c r="B663" s="280" t="s">
        <v>96</v>
      </c>
      <c r="C663" s="280" t="s">
        <v>107</v>
      </c>
      <c r="D663" s="280" t="s">
        <v>210</v>
      </c>
      <c r="E663" s="280"/>
      <c r="F663" s="295"/>
      <c r="G663" s="282"/>
      <c r="H663" s="282"/>
      <c r="I663" s="282" t="s">
        <v>2</v>
      </c>
      <c r="J663" s="155" t="s">
        <v>464</v>
      </c>
    </row>
    <row r="664" spans="1:10" s="155" customFormat="1" ht="325.5" hidden="1" x14ac:dyDescent="0.25">
      <c r="A664" s="158"/>
      <c r="B664" s="161" t="s">
        <v>98</v>
      </c>
      <c r="D664" s="155" t="s">
        <v>99</v>
      </c>
      <c r="E664" s="155" t="s">
        <v>332</v>
      </c>
      <c r="F664" s="172">
        <v>3765.07</v>
      </c>
      <c r="G664" s="160">
        <v>0</v>
      </c>
      <c r="H664" s="160">
        <v>0</v>
      </c>
      <c r="I664" s="160">
        <f>F664+G664-H664</f>
        <v>3765.07</v>
      </c>
      <c r="J664" s="155" t="s">
        <v>464</v>
      </c>
    </row>
    <row r="665" spans="1:10" s="155" customFormat="1" ht="325.5" hidden="1" x14ac:dyDescent="0.25">
      <c r="A665" s="158"/>
      <c r="B665" s="161"/>
      <c r="E665" s="155" t="s">
        <v>333</v>
      </c>
      <c r="F665" s="172">
        <v>13400</v>
      </c>
      <c r="G665" s="160">
        <v>0</v>
      </c>
      <c r="H665" s="160">
        <v>0</v>
      </c>
      <c r="I665" s="160">
        <f>F665+G665-H665</f>
        <v>13400</v>
      </c>
      <c r="J665" s="155" t="s">
        <v>464</v>
      </c>
    </row>
    <row r="666" spans="1:10" s="155" customFormat="1" ht="325.5" hidden="1" x14ac:dyDescent="0.25">
      <c r="A666" s="158"/>
      <c r="B666" s="161"/>
      <c r="E666" s="155" t="s">
        <v>334</v>
      </c>
      <c r="F666" s="172">
        <v>17165.07</v>
      </c>
      <c r="G666" s="160">
        <v>0</v>
      </c>
      <c r="H666" s="160">
        <v>0</v>
      </c>
      <c r="I666" s="160">
        <f t="shared" ref="I666" si="197">F666+G666-H666</f>
        <v>17165.07</v>
      </c>
      <c r="J666" s="155" t="s">
        <v>464</v>
      </c>
    </row>
    <row r="667" spans="1:10" s="155" customFormat="1" ht="325.5" hidden="1" x14ac:dyDescent="0.25">
      <c r="A667" s="158"/>
      <c r="B667" s="161"/>
      <c r="F667" s="172"/>
      <c r="G667" s="160"/>
      <c r="H667" s="160"/>
      <c r="I667" s="160"/>
      <c r="J667" s="155" t="s">
        <v>464</v>
      </c>
    </row>
    <row r="668" spans="1:10" s="155" customFormat="1" ht="325.5" hidden="1" x14ac:dyDescent="0.25">
      <c r="A668" s="158"/>
      <c r="B668" s="161" t="s">
        <v>100</v>
      </c>
      <c r="D668" s="155" t="s">
        <v>101</v>
      </c>
      <c r="E668" s="155" t="s">
        <v>332</v>
      </c>
      <c r="F668" s="172">
        <v>0</v>
      </c>
      <c r="G668" s="160">
        <v>0</v>
      </c>
      <c r="H668" s="160">
        <v>0</v>
      </c>
      <c r="I668" s="160">
        <f>F668+G668-H668</f>
        <v>0</v>
      </c>
      <c r="J668" s="155" t="s">
        <v>464</v>
      </c>
    </row>
    <row r="669" spans="1:10" s="155" customFormat="1" ht="325.5" hidden="1" x14ac:dyDescent="0.25">
      <c r="A669" s="158"/>
      <c r="B669" s="161"/>
      <c r="E669" s="155" t="s">
        <v>333</v>
      </c>
      <c r="F669" s="172">
        <v>0</v>
      </c>
      <c r="G669" s="160">
        <v>0</v>
      </c>
      <c r="H669" s="160">
        <v>0</v>
      </c>
      <c r="I669" s="160">
        <f>F669+G669-H669</f>
        <v>0</v>
      </c>
      <c r="J669" s="155" t="s">
        <v>464</v>
      </c>
    </row>
    <row r="670" spans="1:10" s="155" customFormat="1" ht="325.5" hidden="1" x14ac:dyDescent="0.25">
      <c r="A670" s="158"/>
      <c r="B670" s="161"/>
      <c r="E670" s="155" t="s">
        <v>334</v>
      </c>
      <c r="F670" s="172">
        <f>SUM(F668:F669)</f>
        <v>0</v>
      </c>
      <c r="G670" s="160">
        <v>0</v>
      </c>
      <c r="H670" s="160">
        <v>0</v>
      </c>
      <c r="I670" s="160">
        <f t="shared" ref="I670" si="198">F670+G670-H670</f>
        <v>0</v>
      </c>
      <c r="J670" s="155" t="s">
        <v>464</v>
      </c>
    </row>
    <row r="671" spans="1:10" s="155" customFormat="1" ht="325.5" hidden="1" x14ac:dyDescent="0.25">
      <c r="A671" s="158"/>
      <c r="B671" s="161"/>
      <c r="F671" s="172"/>
      <c r="G671" s="160"/>
      <c r="H671" s="160"/>
      <c r="I671" s="160"/>
      <c r="J671" s="155" t="s">
        <v>464</v>
      </c>
    </row>
    <row r="672" spans="1:10" s="155" customFormat="1" ht="325.5" hidden="1" x14ac:dyDescent="0.25">
      <c r="A672" s="158"/>
      <c r="B672" s="161" t="s">
        <v>109</v>
      </c>
      <c r="D672" s="155" t="s">
        <v>110</v>
      </c>
      <c r="E672" s="155" t="s">
        <v>332</v>
      </c>
      <c r="F672" s="172">
        <v>0</v>
      </c>
      <c r="G672" s="160">
        <v>0</v>
      </c>
      <c r="H672" s="160">
        <v>0</v>
      </c>
      <c r="I672" s="160">
        <f>F672+G672-H672</f>
        <v>0</v>
      </c>
      <c r="J672" s="155" t="s">
        <v>464</v>
      </c>
    </row>
    <row r="673" spans="1:10" s="155" customFormat="1" ht="325.5" hidden="1" x14ac:dyDescent="0.25">
      <c r="A673" s="158"/>
      <c r="B673" s="161"/>
      <c r="E673" s="155" t="s">
        <v>333</v>
      </c>
      <c r="F673" s="172">
        <v>0</v>
      </c>
      <c r="G673" s="160">
        <v>0</v>
      </c>
      <c r="H673" s="160">
        <v>0</v>
      </c>
      <c r="I673" s="160">
        <f>F673+G673-H673</f>
        <v>0</v>
      </c>
      <c r="J673" s="155" t="s">
        <v>464</v>
      </c>
    </row>
    <row r="674" spans="1:10" s="155" customFormat="1" ht="325.5" hidden="1" x14ac:dyDescent="0.25">
      <c r="A674" s="158"/>
      <c r="B674" s="161"/>
      <c r="E674" s="155" t="s">
        <v>334</v>
      </c>
      <c r="F674" s="172">
        <f>SUM(F672:F673)</f>
        <v>0</v>
      </c>
      <c r="G674" s="160">
        <v>0</v>
      </c>
      <c r="H674" s="160">
        <v>0</v>
      </c>
      <c r="I674" s="160">
        <f t="shared" ref="I674" si="199">F674+G674-H674</f>
        <v>0</v>
      </c>
      <c r="J674" s="155" t="s">
        <v>464</v>
      </c>
    </row>
    <row r="675" spans="1:10" s="155" customFormat="1" ht="325.5" hidden="1" x14ac:dyDescent="0.25">
      <c r="A675" s="158"/>
      <c r="B675" s="161"/>
      <c r="F675" s="172"/>
      <c r="G675" s="160"/>
      <c r="H675" s="160"/>
      <c r="I675" s="160"/>
      <c r="J675" s="155" t="s">
        <v>464</v>
      </c>
    </row>
    <row r="676" spans="1:10" s="155" customFormat="1" ht="325.5" hidden="1" x14ac:dyDescent="0.25">
      <c r="A676" s="283"/>
      <c r="B676" s="284" t="s">
        <v>102</v>
      </c>
      <c r="C676" s="285" t="s">
        <v>107</v>
      </c>
      <c r="D676" s="285" t="s">
        <v>210</v>
      </c>
      <c r="E676" s="285" t="s">
        <v>332</v>
      </c>
      <c r="F676" s="286">
        <f>F672+F668+F664</f>
        <v>3765.07</v>
      </c>
      <c r="G676" s="286">
        <f>G672+G668+G664</f>
        <v>0</v>
      </c>
      <c r="H676" s="286">
        <f>H672+H668+H664</f>
        <v>0</v>
      </c>
      <c r="I676" s="286">
        <f>I672+I668+I664</f>
        <v>3765.07</v>
      </c>
      <c r="J676" s="155" t="s">
        <v>464</v>
      </c>
    </row>
    <row r="677" spans="1:10" s="155" customFormat="1" ht="325.5" hidden="1" x14ac:dyDescent="0.25">
      <c r="A677" s="283"/>
      <c r="B677" s="284"/>
      <c r="C677" s="285"/>
      <c r="D677" s="285"/>
      <c r="E677" s="285" t="s">
        <v>333</v>
      </c>
      <c r="F677" s="286">
        <f t="shared" ref="F677:I677" si="200">F673+F669+F665</f>
        <v>13400</v>
      </c>
      <c r="G677" s="286">
        <f t="shared" si="200"/>
        <v>0</v>
      </c>
      <c r="H677" s="286">
        <f t="shared" si="200"/>
        <v>0</v>
      </c>
      <c r="I677" s="286">
        <f t="shared" si="200"/>
        <v>13400</v>
      </c>
      <c r="J677" s="155" t="s">
        <v>464</v>
      </c>
    </row>
    <row r="678" spans="1:10" s="155" customFormat="1" ht="325.5" hidden="1" x14ac:dyDescent="0.25">
      <c r="A678" s="283"/>
      <c r="B678" s="284"/>
      <c r="C678" s="285"/>
      <c r="D678" s="285"/>
      <c r="E678" s="285" t="s">
        <v>334</v>
      </c>
      <c r="F678" s="286">
        <f t="shared" ref="F678:I678" si="201">F674+F670+F666</f>
        <v>17165.07</v>
      </c>
      <c r="G678" s="286">
        <f t="shared" si="201"/>
        <v>0</v>
      </c>
      <c r="H678" s="286">
        <f t="shared" si="201"/>
        <v>0</v>
      </c>
      <c r="I678" s="286">
        <f t="shared" si="201"/>
        <v>17165.07</v>
      </c>
      <c r="J678" s="155" t="s">
        <v>464</v>
      </c>
    </row>
    <row r="679" spans="1:10" s="155" customFormat="1" ht="325.5" x14ac:dyDescent="0.25">
      <c r="A679" s="158"/>
      <c r="B679" s="173"/>
      <c r="F679" s="172"/>
      <c r="G679" s="160"/>
      <c r="H679" s="160"/>
      <c r="I679" s="160"/>
      <c r="J679" s="155" t="s">
        <v>464</v>
      </c>
    </row>
    <row r="680" spans="1:10" s="98" customFormat="1" ht="120" hidden="1" x14ac:dyDescent="0.25">
      <c r="A680" s="107" t="s">
        <v>211</v>
      </c>
      <c r="B680" s="109" t="s">
        <v>96</v>
      </c>
      <c r="C680" s="109" t="s">
        <v>113</v>
      </c>
      <c r="D680" s="109" t="s">
        <v>212</v>
      </c>
      <c r="E680" s="110"/>
      <c r="F680" s="111"/>
      <c r="G680" s="112"/>
      <c r="H680" s="112"/>
      <c r="I680" s="112"/>
      <c r="J680" s="98" t="s">
        <v>465</v>
      </c>
    </row>
    <row r="681" spans="1:10" s="98" customFormat="1" ht="120" hidden="1" x14ac:dyDescent="0.25">
      <c r="A681" s="96"/>
      <c r="B681" s="97" t="s">
        <v>98</v>
      </c>
      <c r="D681" s="98" t="s">
        <v>99</v>
      </c>
      <c r="E681" s="99" t="s">
        <v>332</v>
      </c>
      <c r="F681" s="94">
        <v>0</v>
      </c>
      <c r="G681" s="95">
        <v>0</v>
      </c>
      <c r="H681" s="95">
        <v>0</v>
      </c>
      <c r="I681" s="95">
        <f>F681+G681-H681</f>
        <v>0</v>
      </c>
      <c r="J681" s="98" t="s">
        <v>465</v>
      </c>
    </row>
    <row r="682" spans="1:10" s="98" customFormat="1" ht="120" hidden="1" x14ac:dyDescent="0.25">
      <c r="A682" s="96"/>
      <c r="B682" s="97"/>
      <c r="E682" s="99" t="s">
        <v>333</v>
      </c>
      <c r="F682" s="94">
        <v>0</v>
      </c>
      <c r="G682" s="95">
        <v>0</v>
      </c>
      <c r="H682" s="95">
        <v>0</v>
      </c>
      <c r="I682" s="95">
        <f>F682+G682-H682</f>
        <v>0</v>
      </c>
      <c r="J682" s="98" t="s">
        <v>465</v>
      </c>
    </row>
    <row r="683" spans="1:10" s="98" customFormat="1" ht="120" hidden="1" x14ac:dyDescent="0.25">
      <c r="A683" s="96"/>
      <c r="B683" s="97"/>
      <c r="E683" s="99" t="s">
        <v>334</v>
      </c>
      <c r="F683" s="94">
        <f>SUM(F681:F682)</f>
        <v>0</v>
      </c>
      <c r="G683" s="95">
        <v>0</v>
      </c>
      <c r="H683" s="95">
        <v>0</v>
      </c>
      <c r="I683" s="95">
        <f t="shared" ref="I683" si="202">F683+G683-H683</f>
        <v>0</v>
      </c>
      <c r="J683" s="98" t="s">
        <v>465</v>
      </c>
    </row>
    <row r="684" spans="1:10" s="98" customFormat="1" ht="120" hidden="1" x14ac:dyDescent="0.25">
      <c r="A684" s="96"/>
      <c r="B684" s="97"/>
      <c r="E684" s="99"/>
      <c r="F684" s="94"/>
      <c r="G684" s="95"/>
      <c r="H684" s="95"/>
      <c r="I684" s="95"/>
      <c r="J684" s="98" t="s">
        <v>465</v>
      </c>
    </row>
    <row r="685" spans="1:10" s="98" customFormat="1" ht="120" hidden="1" x14ac:dyDescent="0.25">
      <c r="A685" s="96"/>
      <c r="B685" s="97" t="s">
        <v>100</v>
      </c>
      <c r="D685" s="98" t="s">
        <v>101</v>
      </c>
      <c r="E685" s="99" t="s">
        <v>332</v>
      </c>
      <c r="F685" s="94">
        <v>0</v>
      </c>
      <c r="G685" s="95">
        <v>0</v>
      </c>
      <c r="H685" s="95">
        <v>0</v>
      </c>
      <c r="I685" s="95">
        <f>F685+G685-H685</f>
        <v>0</v>
      </c>
      <c r="J685" s="98" t="s">
        <v>465</v>
      </c>
    </row>
    <row r="686" spans="1:10" s="98" customFormat="1" ht="120" hidden="1" x14ac:dyDescent="0.25">
      <c r="A686" s="96"/>
      <c r="B686" s="97"/>
      <c r="E686" s="99" t="s">
        <v>333</v>
      </c>
      <c r="F686" s="94">
        <v>0</v>
      </c>
      <c r="G686" s="95">
        <v>0</v>
      </c>
      <c r="H686" s="95">
        <v>0</v>
      </c>
      <c r="I686" s="95">
        <f>F686+G686-H686</f>
        <v>0</v>
      </c>
      <c r="J686" s="98" t="s">
        <v>465</v>
      </c>
    </row>
    <row r="687" spans="1:10" s="98" customFormat="1" ht="120" hidden="1" x14ac:dyDescent="0.25">
      <c r="A687" s="96"/>
      <c r="B687" s="97"/>
      <c r="E687" s="99" t="s">
        <v>334</v>
      </c>
      <c r="F687" s="94">
        <f>SUM(F685:F686)</f>
        <v>0</v>
      </c>
      <c r="G687" s="95">
        <v>0</v>
      </c>
      <c r="H687" s="95">
        <v>0</v>
      </c>
      <c r="I687" s="95">
        <f t="shared" ref="I687" si="203">F687+G687-H687</f>
        <v>0</v>
      </c>
      <c r="J687" s="98" t="s">
        <v>465</v>
      </c>
    </row>
    <row r="688" spans="1:10" s="98" customFormat="1" ht="120" hidden="1" x14ac:dyDescent="0.25">
      <c r="A688" s="96"/>
      <c r="B688" s="97"/>
      <c r="E688" s="99"/>
      <c r="F688" s="94"/>
      <c r="G688" s="95"/>
      <c r="H688" s="95"/>
      <c r="I688" s="95"/>
      <c r="J688" s="98" t="s">
        <v>465</v>
      </c>
    </row>
    <row r="689" spans="1:10" s="98" customFormat="1" ht="120" hidden="1" x14ac:dyDescent="0.25">
      <c r="A689" s="96"/>
      <c r="B689" s="97" t="s">
        <v>109</v>
      </c>
      <c r="D689" s="98" t="s">
        <v>110</v>
      </c>
      <c r="E689" s="99" t="s">
        <v>332</v>
      </c>
      <c r="F689" s="94">
        <v>0</v>
      </c>
      <c r="G689" s="95">
        <v>0</v>
      </c>
      <c r="H689" s="95">
        <v>0</v>
      </c>
      <c r="I689" s="95">
        <f>F689+G689-H689</f>
        <v>0</v>
      </c>
      <c r="J689" s="98" t="s">
        <v>465</v>
      </c>
    </row>
    <row r="690" spans="1:10" s="98" customFormat="1" ht="120" hidden="1" x14ac:dyDescent="0.25">
      <c r="A690" s="96"/>
      <c r="B690" s="97"/>
      <c r="E690" s="99" t="s">
        <v>333</v>
      </c>
      <c r="F690" s="94">
        <v>0</v>
      </c>
      <c r="G690" s="95">
        <v>0</v>
      </c>
      <c r="H690" s="95">
        <v>0</v>
      </c>
      <c r="I690" s="95">
        <f>F690+G690-H690</f>
        <v>0</v>
      </c>
      <c r="J690" s="98" t="s">
        <v>465</v>
      </c>
    </row>
    <row r="691" spans="1:10" s="98" customFormat="1" ht="120" hidden="1" x14ac:dyDescent="0.25">
      <c r="A691" s="96"/>
      <c r="B691" s="97"/>
      <c r="E691" s="99" t="s">
        <v>334</v>
      </c>
      <c r="F691" s="94">
        <f>SUM(F689:F690)</f>
        <v>0</v>
      </c>
      <c r="G691" s="95">
        <v>0</v>
      </c>
      <c r="H691" s="95">
        <v>0</v>
      </c>
      <c r="I691" s="95">
        <f t="shared" ref="I691" si="204">F691+G691-H691</f>
        <v>0</v>
      </c>
      <c r="J691" s="98" t="s">
        <v>465</v>
      </c>
    </row>
    <row r="692" spans="1:10" s="98" customFormat="1" ht="120" hidden="1" x14ac:dyDescent="0.25">
      <c r="A692" s="96"/>
      <c r="B692" s="97"/>
      <c r="E692" s="99"/>
      <c r="F692" s="94"/>
      <c r="G692" s="95"/>
      <c r="H692" s="95"/>
      <c r="I692" s="95"/>
      <c r="J692" s="98" t="s">
        <v>465</v>
      </c>
    </row>
    <row r="693" spans="1:10" s="98" customFormat="1" ht="120" hidden="1" x14ac:dyDescent="0.25">
      <c r="A693" s="100"/>
      <c r="B693" s="101" t="s">
        <v>102</v>
      </c>
      <c r="C693" s="102" t="s">
        <v>113</v>
      </c>
      <c r="D693" s="102" t="s">
        <v>212</v>
      </c>
      <c r="E693" s="103" t="s">
        <v>332</v>
      </c>
      <c r="F693" s="104">
        <f>F689+F685+F681</f>
        <v>0</v>
      </c>
      <c r="G693" s="104">
        <f>G689+G685+G681</f>
        <v>0</v>
      </c>
      <c r="H693" s="104">
        <f>H689+H685+H681</f>
        <v>0</v>
      </c>
      <c r="I693" s="104">
        <f>I689+I685+I681</f>
        <v>0</v>
      </c>
      <c r="J693" s="98" t="s">
        <v>465</v>
      </c>
    </row>
    <row r="694" spans="1:10" s="98" customFormat="1" ht="120" hidden="1" x14ac:dyDescent="0.25">
      <c r="A694" s="100"/>
      <c r="B694" s="101"/>
      <c r="C694" s="102"/>
      <c r="D694" s="102"/>
      <c r="E694" s="103" t="s">
        <v>333</v>
      </c>
      <c r="F694" s="104">
        <f t="shared" ref="F694:I694" si="205">F690+F686+F682</f>
        <v>0</v>
      </c>
      <c r="G694" s="104">
        <f t="shared" si="205"/>
        <v>0</v>
      </c>
      <c r="H694" s="104">
        <f t="shared" si="205"/>
        <v>0</v>
      </c>
      <c r="I694" s="104">
        <f t="shared" si="205"/>
        <v>0</v>
      </c>
      <c r="J694" s="98" t="s">
        <v>465</v>
      </c>
    </row>
    <row r="695" spans="1:10" s="98" customFormat="1" ht="120" hidden="1" x14ac:dyDescent="0.25">
      <c r="A695" s="100"/>
      <c r="B695" s="101"/>
      <c r="C695" s="102"/>
      <c r="D695" s="102"/>
      <c r="E695" s="103" t="s">
        <v>334</v>
      </c>
      <c r="F695" s="104">
        <f t="shared" ref="F695:I695" si="206">F691+F687+F683</f>
        <v>0</v>
      </c>
      <c r="G695" s="104">
        <f t="shared" si="206"/>
        <v>0</v>
      </c>
      <c r="H695" s="104">
        <f t="shared" si="206"/>
        <v>0</v>
      </c>
      <c r="I695" s="104">
        <f t="shared" si="206"/>
        <v>0</v>
      </c>
      <c r="J695" s="98" t="s">
        <v>465</v>
      </c>
    </row>
    <row r="696" spans="1:10" s="98" customFormat="1" ht="120" hidden="1" x14ac:dyDescent="0.25">
      <c r="A696" s="96"/>
      <c r="B696" s="106"/>
      <c r="E696" s="99"/>
      <c r="F696" s="94"/>
      <c r="G696" s="95"/>
      <c r="H696" s="95"/>
      <c r="I696" s="95"/>
      <c r="J696" s="98" t="s">
        <v>465</v>
      </c>
    </row>
    <row r="697" spans="1:10" s="98" customFormat="1" ht="120" hidden="1" x14ac:dyDescent="0.25">
      <c r="A697" s="107" t="s">
        <v>213</v>
      </c>
      <c r="B697" s="109" t="s">
        <v>96</v>
      </c>
      <c r="C697" s="109" t="s">
        <v>116</v>
      </c>
      <c r="D697" s="109" t="s">
        <v>214</v>
      </c>
      <c r="E697" s="110"/>
      <c r="F697" s="111"/>
      <c r="G697" s="112"/>
      <c r="H697" s="112"/>
      <c r="I697" s="112"/>
      <c r="J697" s="98" t="s">
        <v>466</v>
      </c>
    </row>
    <row r="698" spans="1:10" s="98" customFormat="1" ht="120" hidden="1" x14ac:dyDescent="0.25">
      <c r="A698" s="96"/>
      <c r="B698" s="97" t="s">
        <v>98</v>
      </c>
      <c r="D698" s="98" t="s">
        <v>99</v>
      </c>
      <c r="E698" s="99" t="s">
        <v>332</v>
      </c>
      <c r="F698" s="94">
        <v>0</v>
      </c>
      <c r="G698" s="95">
        <v>0</v>
      </c>
      <c r="H698" s="95">
        <v>0</v>
      </c>
      <c r="I698" s="95">
        <f>F698+G698-H698</f>
        <v>0</v>
      </c>
      <c r="J698" s="98" t="s">
        <v>466</v>
      </c>
    </row>
    <row r="699" spans="1:10" s="98" customFormat="1" ht="120" hidden="1" x14ac:dyDescent="0.25">
      <c r="A699" s="96"/>
      <c r="B699" s="97"/>
      <c r="E699" s="99" t="s">
        <v>333</v>
      </c>
      <c r="F699" s="94">
        <v>0</v>
      </c>
      <c r="G699" s="95">
        <v>0</v>
      </c>
      <c r="H699" s="95">
        <v>0</v>
      </c>
      <c r="I699" s="95">
        <f>F699+G699-H699</f>
        <v>0</v>
      </c>
      <c r="J699" s="98" t="s">
        <v>466</v>
      </c>
    </row>
    <row r="700" spans="1:10" s="98" customFormat="1" ht="120" hidden="1" x14ac:dyDescent="0.25">
      <c r="A700" s="96"/>
      <c r="B700" s="97"/>
      <c r="E700" s="99" t="s">
        <v>334</v>
      </c>
      <c r="F700" s="94">
        <f>SUM(F698:F699)</f>
        <v>0</v>
      </c>
      <c r="G700" s="95">
        <v>0</v>
      </c>
      <c r="H700" s="95">
        <v>0</v>
      </c>
      <c r="I700" s="95">
        <f t="shared" ref="I700" si="207">F700+G700-H700</f>
        <v>0</v>
      </c>
      <c r="J700" s="98" t="s">
        <v>466</v>
      </c>
    </row>
    <row r="701" spans="1:10" s="98" customFormat="1" ht="120" hidden="1" x14ac:dyDescent="0.25">
      <c r="A701" s="96"/>
      <c r="B701" s="97"/>
      <c r="E701" s="99"/>
      <c r="F701" s="94"/>
      <c r="G701" s="95"/>
      <c r="H701" s="95"/>
      <c r="I701" s="95"/>
      <c r="J701" s="98" t="s">
        <v>466</v>
      </c>
    </row>
    <row r="702" spans="1:10" s="98" customFormat="1" ht="120" hidden="1" x14ac:dyDescent="0.25">
      <c r="A702" s="96"/>
      <c r="B702" s="97" t="s">
        <v>100</v>
      </c>
      <c r="D702" s="98" t="s">
        <v>101</v>
      </c>
      <c r="E702" s="99" t="s">
        <v>332</v>
      </c>
      <c r="F702" s="94">
        <v>0</v>
      </c>
      <c r="G702" s="95">
        <v>0</v>
      </c>
      <c r="H702" s="95">
        <v>0</v>
      </c>
      <c r="I702" s="95">
        <f>F702+G702-H702</f>
        <v>0</v>
      </c>
      <c r="J702" s="98" t="s">
        <v>466</v>
      </c>
    </row>
    <row r="703" spans="1:10" s="98" customFormat="1" ht="120" hidden="1" x14ac:dyDescent="0.25">
      <c r="A703" s="96"/>
      <c r="B703" s="97"/>
      <c r="E703" s="99" t="s">
        <v>333</v>
      </c>
      <c r="F703" s="94">
        <v>0</v>
      </c>
      <c r="G703" s="95">
        <v>0</v>
      </c>
      <c r="H703" s="95">
        <v>0</v>
      </c>
      <c r="I703" s="95">
        <f>F703+G703-H703</f>
        <v>0</v>
      </c>
      <c r="J703" s="98" t="s">
        <v>466</v>
      </c>
    </row>
    <row r="704" spans="1:10" s="98" customFormat="1" ht="120" hidden="1" x14ac:dyDescent="0.25">
      <c r="A704" s="96"/>
      <c r="B704" s="97"/>
      <c r="E704" s="99" t="s">
        <v>334</v>
      </c>
      <c r="F704" s="94">
        <f>SUM(F702:F703)</f>
        <v>0</v>
      </c>
      <c r="G704" s="95">
        <v>0</v>
      </c>
      <c r="H704" s="95">
        <v>0</v>
      </c>
      <c r="I704" s="95">
        <f t="shared" ref="I704" si="208">F704+G704-H704</f>
        <v>0</v>
      </c>
      <c r="J704" s="98" t="s">
        <v>466</v>
      </c>
    </row>
    <row r="705" spans="1:10" s="98" customFormat="1" ht="120" hidden="1" x14ac:dyDescent="0.25">
      <c r="A705" s="96"/>
      <c r="B705" s="97"/>
      <c r="E705" s="99"/>
      <c r="F705" s="94"/>
      <c r="G705" s="95"/>
      <c r="H705" s="95"/>
      <c r="I705" s="95"/>
      <c r="J705" s="98" t="s">
        <v>466</v>
      </c>
    </row>
    <row r="706" spans="1:10" s="98" customFormat="1" ht="120" hidden="1" x14ac:dyDescent="0.25">
      <c r="A706" s="96"/>
      <c r="B706" s="97" t="s">
        <v>109</v>
      </c>
      <c r="D706" s="98" t="s">
        <v>110</v>
      </c>
      <c r="E706" s="99" t="s">
        <v>332</v>
      </c>
      <c r="F706" s="94">
        <v>0</v>
      </c>
      <c r="G706" s="95">
        <v>0</v>
      </c>
      <c r="H706" s="95">
        <v>0</v>
      </c>
      <c r="I706" s="95">
        <f>F706+G706-H706</f>
        <v>0</v>
      </c>
      <c r="J706" s="98" t="s">
        <v>466</v>
      </c>
    </row>
    <row r="707" spans="1:10" s="98" customFormat="1" ht="120" hidden="1" x14ac:dyDescent="0.25">
      <c r="A707" s="96"/>
      <c r="B707" s="97"/>
      <c r="E707" s="99" t="s">
        <v>333</v>
      </c>
      <c r="F707" s="94">
        <v>0</v>
      </c>
      <c r="G707" s="95">
        <v>0</v>
      </c>
      <c r="H707" s="95">
        <v>0</v>
      </c>
      <c r="I707" s="95">
        <f>F707+G707-H707</f>
        <v>0</v>
      </c>
      <c r="J707" s="98" t="s">
        <v>466</v>
      </c>
    </row>
    <row r="708" spans="1:10" s="98" customFormat="1" ht="120" hidden="1" x14ac:dyDescent="0.25">
      <c r="A708" s="96"/>
      <c r="B708" s="97"/>
      <c r="E708" s="99" t="s">
        <v>334</v>
      </c>
      <c r="F708" s="94">
        <f>SUM(F706:F707)</f>
        <v>0</v>
      </c>
      <c r="G708" s="95">
        <v>0</v>
      </c>
      <c r="H708" s="95">
        <v>0</v>
      </c>
      <c r="I708" s="95">
        <f t="shared" ref="I708" si="209">F708+G708-H708</f>
        <v>0</v>
      </c>
      <c r="J708" s="98" t="s">
        <v>466</v>
      </c>
    </row>
    <row r="709" spans="1:10" s="98" customFormat="1" ht="120" hidden="1" x14ac:dyDescent="0.25">
      <c r="A709" s="96"/>
      <c r="B709" s="97"/>
      <c r="E709" s="99"/>
      <c r="F709" s="94"/>
      <c r="G709" s="95"/>
      <c r="H709" s="95"/>
      <c r="I709" s="95"/>
      <c r="J709" s="98" t="s">
        <v>466</v>
      </c>
    </row>
    <row r="710" spans="1:10" s="98" customFormat="1" ht="120" hidden="1" x14ac:dyDescent="0.25">
      <c r="A710" s="100"/>
      <c r="B710" s="101" t="s">
        <v>102</v>
      </c>
      <c r="C710" s="102" t="s">
        <v>116</v>
      </c>
      <c r="D710" s="102" t="s">
        <v>214</v>
      </c>
      <c r="E710" s="103" t="s">
        <v>332</v>
      </c>
      <c r="F710" s="104">
        <f>F706+F702+F698</f>
        <v>0</v>
      </c>
      <c r="G710" s="104">
        <f>G706+G702+G698</f>
        <v>0</v>
      </c>
      <c r="H710" s="104">
        <f>H706+H702+H698</f>
        <v>0</v>
      </c>
      <c r="I710" s="104">
        <f>I706+I702+I698</f>
        <v>0</v>
      </c>
      <c r="J710" s="98" t="s">
        <v>466</v>
      </c>
    </row>
    <row r="711" spans="1:10" s="98" customFormat="1" ht="120" hidden="1" x14ac:dyDescent="0.25">
      <c r="A711" s="100"/>
      <c r="B711" s="101"/>
      <c r="C711" s="102"/>
      <c r="D711" s="102"/>
      <c r="E711" s="103" t="s">
        <v>333</v>
      </c>
      <c r="F711" s="104">
        <f t="shared" ref="F711:I711" si="210">F707+F703+F699</f>
        <v>0</v>
      </c>
      <c r="G711" s="104">
        <f t="shared" si="210"/>
        <v>0</v>
      </c>
      <c r="H711" s="104">
        <f t="shared" si="210"/>
        <v>0</v>
      </c>
      <c r="I711" s="104">
        <f t="shared" si="210"/>
        <v>0</v>
      </c>
      <c r="J711" s="98" t="s">
        <v>466</v>
      </c>
    </row>
    <row r="712" spans="1:10" s="98" customFormat="1" ht="120" hidden="1" x14ac:dyDescent="0.25">
      <c r="A712" s="100"/>
      <c r="B712" s="101"/>
      <c r="C712" s="102"/>
      <c r="D712" s="102"/>
      <c r="E712" s="103" t="s">
        <v>334</v>
      </c>
      <c r="F712" s="104">
        <f t="shared" ref="F712:I712" si="211">F708+F704+F700</f>
        <v>0</v>
      </c>
      <c r="G712" s="104">
        <f t="shared" si="211"/>
        <v>0</v>
      </c>
      <c r="H712" s="104">
        <f t="shared" si="211"/>
        <v>0</v>
      </c>
      <c r="I712" s="104">
        <f t="shared" si="211"/>
        <v>0</v>
      </c>
      <c r="J712" s="98" t="s">
        <v>466</v>
      </c>
    </row>
    <row r="713" spans="1:10" s="98" customFormat="1" ht="120" hidden="1" x14ac:dyDescent="0.25">
      <c r="A713" s="96"/>
      <c r="B713" s="106"/>
      <c r="E713" s="99"/>
      <c r="F713" s="94"/>
      <c r="G713" s="95"/>
      <c r="H713" s="95"/>
      <c r="I713" s="95"/>
      <c r="J713" s="98" t="s">
        <v>466</v>
      </c>
    </row>
    <row r="714" spans="1:10" s="98" customFormat="1" ht="120" hidden="1" x14ac:dyDescent="0.25">
      <c r="A714" s="107" t="s">
        <v>215</v>
      </c>
      <c r="B714" s="109" t="s">
        <v>96</v>
      </c>
      <c r="C714" s="109" t="s">
        <v>119</v>
      </c>
      <c r="D714" s="109" t="s">
        <v>216</v>
      </c>
      <c r="E714" s="110"/>
      <c r="F714" s="111"/>
      <c r="G714" s="112"/>
      <c r="H714" s="112"/>
      <c r="I714" s="112"/>
      <c r="J714" s="98" t="s">
        <v>467</v>
      </c>
    </row>
    <row r="715" spans="1:10" s="98" customFormat="1" ht="120" hidden="1" x14ac:dyDescent="0.25">
      <c r="A715" s="96"/>
      <c r="B715" s="97" t="s">
        <v>98</v>
      </c>
      <c r="D715" s="98" t="s">
        <v>99</v>
      </c>
      <c r="E715" s="99" t="s">
        <v>332</v>
      </c>
      <c r="F715" s="94">
        <v>0</v>
      </c>
      <c r="G715" s="95">
        <v>0</v>
      </c>
      <c r="H715" s="95">
        <v>0</v>
      </c>
      <c r="I715" s="95">
        <f>F715+G715-H715</f>
        <v>0</v>
      </c>
      <c r="J715" s="98" t="s">
        <v>467</v>
      </c>
    </row>
    <row r="716" spans="1:10" s="98" customFormat="1" ht="120" hidden="1" x14ac:dyDescent="0.25">
      <c r="A716" s="96"/>
      <c r="B716" s="97"/>
      <c r="E716" s="99" t="s">
        <v>333</v>
      </c>
      <c r="F716" s="94">
        <v>0</v>
      </c>
      <c r="G716" s="95">
        <v>0</v>
      </c>
      <c r="H716" s="95">
        <v>0</v>
      </c>
      <c r="I716" s="95">
        <f>F716+G716-H716</f>
        <v>0</v>
      </c>
      <c r="J716" s="98" t="s">
        <v>467</v>
      </c>
    </row>
    <row r="717" spans="1:10" s="98" customFormat="1" ht="120" hidden="1" x14ac:dyDescent="0.25">
      <c r="A717" s="96"/>
      <c r="B717" s="97"/>
      <c r="E717" s="99" t="s">
        <v>334</v>
      </c>
      <c r="F717" s="94">
        <f>SUM(F715:F716)</f>
        <v>0</v>
      </c>
      <c r="G717" s="95">
        <v>0</v>
      </c>
      <c r="H717" s="95">
        <v>0</v>
      </c>
      <c r="I717" s="95">
        <f t="shared" ref="I717" si="212">F717+G717-H717</f>
        <v>0</v>
      </c>
      <c r="J717" s="98" t="s">
        <v>467</v>
      </c>
    </row>
    <row r="718" spans="1:10" s="98" customFormat="1" ht="120" hidden="1" x14ac:dyDescent="0.25">
      <c r="A718" s="96"/>
      <c r="B718" s="97"/>
      <c r="E718" s="99"/>
      <c r="F718" s="94"/>
      <c r="G718" s="95"/>
      <c r="H718" s="95"/>
      <c r="I718" s="95"/>
      <c r="J718" s="98" t="s">
        <v>467</v>
      </c>
    </row>
    <row r="719" spans="1:10" s="98" customFormat="1" ht="120" hidden="1" x14ac:dyDescent="0.25">
      <c r="A719" s="96"/>
      <c r="B719" s="97" t="s">
        <v>100</v>
      </c>
      <c r="D719" s="98" t="s">
        <v>101</v>
      </c>
      <c r="E719" s="99" t="s">
        <v>332</v>
      </c>
      <c r="F719" s="94">
        <v>0</v>
      </c>
      <c r="G719" s="95">
        <v>0</v>
      </c>
      <c r="H719" s="95">
        <v>0</v>
      </c>
      <c r="I719" s="95">
        <f>F719+G719-H719</f>
        <v>0</v>
      </c>
      <c r="J719" s="98" t="s">
        <v>467</v>
      </c>
    </row>
    <row r="720" spans="1:10" s="98" customFormat="1" ht="120" hidden="1" x14ac:dyDescent="0.25">
      <c r="A720" s="96"/>
      <c r="B720" s="97"/>
      <c r="E720" s="99" t="s">
        <v>333</v>
      </c>
      <c r="F720" s="94">
        <v>0</v>
      </c>
      <c r="G720" s="95">
        <v>0</v>
      </c>
      <c r="H720" s="95">
        <v>0</v>
      </c>
      <c r="I720" s="95">
        <f>F720+G720-H720</f>
        <v>0</v>
      </c>
      <c r="J720" s="98" t="s">
        <v>467</v>
      </c>
    </row>
    <row r="721" spans="1:10" s="98" customFormat="1" ht="120" hidden="1" x14ac:dyDescent="0.25">
      <c r="A721" s="96"/>
      <c r="B721" s="97"/>
      <c r="E721" s="99" t="s">
        <v>334</v>
      </c>
      <c r="F721" s="94">
        <f>SUM(F719:F720)</f>
        <v>0</v>
      </c>
      <c r="G721" s="95">
        <v>0</v>
      </c>
      <c r="H721" s="95">
        <v>0</v>
      </c>
      <c r="I721" s="95">
        <f t="shared" ref="I721" si="213">F721+G721-H721</f>
        <v>0</v>
      </c>
      <c r="J721" s="98" t="s">
        <v>467</v>
      </c>
    </row>
    <row r="722" spans="1:10" s="98" customFormat="1" ht="120" hidden="1" x14ac:dyDescent="0.25">
      <c r="A722" s="96"/>
      <c r="B722" s="97"/>
      <c r="E722" s="99"/>
      <c r="F722" s="94"/>
      <c r="G722" s="95"/>
      <c r="H722" s="95"/>
      <c r="I722" s="95"/>
      <c r="J722" s="98" t="s">
        <v>467</v>
      </c>
    </row>
    <row r="723" spans="1:10" s="98" customFormat="1" ht="120" hidden="1" x14ac:dyDescent="0.25">
      <c r="A723" s="96"/>
      <c r="B723" s="97" t="s">
        <v>109</v>
      </c>
      <c r="D723" s="98" t="s">
        <v>110</v>
      </c>
      <c r="E723" s="99" t="s">
        <v>332</v>
      </c>
      <c r="F723" s="94">
        <v>0</v>
      </c>
      <c r="G723" s="95">
        <v>0</v>
      </c>
      <c r="H723" s="95">
        <v>0</v>
      </c>
      <c r="I723" s="95">
        <f>F723+G723-H723</f>
        <v>0</v>
      </c>
      <c r="J723" s="98" t="s">
        <v>467</v>
      </c>
    </row>
    <row r="724" spans="1:10" s="98" customFormat="1" ht="120" hidden="1" x14ac:dyDescent="0.25">
      <c r="A724" s="96"/>
      <c r="B724" s="97"/>
      <c r="E724" s="99" t="s">
        <v>333</v>
      </c>
      <c r="F724" s="94">
        <v>0</v>
      </c>
      <c r="G724" s="95">
        <v>0</v>
      </c>
      <c r="H724" s="95">
        <v>0</v>
      </c>
      <c r="I724" s="95">
        <f>F724+G724-H724</f>
        <v>0</v>
      </c>
      <c r="J724" s="98" t="s">
        <v>467</v>
      </c>
    </row>
    <row r="725" spans="1:10" s="98" customFormat="1" ht="120" hidden="1" x14ac:dyDescent="0.25">
      <c r="A725" s="96"/>
      <c r="B725" s="97"/>
      <c r="E725" s="99" t="s">
        <v>334</v>
      </c>
      <c r="F725" s="94">
        <f>SUM(F723:F724)</f>
        <v>0</v>
      </c>
      <c r="G725" s="95">
        <v>0</v>
      </c>
      <c r="H725" s="95">
        <v>0</v>
      </c>
      <c r="I725" s="95">
        <f t="shared" ref="I725" si="214">F725+G725-H725</f>
        <v>0</v>
      </c>
      <c r="J725" s="98" t="s">
        <v>467</v>
      </c>
    </row>
    <row r="726" spans="1:10" s="98" customFormat="1" ht="120" hidden="1" x14ac:dyDescent="0.25">
      <c r="A726" s="96"/>
      <c r="B726" s="97"/>
      <c r="E726" s="99"/>
      <c r="F726" s="94"/>
      <c r="G726" s="95"/>
      <c r="H726" s="95"/>
      <c r="I726" s="95"/>
      <c r="J726" s="98" t="s">
        <v>467</v>
      </c>
    </row>
    <row r="727" spans="1:10" s="98" customFormat="1" ht="120" hidden="1" x14ac:dyDescent="0.25">
      <c r="A727" s="100"/>
      <c r="B727" s="101" t="s">
        <v>102</v>
      </c>
      <c r="C727" s="102" t="s">
        <v>119</v>
      </c>
      <c r="D727" s="102" t="s">
        <v>216</v>
      </c>
      <c r="E727" s="103" t="s">
        <v>332</v>
      </c>
      <c r="F727" s="104">
        <f>F723+F719+F715</f>
        <v>0</v>
      </c>
      <c r="G727" s="104">
        <f>G723+G719+G715</f>
        <v>0</v>
      </c>
      <c r="H727" s="104">
        <f>H723+H719+H715</f>
        <v>0</v>
      </c>
      <c r="I727" s="104">
        <f>I723+I719+I715</f>
        <v>0</v>
      </c>
      <c r="J727" s="98" t="s">
        <v>467</v>
      </c>
    </row>
    <row r="728" spans="1:10" s="98" customFormat="1" ht="120" hidden="1" x14ac:dyDescent="0.25">
      <c r="A728" s="100"/>
      <c r="B728" s="101"/>
      <c r="C728" s="102"/>
      <c r="D728" s="102"/>
      <c r="E728" s="103" t="s">
        <v>333</v>
      </c>
      <c r="F728" s="104">
        <f t="shared" ref="F728:I728" si="215">F724+F720+F716</f>
        <v>0</v>
      </c>
      <c r="G728" s="104">
        <f t="shared" si="215"/>
        <v>0</v>
      </c>
      <c r="H728" s="104">
        <f t="shared" si="215"/>
        <v>0</v>
      </c>
      <c r="I728" s="104">
        <f t="shared" si="215"/>
        <v>0</v>
      </c>
      <c r="J728" s="98" t="s">
        <v>467</v>
      </c>
    </row>
    <row r="729" spans="1:10" s="98" customFormat="1" ht="120" hidden="1" x14ac:dyDescent="0.25">
      <c r="A729" s="100"/>
      <c r="B729" s="101"/>
      <c r="C729" s="102"/>
      <c r="D729" s="102"/>
      <c r="E729" s="103" t="s">
        <v>334</v>
      </c>
      <c r="F729" s="104">
        <f t="shared" ref="F729:I729" si="216">F725+F721+F717</f>
        <v>0</v>
      </c>
      <c r="G729" s="104">
        <f t="shared" si="216"/>
        <v>0</v>
      </c>
      <c r="H729" s="104">
        <f t="shared" si="216"/>
        <v>0</v>
      </c>
      <c r="I729" s="104">
        <f t="shared" si="216"/>
        <v>0</v>
      </c>
      <c r="J729" s="98" t="s">
        <v>467</v>
      </c>
    </row>
    <row r="730" spans="1:10" s="98" customFormat="1" ht="120" hidden="1" x14ac:dyDescent="0.25">
      <c r="A730" s="96"/>
      <c r="B730" s="106"/>
      <c r="E730" s="99"/>
      <c r="F730" s="94"/>
      <c r="G730" s="95"/>
      <c r="H730" s="95"/>
      <c r="I730" s="95"/>
      <c r="J730" s="98" t="s">
        <v>467</v>
      </c>
    </row>
    <row r="731" spans="1:10" s="98" customFormat="1" ht="120" hidden="1" x14ac:dyDescent="0.25">
      <c r="A731" s="107" t="s">
        <v>217</v>
      </c>
      <c r="B731" s="109" t="s">
        <v>96</v>
      </c>
      <c r="C731" s="109" t="s">
        <v>122</v>
      </c>
      <c r="D731" s="109" t="s">
        <v>218</v>
      </c>
      <c r="E731" s="110"/>
      <c r="F731" s="111"/>
      <c r="G731" s="112"/>
      <c r="H731" s="112"/>
      <c r="I731" s="112"/>
      <c r="J731" s="98" t="s">
        <v>468</v>
      </c>
    </row>
    <row r="732" spans="1:10" s="98" customFormat="1" ht="120" hidden="1" x14ac:dyDescent="0.25">
      <c r="A732" s="96"/>
      <c r="B732" s="97" t="s">
        <v>98</v>
      </c>
      <c r="D732" s="98" t="s">
        <v>99</v>
      </c>
      <c r="E732" s="99" t="s">
        <v>332</v>
      </c>
      <c r="F732" s="94">
        <v>0</v>
      </c>
      <c r="G732" s="95">
        <v>0</v>
      </c>
      <c r="H732" s="95">
        <v>0</v>
      </c>
      <c r="I732" s="95">
        <f>F732+G732-H732</f>
        <v>0</v>
      </c>
      <c r="J732" s="98" t="s">
        <v>468</v>
      </c>
    </row>
    <row r="733" spans="1:10" s="98" customFormat="1" ht="120" hidden="1" x14ac:dyDescent="0.25">
      <c r="A733" s="96"/>
      <c r="B733" s="97"/>
      <c r="E733" s="99" t="s">
        <v>333</v>
      </c>
      <c r="F733" s="94">
        <v>0</v>
      </c>
      <c r="G733" s="95">
        <v>0</v>
      </c>
      <c r="H733" s="95">
        <v>0</v>
      </c>
      <c r="I733" s="95">
        <f>F733+G733-H733</f>
        <v>0</v>
      </c>
      <c r="J733" s="98" t="s">
        <v>468</v>
      </c>
    </row>
    <row r="734" spans="1:10" s="98" customFormat="1" ht="120" hidden="1" x14ac:dyDescent="0.25">
      <c r="A734" s="96"/>
      <c r="B734" s="97"/>
      <c r="E734" s="99" t="s">
        <v>334</v>
      </c>
      <c r="F734" s="94">
        <f>SUM(F732:F733)</f>
        <v>0</v>
      </c>
      <c r="G734" s="95">
        <v>0</v>
      </c>
      <c r="H734" s="95">
        <v>0</v>
      </c>
      <c r="I734" s="95">
        <f t="shared" ref="I734" si="217">F734+G734-H734</f>
        <v>0</v>
      </c>
      <c r="J734" s="98" t="s">
        <v>468</v>
      </c>
    </row>
    <row r="735" spans="1:10" s="98" customFormat="1" ht="120" hidden="1" x14ac:dyDescent="0.25">
      <c r="A735" s="96"/>
      <c r="B735" s="97"/>
      <c r="E735" s="99"/>
      <c r="F735" s="94"/>
      <c r="G735" s="95"/>
      <c r="H735" s="95"/>
      <c r="I735" s="95"/>
      <c r="J735" s="98" t="s">
        <v>468</v>
      </c>
    </row>
    <row r="736" spans="1:10" s="98" customFormat="1" ht="120" hidden="1" x14ac:dyDescent="0.25">
      <c r="A736" s="96"/>
      <c r="B736" s="97" t="s">
        <v>100</v>
      </c>
      <c r="D736" s="98" t="s">
        <v>101</v>
      </c>
      <c r="E736" s="99" t="s">
        <v>332</v>
      </c>
      <c r="F736" s="94">
        <v>0</v>
      </c>
      <c r="G736" s="95">
        <v>0</v>
      </c>
      <c r="H736" s="95">
        <v>0</v>
      </c>
      <c r="I736" s="95">
        <f>F736+G736-H736</f>
        <v>0</v>
      </c>
      <c r="J736" s="98" t="s">
        <v>468</v>
      </c>
    </row>
    <row r="737" spans="1:10" s="98" customFormat="1" ht="120" hidden="1" x14ac:dyDescent="0.25">
      <c r="A737" s="96"/>
      <c r="B737" s="97"/>
      <c r="E737" s="99" t="s">
        <v>333</v>
      </c>
      <c r="F737" s="94">
        <v>0</v>
      </c>
      <c r="G737" s="95">
        <v>0</v>
      </c>
      <c r="H737" s="95">
        <v>0</v>
      </c>
      <c r="I737" s="95">
        <f>F737+G737-H737</f>
        <v>0</v>
      </c>
      <c r="J737" s="98" t="s">
        <v>468</v>
      </c>
    </row>
    <row r="738" spans="1:10" s="98" customFormat="1" ht="120" hidden="1" x14ac:dyDescent="0.25">
      <c r="A738" s="96"/>
      <c r="B738" s="97"/>
      <c r="E738" s="99" t="s">
        <v>334</v>
      </c>
      <c r="F738" s="94">
        <f>SUM(F736:F737)</f>
        <v>0</v>
      </c>
      <c r="G738" s="95">
        <v>0</v>
      </c>
      <c r="H738" s="95">
        <v>0</v>
      </c>
      <c r="I738" s="95">
        <f t="shared" ref="I738" si="218">F738+G738-H738</f>
        <v>0</v>
      </c>
      <c r="J738" s="98" t="s">
        <v>468</v>
      </c>
    </row>
    <row r="739" spans="1:10" s="98" customFormat="1" ht="120" hidden="1" x14ac:dyDescent="0.25">
      <c r="A739" s="96"/>
      <c r="B739" s="97"/>
      <c r="E739" s="99"/>
      <c r="F739" s="94"/>
      <c r="G739" s="95"/>
      <c r="H739" s="95"/>
      <c r="I739" s="95"/>
      <c r="J739" s="98" t="s">
        <v>468</v>
      </c>
    </row>
    <row r="740" spans="1:10" s="98" customFormat="1" ht="120" hidden="1" x14ac:dyDescent="0.25">
      <c r="A740" s="96"/>
      <c r="B740" s="97" t="s">
        <v>109</v>
      </c>
      <c r="D740" s="98" t="s">
        <v>110</v>
      </c>
      <c r="E740" s="99" t="s">
        <v>332</v>
      </c>
      <c r="F740" s="94">
        <v>0</v>
      </c>
      <c r="G740" s="95">
        <v>0</v>
      </c>
      <c r="H740" s="95">
        <v>0</v>
      </c>
      <c r="I740" s="95">
        <f>F740+G740-H740</f>
        <v>0</v>
      </c>
      <c r="J740" s="98" t="s">
        <v>468</v>
      </c>
    </row>
    <row r="741" spans="1:10" s="98" customFormat="1" ht="120" hidden="1" x14ac:dyDescent="0.25">
      <c r="A741" s="96"/>
      <c r="B741" s="97"/>
      <c r="E741" s="99" t="s">
        <v>333</v>
      </c>
      <c r="F741" s="94">
        <v>0</v>
      </c>
      <c r="G741" s="95">
        <v>0</v>
      </c>
      <c r="H741" s="95">
        <v>0</v>
      </c>
      <c r="I741" s="95">
        <f>F741+G741-H741</f>
        <v>0</v>
      </c>
      <c r="J741" s="98" t="s">
        <v>468</v>
      </c>
    </row>
    <row r="742" spans="1:10" s="98" customFormat="1" ht="120" hidden="1" x14ac:dyDescent="0.25">
      <c r="A742" s="96"/>
      <c r="B742" s="97"/>
      <c r="E742" s="99" t="s">
        <v>334</v>
      </c>
      <c r="F742" s="94">
        <f>SUM(F740:F741)</f>
        <v>0</v>
      </c>
      <c r="G742" s="95">
        <v>0</v>
      </c>
      <c r="H742" s="95">
        <v>0</v>
      </c>
      <c r="I742" s="95">
        <f t="shared" ref="I742" si="219">F742+G742-H742</f>
        <v>0</v>
      </c>
      <c r="J742" s="98" t="s">
        <v>468</v>
      </c>
    </row>
    <row r="743" spans="1:10" s="98" customFormat="1" ht="120" hidden="1" x14ac:dyDescent="0.25">
      <c r="A743" s="96"/>
      <c r="B743" s="97"/>
      <c r="E743" s="99"/>
      <c r="F743" s="94"/>
      <c r="G743" s="95"/>
      <c r="H743" s="95"/>
      <c r="I743" s="95"/>
      <c r="J743" s="98" t="s">
        <v>468</v>
      </c>
    </row>
    <row r="744" spans="1:10" s="98" customFormat="1" ht="120" hidden="1" x14ac:dyDescent="0.25">
      <c r="A744" s="100"/>
      <c r="B744" s="101" t="s">
        <v>102</v>
      </c>
      <c r="C744" s="102" t="s">
        <v>122</v>
      </c>
      <c r="D744" s="102" t="s">
        <v>218</v>
      </c>
      <c r="E744" s="103" t="s">
        <v>332</v>
      </c>
      <c r="F744" s="104">
        <f>F740+F736+F732</f>
        <v>0</v>
      </c>
      <c r="G744" s="104">
        <f>G740+G736+G732</f>
        <v>0</v>
      </c>
      <c r="H744" s="104">
        <f>H740+H736+H732</f>
        <v>0</v>
      </c>
      <c r="I744" s="104">
        <f>I740+I736+I732</f>
        <v>0</v>
      </c>
      <c r="J744" s="98" t="s">
        <v>468</v>
      </c>
    </row>
    <row r="745" spans="1:10" s="98" customFormat="1" ht="120" hidden="1" x14ac:dyDescent="0.25">
      <c r="A745" s="100"/>
      <c r="B745" s="101"/>
      <c r="C745" s="102"/>
      <c r="D745" s="102"/>
      <c r="E745" s="103" t="s">
        <v>333</v>
      </c>
      <c r="F745" s="104">
        <f t="shared" ref="F745:I745" si="220">F741+F737+F733</f>
        <v>0</v>
      </c>
      <c r="G745" s="104">
        <f t="shared" si="220"/>
        <v>0</v>
      </c>
      <c r="H745" s="104">
        <f t="shared" si="220"/>
        <v>0</v>
      </c>
      <c r="I745" s="104">
        <f t="shared" si="220"/>
        <v>0</v>
      </c>
      <c r="J745" s="98" t="s">
        <v>468</v>
      </c>
    </row>
    <row r="746" spans="1:10" s="98" customFormat="1" ht="120" hidden="1" x14ac:dyDescent="0.25">
      <c r="A746" s="100"/>
      <c r="B746" s="101"/>
      <c r="C746" s="102"/>
      <c r="D746" s="102"/>
      <c r="E746" s="103" t="s">
        <v>334</v>
      </c>
      <c r="F746" s="104">
        <f t="shared" ref="F746:I746" si="221">F742+F738+F734</f>
        <v>0</v>
      </c>
      <c r="G746" s="104">
        <f t="shared" si="221"/>
        <v>0</v>
      </c>
      <c r="H746" s="104">
        <f t="shared" si="221"/>
        <v>0</v>
      </c>
      <c r="I746" s="104">
        <f t="shared" si="221"/>
        <v>0</v>
      </c>
      <c r="J746" s="98" t="s">
        <v>468</v>
      </c>
    </row>
    <row r="747" spans="1:10" s="98" customFormat="1" ht="120" hidden="1" x14ac:dyDescent="0.25">
      <c r="A747" s="96"/>
      <c r="B747" s="106"/>
      <c r="E747" s="99"/>
      <c r="F747" s="94"/>
      <c r="G747" s="95"/>
      <c r="H747" s="95"/>
      <c r="I747" s="95"/>
      <c r="J747" s="98" t="s">
        <v>468</v>
      </c>
    </row>
    <row r="748" spans="1:10" s="155" customFormat="1" ht="325.5" x14ac:dyDescent="0.25">
      <c r="A748" s="278" t="s">
        <v>219</v>
      </c>
      <c r="B748" s="280" t="s">
        <v>96</v>
      </c>
      <c r="C748" s="280" t="s">
        <v>125</v>
      </c>
      <c r="D748" s="280" t="s">
        <v>220</v>
      </c>
      <c r="E748" s="280"/>
      <c r="F748" s="295"/>
      <c r="G748" s="282"/>
      <c r="H748" s="282"/>
      <c r="I748" s="282"/>
      <c r="J748" s="155" t="s">
        <v>469</v>
      </c>
    </row>
    <row r="749" spans="1:10" s="155" customFormat="1" ht="325.5" x14ac:dyDescent="0.25">
      <c r="A749" s="158"/>
      <c r="B749" s="161" t="s">
        <v>98</v>
      </c>
      <c r="D749" s="155" t="s">
        <v>99</v>
      </c>
      <c r="E749" s="155" t="s">
        <v>332</v>
      </c>
      <c r="F749" s="172">
        <v>0</v>
      </c>
      <c r="G749" s="160">
        <v>0</v>
      </c>
      <c r="H749" s="160">
        <v>0</v>
      </c>
      <c r="I749" s="160">
        <f>F749+G749-H749</f>
        <v>0</v>
      </c>
      <c r="J749" s="155" t="s">
        <v>469</v>
      </c>
    </row>
    <row r="750" spans="1:10" s="155" customFormat="1" ht="325.5" x14ac:dyDescent="0.25">
      <c r="A750" s="158"/>
      <c r="B750" s="161"/>
      <c r="E750" s="155" t="s">
        <v>333</v>
      </c>
      <c r="F750" s="172">
        <v>0</v>
      </c>
      <c r="G750" s="160">
        <v>0</v>
      </c>
      <c r="H750" s="160">
        <v>0</v>
      </c>
      <c r="I750" s="160">
        <f>F750+G750-H750</f>
        <v>0</v>
      </c>
      <c r="J750" s="155" t="s">
        <v>469</v>
      </c>
    </row>
    <row r="751" spans="1:10" s="155" customFormat="1" ht="325.5" x14ac:dyDescent="0.25">
      <c r="A751" s="158"/>
      <c r="B751" s="161"/>
      <c r="E751" s="155" t="s">
        <v>334</v>
      </c>
      <c r="F751" s="172">
        <f>SUM(F749:F750)</f>
        <v>0</v>
      </c>
      <c r="G751" s="160">
        <v>0</v>
      </c>
      <c r="H751" s="160">
        <v>0</v>
      </c>
      <c r="I751" s="160">
        <f t="shared" ref="I751" si="222">F751+G751-H751</f>
        <v>0</v>
      </c>
      <c r="J751" s="155" t="s">
        <v>469</v>
      </c>
    </row>
    <row r="752" spans="1:10" s="155" customFormat="1" ht="325.5" x14ac:dyDescent="0.25">
      <c r="A752" s="158"/>
      <c r="B752" s="161"/>
      <c r="F752" s="172"/>
      <c r="G752" s="160"/>
      <c r="H752" s="160"/>
      <c r="I752" s="160"/>
      <c r="J752" s="155" t="s">
        <v>469</v>
      </c>
    </row>
    <row r="753" spans="1:10" s="155" customFormat="1" ht="325.5" x14ac:dyDescent="0.25">
      <c r="A753" s="158"/>
      <c r="B753" s="161" t="s">
        <v>100</v>
      </c>
      <c r="D753" s="155" t="s">
        <v>101</v>
      </c>
      <c r="E753" s="155" t="s">
        <v>332</v>
      </c>
      <c r="F753" s="172">
        <v>0</v>
      </c>
      <c r="G753" s="160">
        <v>0</v>
      </c>
      <c r="H753" s="160">
        <v>0</v>
      </c>
      <c r="I753" s="160">
        <f>F753+G753-H753</f>
        <v>0</v>
      </c>
      <c r="J753" s="155" t="s">
        <v>469</v>
      </c>
    </row>
    <row r="754" spans="1:10" s="155" customFormat="1" ht="325.5" x14ac:dyDescent="0.25">
      <c r="A754" s="158"/>
      <c r="B754" s="161"/>
      <c r="E754" s="155" t="s">
        <v>333</v>
      </c>
      <c r="F754" s="172">
        <v>550000</v>
      </c>
      <c r="G754" s="160">
        <v>0</v>
      </c>
      <c r="H754" s="160">
        <v>28227</v>
      </c>
      <c r="I754" s="160">
        <f>F754+G754-H754</f>
        <v>521773</v>
      </c>
      <c r="J754" s="155" t="s">
        <v>469</v>
      </c>
    </row>
    <row r="755" spans="1:10" s="155" customFormat="1" ht="325.5" x14ac:dyDescent="0.25">
      <c r="A755" s="158"/>
      <c r="B755" s="161"/>
      <c r="E755" s="155" t="s">
        <v>334</v>
      </c>
      <c r="F755" s="172">
        <f>SUM(F753:F754)</f>
        <v>550000</v>
      </c>
      <c r="G755" s="160">
        <v>0</v>
      </c>
      <c r="H755" s="160">
        <v>28227</v>
      </c>
      <c r="I755" s="160">
        <f t="shared" ref="I755" si="223">F755+G755-H755</f>
        <v>521773</v>
      </c>
      <c r="J755" s="155" t="s">
        <v>469</v>
      </c>
    </row>
    <row r="756" spans="1:10" s="155" customFormat="1" ht="325.5" x14ac:dyDescent="0.25">
      <c r="A756" s="158"/>
      <c r="B756" s="161"/>
      <c r="F756" s="172"/>
      <c r="G756" s="160"/>
      <c r="H756" s="160"/>
      <c r="I756" s="160"/>
      <c r="J756" s="155" t="s">
        <v>469</v>
      </c>
    </row>
    <row r="757" spans="1:10" s="155" customFormat="1" ht="325.5" x14ac:dyDescent="0.25">
      <c r="A757" s="158"/>
      <c r="B757" s="161" t="s">
        <v>109</v>
      </c>
      <c r="D757" s="155" t="s">
        <v>110</v>
      </c>
      <c r="E757" s="155" t="s">
        <v>332</v>
      </c>
      <c r="F757" s="172">
        <v>0</v>
      </c>
      <c r="G757" s="160">
        <v>0</v>
      </c>
      <c r="H757" s="160">
        <v>0</v>
      </c>
      <c r="I757" s="160">
        <f>F757+G757-H757</f>
        <v>0</v>
      </c>
      <c r="J757" s="155" t="s">
        <v>469</v>
      </c>
    </row>
    <row r="758" spans="1:10" s="155" customFormat="1" ht="325.5" x14ac:dyDescent="0.25">
      <c r="A758" s="158"/>
      <c r="B758" s="161"/>
      <c r="E758" s="155" t="s">
        <v>333</v>
      </c>
      <c r="F758" s="172">
        <v>0</v>
      </c>
      <c r="G758" s="160">
        <v>0</v>
      </c>
      <c r="H758" s="160">
        <v>0</v>
      </c>
      <c r="I758" s="160">
        <f>F758+G758-H758</f>
        <v>0</v>
      </c>
      <c r="J758" s="155" t="s">
        <v>469</v>
      </c>
    </row>
    <row r="759" spans="1:10" s="155" customFormat="1" ht="325.5" x14ac:dyDescent="0.25">
      <c r="A759" s="158"/>
      <c r="B759" s="161"/>
      <c r="E759" s="155" t="s">
        <v>334</v>
      </c>
      <c r="F759" s="172">
        <f>SUM(F757:F758)</f>
        <v>0</v>
      </c>
      <c r="G759" s="160">
        <v>0</v>
      </c>
      <c r="H759" s="160">
        <v>0</v>
      </c>
      <c r="I759" s="160">
        <f t="shared" ref="I759" si="224">F759+G759-H759</f>
        <v>0</v>
      </c>
      <c r="J759" s="155" t="s">
        <v>469</v>
      </c>
    </row>
    <row r="760" spans="1:10" s="155" customFormat="1" ht="325.5" x14ac:dyDescent="0.25">
      <c r="A760" s="158"/>
      <c r="B760" s="161"/>
      <c r="F760" s="172"/>
      <c r="G760" s="160"/>
      <c r="H760" s="160"/>
      <c r="I760" s="160"/>
      <c r="J760" s="155" t="s">
        <v>469</v>
      </c>
    </row>
    <row r="761" spans="1:10" s="155" customFormat="1" ht="325.5" x14ac:dyDescent="0.25">
      <c r="A761" s="283"/>
      <c r="B761" s="284" t="s">
        <v>102</v>
      </c>
      <c r="C761" s="285" t="s">
        <v>125</v>
      </c>
      <c r="D761" s="285" t="s">
        <v>220</v>
      </c>
      <c r="E761" s="285" t="s">
        <v>332</v>
      </c>
      <c r="F761" s="286">
        <f>F757+F753+F749</f>
        <v>0</v>
      </c>
      <c r="G761" s="286">
        <f>G757+G753+G749</f>
        <v>0</v>
      </c>
      <c r="H761" s="286">
        <f>H757+H753+H749</f>
        <v>0</v>
      </c>
      <c r="I761" s="286">
        <f>I757+I753+I749</f>
        <v>0</v>
      </c>
      <c r="J761" s="155" t="s">
        <v>469</v>
      </c>
    </row>
    <row r="762" spans="1:10" s="155" customFormat="1" ht="325.5" x14ac:dyDescent="0.25">
      <c r="A762" s="283"/>
      <c r="B762" s="284"/>
      <c r="C762" s="285"/>
      <c r="D762" s="285"/>
      <c r="E762" s="285" t="s">
        <v>333</v>
      </c>
      <c r="F762" s="286">
        <f t="shared" ref="F762:I762" si="225">F758+F754+F750</f>
        <v>550000</v>
      </c>
      <c r="G762" s="286">
        <f t="shared" si="225"/>
        <v>0</v>
      </c>
      <c r="H762" s="286">
        <f t="shared" si="225"/>
        <v>28227</v>
      </c>
      <c r="I762" s="286">
        <f t="shared" si="225"/>
        <v>521773</v>
      </c>
      <c r="J762" s="155" t="s">
        <v>469</v>
      </c>
    </row>
    <row r="763" spans="1:10" s="155" customFormat="1" ht="325.5" x14ac:dyDescent="0.25">
      <c r="A763" s="283"/>
      <c r="B763" s="284"/>
      <c r="C763" s="285"/>
      <c r="D763" s="285"/>
      <c r="E763" s="285" t="s">
        <v>334</v>
      </c>
      <c r="F763" s="286">
        <f t="shared" ref="F763:I763" si="226">F759+F755+F751</f>
        <v>550000</v>
      </c>
      <c r="G763" s="286">
        <f t="shared" si="226"/>
        <v>0</v>
      </c>
      <c r="H763" s="286">
        <f t="shared" si="226"/>
        <v>28227</v>
      </c>
      <c r="I763" s="286">
        <f t="shared" si="226"/>
        <v>521773</v>
      </c>
      <c r="J763" s="155" t="s">
        <v>469</v>
      </c>
    </row>
    <row r="764" spans="1:10" s="155" customFormat="1" ht="325.5" x14ac:dyDescent="0.25">
      <c r="A764" s="158"/>
      <c r="B764" s="173"/>
      <c r="F764" s="172"/>
      <c r="G764" s="160"/>
      <c r="H764" s="160"/>
      <c r="I764" s="160"/>
      <c r="J764" s="155" t="s">
        <v>469</v>
      </c>
    </row>
    <row r="765" spans="1:10" s="98" customFormat="1" ht="120" hidden="1" x14ac:dyDescent="0.25">
      <c r="A765" s="107" t="s">
        <v>221</v>
      </c>
      <c r="B765" s="109" t="s">
        <v>96</v>
      </c>
      <c r="C765" s="109" t="s">
        <v>128</v>
      </c>
      <c r="D765" s="109" t="s">
        <v>374</v>
      </c>
      <c r="E765" s="110"/>
      <c r="F765" s="111"/>
      <c r="G765" s="112"/>
      <c r="H765" s="112"/>
      <c r="I765" s="112"/>
      <c r="J765" s="98" t="s">
        <v>470</v>
      </c>
    </row>
    <row r="766" spans="1:10" s="98" customFormat="1" ht="120" hidden="1" x14ac:dyDescent="0.25">
      <c r="A766" s="96"/>
      <c r="B766" s="97" t="s">
        <v>98</v>
      </c>
      <c r="D766" s="98" t="s">
        <v>99</v>
      </c>
      <c r="E766" s="99" t="s">
        <v>332</v>
      </c>
      <c r="F766" s="94">
        <v>0</v>
      </c>
      <c r="G766" s="95">
        <v>0</v>
      </c>
      <c r="H766" s="95">
        <v>0</v>
      </c>
      <c r="I766" s="95">
        <f>F766+G766-H766</f>
        <v>0</v>
      </c>
      <c r="J766" s="98" t="s">
        <v>470</v>
      </c>
    </row>
    <row r="767" spans="1:10" s="98" customFormat="1" ht="120" hidden="1" x14ac:dyDescent="0.25">
      <c r="A767" s="96"/>
      <c r="B767" s="97"/>
      <c r="E767" s="99" t="s">
        <v>333</v>
      </c>
      <c r="F767" s="94">
        <v>0</v>
      </c>
      <c r="G767" s="95">
        <v>0</v>
      </c>
      <c r="H767" s="95">
        <v>0</v>
      </c>
      <c r="I767" s="95">
        <f>F767+G767-H767</f>
        <v>0</v>
      </c>
      <c r="J767" s="98" t="s">
        <v>470</v>
      </c>
    </row>
    <row r="768" spans="1:10" s="98" customFormat="1" ht="120" hidden="1" x14ac:dyDescent="0.25">
      <c r="A768" s="96"/>
      <c r="B768" s="97"/>
      <c r="E768" s="99" t="s">
        <v>334</v>
      </c>
      <c r="F768" s="94">
        <f>SUM(F766:F767)</f>
        <v>0</v>
      </c>
      <c r="G768" s="95">
        <v>0</v>
      </c>
      <c r="H768" s="95">
        <v>0</v>
      </c>
      <c r="I768" s="95">
        <f t="shared" ref="I768" si="227">F768+G768-H768</f>
        <v>0</v>
      </c>
      <c r="J768" s="98" t="s">
        <v>470</v>
      </c>
    </row>
    <row r="769" spans="1:10" s="98" customFormat="1" ht="120" hidden="1" x14ac:dyDescent="0.25">
      <c r="A769" s="96"/>
      <c r="B769" s="97"/>
      <c r="E769" s="99"/>
      <c r="F769" s="94"/>
      <c r="G769" s="95"/>
      <c r="H769" s="95"/>
      <c r="I769" s="95"/>
      <c r="J769" s="98" t="s">
        <v>470</v>
      </c>
    </row>
    <row r="770" spans="1:10" s="98" customFormat="1" ht="120" hidden="1" x14ac:dyDescent="0.25">
      <c r="A770" s="96"/>
      <c r="B770" s="97" t="s">
        <v>100</v>
      </c>
      <c r="D770" s="98" t="s">
        <v>101</v>
      </c>
      <c r="E770" s="99" t="s">
        <v>332</v>
      </c>
      <c r="F770" s="94">
        <v>0</v>
      </c>
      <c r="G770" s="95">
        <v>0</v>
      </c>
      <c r="H770" s="95">
        <v>0</v>
      </c>
      <c r="I770" s="95">
        <f>F770+G770-H770</f>
        <v>0</v>
      </c>
      <c r="J770" s="98" t="s">
        <v>470</v>
      </c>
    </row>
    <row r="771" spans="1:10" s="98" customFormat="1" ht="120" hidden="1" x14ac:dyDescent="0.25">
      <c r="A771" s="96"/>
      <c r="B771" s="97"/>
      <c r="E771" s="99" t="s">
        <v>333</v>
      </c>
      <c r="F771" s="94">
        <v>0</v>
      </c>
      <c r="G771" s="95">
        <v>0</v>
      </c>
      <c r="H771" s="95">
        <v>0</v>
      </c>
      <c r="I771" s="95">
        <f>F771+G771-H771</f>
        <v>0</v>
      </c>
      <c r="J771" s="98" t="s">
        <v>470</v>
      </c>
    </row>
    <row r="772" spans="1:10" s="98" customFormat="1" ht="120" hidden="1" x14ac:dyDescent="0.25">
      <c r="A772" s="96"/>
      <c r="B772" s="97"/>
      <c r="E772" s="99" t="s">
        <v>334</v>
      </c>
      <c r="F772" s="94">
        <f>SUM(F770:F771)</f>
        <v>0</v>
      </c>
      <c r="G772" s="95">
        <v>0</v>
      </c>
      <c r="H772" s="95">
        <v>0</v>
      </c>
      <c r="I772" s="95">
        <f t="shared" ref="I772" si="228">F772+G772-H772</f>
        <v>0</v>
      </c>
      <c r="J772" s="98" t="s">
        <v>470</v>
      </c>
    </row>
    <row r="773" spans="1:10" s="98" customFormat="1" ht="120" hidden="1" x14ac:dyDescent="0.25">
      <c r="A773" s="96"/>
      <c r="B773" s="97"/>
      <c r="E773" s="99"/>
      <c r="F773" s="94"/>
      <c r="G773" s="95"/>
      <c r="H773" s="95"/>
      <c r="I773" s="95"/>
      <c r="J773" s="98" t="s">
        <v>470</v>
      </c>
    </row>
    <row r="774" spans="1:10" s="98" customFormat="1" ht="120" hidden="1" x14ac:dyDescent="0.25">
      <c r="A774" s="96"/>
      <c r="B774" s="97" t="s">
        <v>109</v>
      </c>
      <c r="D774" s="98" t="s">
        <v>110</v>
      </c>
      <c r="E774" s="99" t="s">
        <v>332</v>
      </c>
      <c r="F774" s="94">
        <v>0</v>
      </c>
      <c r="G774" s="95">
        <v>0</v>
      </c>
      <c r="H774" s="95">
        <v>0</v>
      </c>
      <c r="I774" s="95">
        <f>F774+G774-H774</f>
        <v>0</v>
      </c>
      <c r="J774" s="98" t="s">
        <v>470</v>
      </c>
    </row>
    <row r="775" spans="1:10" s="98" customFormat="1" ht="120" hidden="1" x14ac:dyDescent="0.25">
      <c r="A775" s="96"/>
      <c r="B775" s="97"/>
      <c r="E775" s="99" t="s">
        <v>333</v>
      </c>
      <c r="F775" s="94">
        <v>0</v>
      </c>
      <c r="G775" s="95">
        <v>0</v>
      </c>
      <c r="H775" s="95">
        <v>0</v>
      </c>
      <c r="I775" s="95">
        <f>F775+G775-H775</f>
        <v>0</v>
      </c>
      <c r="J775" s="98" t="s">
        <v>470</v>
      </c>
    </row>
    <row r="776" spans="1:10" s="98" customFormat="1" ht="120" hidden="1" x14ac:dyDescent="0.25">
      <c r="A776" s="96"/>
      <c r="B776" s="97"/>
      <c r="E776" s="99" t="s">
        <v>334</v>
      </c>
      <c r="F776" s="94">
        <f>SUM(F774:F775)</f>
        <v>0</v>
      </c>
      <c r="G776" s="95">
        <v>0</v>
      </c>
      <c r="H776" s="95">
        <v>0</v>
      </c>
      <c r="I776" s="95">
        <f t="shared" ref="I776" si="229">F776+G776-H776</f>
        <v>0</v>
      </c>
      <c r="J776" s="98" t="s">
        <v>470</v>
      </c>
    </row>
    <row r="777" spans="1:10" s="98" customFormat="1" ht="120" hidden="1" x14ac:dyDescent="0.25">
      <c r="A777" s="96"/>
      <c r="B777" s="97"/>
      <c r="E777" s="99"/>
      <c r="F777" s="94"/>
      <c r="G777" s="95"/>
      <c r="H777" s="95"/>
      <c r="I777" s="95"/>
      <c r="J777" s="98" t="s">
        <v>470</v>
      </c>
    </row>
    <row r="778" spans="1:10" s="98" customFormat="1" ht="120" hidden="1" x14ac:dyDescent="0.25">
      <c r="A778" s="100"/>
      <c r="B778" s="101" t="s">
        <v>102</v>
      </c>
      <c r="C778" s="102" t="s">
        <v>128</v>
      </c>
      <c r="D778" s="102" t="s">
        <v>375</v>
      </c>
      <c r="E778" s="103" t="s">
        <v>332</v>
      </c>
      <c r="F778" s="104">
        <f>F774+F770+F766</f>
        <v>0</v>
      </c>
      <c r="G778" s="104">
        <f>G774+G770+G766</f>
        <v>0</v>
      </c>
      <c r="H778" s="104">
        <f>H774+H770+H766</f>
        <v>0</v>
      </c>
      <c r="I778" s="104">
        <f>I774+I770+I766</f>
        <v>0</v>
      </c>
      <c r="J778" s="98" t="s">
        <v>470</v>
      </c>
    </row>
    <row r="779" spans="1:10" s="98" customFormat="1" ht="120" hidden="1" x14ac:dyDescent="0.25">
      <c r="A779" s="100"/>
      <c r="B779" s="101"/>
      <c r="C779" s="102"/>
      <c r="D779" s="102"/>
      <c r="E779" s="103" t="s">
        <v>333</v>
      </c>
      <c r="F779" s="104">
        <f t="shared" ref="F779:I779" si="230">F775+F771+F767</f>
        <v>0</v>
      </c>
      <c r="G779" s="104">
        <f t="shared" si="230"/>
        <v>0</v>
      </c>
      <c r="H779" s="104">
        <f t="shared" si="230"/>
        <v>0</v>
      </c>
      <c r="I779" s="104">
        <f t="shared" si="230"/>
        <v>0</v>
      </c>
      <c r="J779" s="98" t="s">
        <v>470</v>
      </c>
    </row>
    <row r="780" spans="1:10" s="98" customFormat="1" ht="120" hidden="1" x14ac:dyDescent="0.25">
      <c r="A780" s="100"/>
      <c r="B780" s="101"/>
      <c r="C780" s="102"/>
      <c r="D780" s="102"/>
      <c r="E780" s="103" t="s">
        <v>334</v>
      </c>
      <c r="F780" s="104">
        <f t="shared" ref="F780:I780" si="231">F776+F772+F768</f>
        <v>0</v>
      </c>
      <c r="G780" s="104">
        <f t="shared" si="231"/>
        <v>0</v>
      </c>
      <c r="H780" s="104">
        <f t="shared" si="231"/>
        <v>0</v>
      </c>
      <c r="I780" s="104">
        <f t="shared" si="231"/>
        <v>0</v>
      </c>
      <c r="J780" s="98" t="s">
        <v>470</v>
      </c>
    </row>
    <row r="781" spans="1:10" s="98" customFormat="1" ht="120" hidden="1" x14ac:dyDescent="0.25">
      <c r="A781" s="96"/>
      <c r="B781" s="106"/>
      <c r="E781" s="99"/>
      <c r="F781" s="94"/>
      <c r="G781" s="95"/>
      <c r="H781" s="95"/>
      <c r="I781" s="95"/>
      <c r="J781" s="98" t="s">
        <v>470</v>
      </c>
    </row>
    <row r="782" spans="1:10" s="155" customFormat="1" ht="302.25" x14ac:dyDescent="0.25">
      <c r="A782" s="296" t="s">
        <v>222</v>
      </c>
      <c r="B782" s="297"/>
      <c r="C782" s="298"/>
      <c r="D782" s="298" t="s">
        <v>203</v>
      </c>
      <c r="E782" s="298" t="s">
        <v>332</v>
      </c>
      <c r="F782" s="299">
        <f>F778+F761+F744+F727+F710+F693+F676+F659+F642</f>
        <v>3765.07</v>
      </c>
      <c r="G782" s="299">
        <f t="shared" ref="G782:I782" si="232">G778+G761+G744+G727+G710+G693+G676+G659+G642</f>
        <v>0</v>
      </c>
      <c r="H782" s="299">
        <f t="shared" si="232"/>
        <v>0</v>
      </c>
      <c r="I782" s="299">
        <f t="shared" si="232"/>
        <v>3765.07</v>
      </c>
      <c r="J782" s="155" t="s">
        <v>471</v>
      </c>
    </row>
    <row r="783" spans="1:10" s="155" customFormat="1" ht="302.25" x14ac:dyDescent="0.25">
      <c r="A783" s="300"/>
      <c r="B783" s="301"/>
      <c r="C783" s="302"/>
      <c r="D783" s="302"/>
      <c r="E783" s="302" t="s">
        <v>333</v>
      </c>
      <c r="F783" s="303">
        <f t="shared" ref="F783:I784" si="233">F779+F762+F745+F728+F711+F694+F677+F660+F643</f>
        <v>563400</v>
      </c>
      <c r="G783" s="303">
        <f t="shared" si="233"/>
        <v>0</v>
      </c>
      <c r="H783" s="303">
        <f t="shared" si="233"/>
        <v>28227</v>
      </c>
      <c r="I783" s="303">
        <f t="shared" si="233"/>
        <v>535173</v>
      </c>
      <c r="J783" s="155" t="s">
        <v>471</v>
      </c>
    </row>
    <row r="784" spans="1:10" s="155" customFormat="1" ht="302.25" x14ac:dyDescent="0.25">
      <c r="A784" s="300"/>
      <c r="B784" s="301"/>
      <c r="C784" s="302"/>
      <c r="D784" s="302"/>
      <c r="E784" s="302" t="s">
        <v>334</v>
      </c>
      <c r="F784" s="303">
        <f t="shared" si="233"/>
        <v>567165.06999999995</v>
      </c>
      <c r="G784" s="303">
        <f t="shared" si="233"/>
        <v>0</v>
      </c>
      <c r="H784" s="303">
        <f t="shared" si="233"/>
        <v>28227</v>
      </c>
      <c r="I784" s="303">
        <f t="shared" si="233"/>
        <v>538938.06999999995</v>
      </c>
      <c r="J784" s="155" t="s">
        <v>471</v>
      </c>
    </row>
    <row r="785" spans="1:10" s="155" customFormat="1" ht="302.25" x14ac:dyDescent="0.25">
      <c r="A785" s="162"/>
      <c r="B785" s="163"/>
      <c r="C785" s="157"/>
      <c r="D785" s="157"/>
      <c r="E785" s="157"/>
      <c r="F785" s="164"/>
      <c r="G785" s="165"/>
      <c r="H785" s="165"/>
      <c r="I785" s="165"/>
      <c r="J785" s="155" t="s">
        <v>471</v>
      </c>
    </row>
    <row r="786" spans="1:10" s="102" customFormat="1" ht="45.75" hidden="1" thickBot="1" x14ac:dyDescent="0.3">
      <c r="A786" s="118" t="s">
        <v>92</v>
      </c>
      <c r="B786" s="119"/>
      <c r="C786" s="120" t="s">
        <v>131</v>
      </c>
      <c r="D786" s="120" t="s">
        <v>223</v>
      </c>
      <c r="E786" s="121"/>
      <c r="F786" s="122"/>
      <c r="G786" s="123"/>
      <c r="H786" s="123"/>
      <c r="I786" s="123"/>
      <c r="J786" s="102" t="s">
        <v>391</v>
      </c>
    </row>
    <row r="787" spans="1:10" s="98" customFormat="1" ht="45.75" hidden="1" thickBot="1" x14ac:dyDescent="0.3">
      <c r="A787" s="96"/>
      <c r="B787" s="106"/>
      <c r="E787" s="99"/>
      <c r="F787" s="94"/>
      <c r="G787" s="95"/>
      <c r="H787" s="95"/>
      <c r="I787" s="95"/>
      <c r="J787" s="98" t="s">
        <v>391</v>
      </c>
    </row>
    <row r="788" spans="1:10" s="98" customFormat="1" ht="45.75" hidden="1" thickBot="1" x14ac:dyDescent="0.3">
      <c r="A788" s="107" t="s">
        <v>224</v>
      </c>
      <c r="B788" s="109" t="s">
        <v>96</v>
      </c>
      <c r="C788" s="109" t="s">
        <v>93</v>
      </c>
      <c r="D788" s="109" t="s">
        <v>225</v>
      </c>
      <c r="E788" s="110"/>
      <c r="F788" s="111"/>
      <c r="G788" s="112"/>
      <c r="H788" s="112"/>
      <c r="I788" s="112"/>
      <c r="J788" s="98" t="s">
        <v>391</v>
      </c>
    </row>
    <row r="789" spans="1:10" s="98" customFormat="1" ht="45.75" hidden="1" thickBot="1" x14ac:dyDescent="0.3">
      <c r="A789" s="96"/>
      <c r="B789" s="97" t="s">
        <v>98</v>
      </c>
      <c r="D789" s="98" t="s">
        <v>99</v>
      </c>
      <c r="E789" s="99" t="s">
        <v>332</v>
      </c>
      <c r="F789" s="94">
        <v>0</v>
      </c>
      <c r="G789" s="95">
        <v>0</v>
      </c>
      <c r="H789" s="95">
        <v>0</v>
      </c>
      <c r="I789" s="95">
        <f>F789+G789-H789</f>
        <v>0</v>
      </c>
      <c r="J789" s="98" t="s">
        <v>391</v>
      </c>
    </row>
    <row r="790" spans="1:10" s="98" customFormat="1" ht="45.75" hidden="1" thickBot="1" x14ac:dyDescent="0.3">
      <c r="A790" s="96"/>
      <c r="B790" s="97"/>
      <c r="E790" s="99" t="s">
        <v>333</v>
      </c>
      <c r="F790" s="94">
        <v>0</v>
      </c>
      <c r="G790" s="95">
        <v>0</v>
      </c>
      <c r="H790" s="95">
        <v>0</v>
      </c>
      <c r="I790" s="95">
        <f>F790+G790-H790</f>
        <v>0</v>
      </c>
      <c r="J790" s="98" t="s">
        <v>391</v>
      </c>
    </row>
    <row r="791" spans="1:10" s="98" customFormat="1" ht="45.75" hidden="1" thickBot="1" x14ac:dyDescent="0.3">
      <c r="A791" s="96"/>
      <c r="B791" s="97"/>
      <c r="E791" s="99" t="s">
        <v>334</v>
      </c>
      <c r="F791" s="94">
        <f>SUM(F789:F790)</f>
        <v>0</v>
      </c>
      <c r="G791" s="95">
        <v>0</v>
      </c>
      <c r="H791" s="95">
        <v>0</v>
      </c>
      <c r="I791" s="95">
        <f t="shared" ref="I791" si="234">F791+G791-H791</f>
        <v>0</v>
      </c>
      <c r="J791" s="98" t="s">
        <v>391</v>
      </c>
    </row>
    <row r="792" spans="1:10" s="98" customFormat="1" ht="45.75" hidden="1" thickBot="1" x14ac:dyDescent="0.3">
      <c r="A792" s="96"/>
      <c r="B792" s="97"/>
      <c r="E792" s="99"/>
      <c r="F792" s="94"/>
      <c r="G792" s="95"/>
      <c r="H792" s="95"/>
      <c r="I792" s="95"/>
      <c r="J792" s="98" t="s">
        <v>391</v>
      </c>
    </row>
    <row r="793" spans="1:10" s="98" customFormat="1" ht="45.75" hidden="1" thickBot="1" x14ac:dyDescent="0.3">
      <c r="A793" s="96"/>
      <c r="B793" s="97" t="s">
        <v>100</v>
      </c>
      <c r="D793" s="98" t="s">
        <v>101</v>
      </c>
      <c r="E793" s="99" t="s">
        <v>332</v>
      </c>
      <c r="F793" s="94">
        <v>0</v>
      </c>
      <c r="G793" s="95">
        <v>0</v>
      </c>
      <c r="H793" s="95">
        <v>0</v>
      </c>
      <c r="I793" s="95">
        <f>F793+G793-H793</f>
        <v>0</v>
      </c>
      <c r="J793" s="98" t="s">
        <v>391</v>
      </c>
    </row>
    <row r="794" spans="1:10" s="98" customFormat="1" ht="45.75" hidden="1" thickBot="1" x14ac:dyDescent="0.3">
      <c r="A794" s="96"/>
      <c r="B794" s="97"/>
      <c r="E794" s="99" t="s">
        <v>333</v>
      </c>
      <c r="F794" s="94">
        <v>0</v>
      </c>
      <c r="G794" s="95">
        <v>0</v>
      </c>
      <c r="H794" s="95">
        <v>0</v>
      </c>
      <c r="I794" s="95">
        <f>F794+G794-H794</f>
        <v>0</v>
      </c>
      <c r="J794" s="98" t="s">
        <v>391</v>
      </c>
    </row>
    <row r="795" spans="1:10" s="98" customFormat="1" ht="45.75" hidden="1" thickBot="1" x14ac:dyDescent="0.3">
      <c r="A795" s="96"/>
      <c r="B795" s="97"/>
      <c r="E795" s="99" t="s">
        <v>334</v>
      </c>
      <c r="F795" s="94">
        <f>SUM(F793:F794)</f>
        <v>0</v>
      </c>
      <c r="G795" s="95">
        <v>0</v>
      </c>
      <c r="H795" s="95">
        <v>0</v>
      </c>
      <c r="I795" s="95">
        <f t="shared" ref="I795" si="235">F795+G795-H795</f>
        <v>0</v>
      </c>
      <c r="J795" s="98" t="s">
        <v>391</v>
      </c>
    </row>
    <row r="796" spans="1:10" s="98" customFormat="1" ht="45.75" hidden="1" thickBot="1" x14ac:dyDescent="0.3">
      <c r="A796" s="96"/>
      <c r="B796" s="97"/>
      <c r="E796" s="99"/>
      <c r="F796" s="94"/>
      <c r="G796" s="95"/>
      <c r="H796" s="95"/>
      <c r="I796" s="95"/>
      <c r="J796" s="98" t="s">
        <v>391</v>
      </c>
    </row>
    <row r="797" spans="1:10" s="98" customFormat="1" ht="45.75" hidden="1" thickBot="1" x14ac:dyDescent="0.3">
      <c r="A797" s="96"/>
      <c r="B797" s="97" t="s">
        <v>109</v>
      </c>
      <c r="D797" s="98" t="s">
        <v>110</v>
      </c>
      <c r="E797" s="99" t="s">
        <v>332</v>
      </c>
      <c r="F797" s="94">
        <v>0</v>
      </c>
      <c r="G797" s="95">
        <v>0</v>
      </c>
      <c r="H797" s="95">
        <v>0</v>
      </c>
      <c r="I797" s="95">
        <f>F797+G797-H797</f>
        <v>0</v>
      </c>
      <c r="J797" s="98" t="s">
        <v>391</v>
      </c>
    </row>
    <row r="798" spans="1:10" s="98" customFormat="1" ht="45.75" hidden="1" thickBot="1" x14ac:dyDescent="0.3">
      <c r="A798" s="96"/>
      <c r="B798" s="97"/>
      <c r="E798" s="99" t="s">
        <v>333</v>
      </c>
      <c r="F798" s="94">
        <v>0</v>
      </c>
      <c r="G798" s="95">
        <v>0</v>
      </c>
      <c r="H798" s="95">
        <v>0</v>
      </c>
      <c r="I798" s="95">
        <f>F798+G798-H798</f>
        <v>0</v>
      </c>
      <c r="J798" s="98" t="s">
        <v>391</v>
      </c>
    </row>
    <row r="799" spans="1:10" s="98" customFormat="1" ht="45.75" hidden="1" thickBot="1" x14ac:dyDescent="0.3">
      <c r="A799" s="96"/>
      <c r="B799" s="97"/>
      <c r="E799" s="99" t="s">
        <v>334</v>
      </c>
      <c r="F799" s="94">
        <f>SUM(F797:F798)</f>
        <v>0</v>
      </c>
      <c r="G799" s="95">
        <v>0</v>
      </c>
      <c r="H799" s="95">
        <v>0</v>
      </c>
      <c r="I799" s="95">
        <f t="shared" ref="I799" si="236">F799+G799-H799</f>
        <v>0</v>
      </c>
      <c r="J799" s="98" t="s">
        <v>391</v>
      </c>
    </row>
    <row r="800" spans="1:10" s="98" customFormat="1" ht="45.75" hidden="1" thickBot="1" x14ac:dyDescent="0.3">
      <c r="A800" s="96"/>
      <c r="B800" s="97"/>
      <c r="E800" s="99"/>
      <c r="F800" s="94"/>
      <c r="G800" s="95"/>
      <c r="H800" s="95"/>
      <c r="I800" s="95"/>
      <c r="J800" s="98" t="s">
        <v>391</v>
      </c>
    </row>
    <row r="801" spans="1:10" s="98" customFormat="1" ht="45.75" hidden="1" thickBot="1" x14ac:dyDescent="0.3">
      <c r="A801" s="100"/>
      <c r="B801" s="101" t="s">
        <v>102</v>
      </c>
      <c r="C801" s="102" t="s">
        <v>93</v>
      </c>
      <c r="D801" s="102" t="s">
        <v>226</v>
      </c>
      <c r="E801" s="103" t="s">
        <v>332</v>
      </c>
      <c r="F801" s="104">
        <f>F797+F793+F789</f>
        <v>0</v>
      </c>
      <c r="G801" s="104">
        <f>G797+G793+G789</f>
        <v>0</v>
      </c>
      <c r="H801" s="104">
        <f>H797+H793+H789</f>
        <v>0</v>
      </c>
      <c r="I801" s="104">
        <f>I797+I793+I789</f>
        <v>0</v>
      </c>
      <c r="J801" s="98" t="s">
        <v>391</v>
      </c>
    </row>
    <row r="802" spans="1:10" s="98" customFormat="1" ht="45.75" hidden="1" thickBot="1" x14ac:dyDescent="0.3">
      <c r="A802" s="100"/>
      <c r="B802" s="101"/>
      <c r="C802" s="102"/>
      <c r="D802" s="102"/>
      <c r="E802" s="103" t="s">
        <v>333</v>
      </c>
      <c r="F802" s="104">
        <f t="shared" ref="F802:I802" si="237">F798+F794+F790</f>
        <v>0</v>
      </c>
      <c r="G802" s="104">
        <f t="shared" si="237"/>
        <v>0</v>
      </c>
      <c r="H802" s="104">
        <f t="shared" si="237"/>
        <v>0</v>
      </c>
      <c r="I802" s="104">
        <f t="shared" si="237"/>
        <v>0</v>
      </c>
      <c r="J802" s="98" t="s">
        <v>391</v>
      </c>
    </row>
    <row r="803" spans="1:10" s="98" customFormat="1" ht="45.75" hidden="1" thickBot="1" x14ac:dyDescent="0.3">
      <c r="A803" s="100"/>
      <c r="B803" s="101"/>
      <c r="C803" s="102"/>
      <c r="D803" s="102"/>
      <c r="E803" s="103" t="s">
        <v>334</v>
      </c>
      <c r="F803" s="104">
        <f t="shared" ref="F803:I803" si="238">F799+F795+F791</f>
        <v>0</v>
      </c>
      <c r="G803" s="104">
        <f t="shared" si="238"/>
        <v>0</v>
      </c>
      <c r="H803" s="104">
        <f t="shared" si="238"/>
        <v>0</v>
      </c>
      <c r="I803" s="104">
        <f t="shared" si="238"/>
        <v>0</v>
      </c>
      <c r="J803" s="98" t="s">
        <v>391</v>
      </c>
    </row>
    <row r="804" spans="1:10" s="98" customFormat="1" ht="45.75" hidden="1" thickBot="1" x14ac:dyDescent="0.3">
      <c r="A804" s="96"/>
      <c r="B804" s="106"/>
      <c r="E804" s="99"/>
      <c r="F804" s="94"/>
      <c r="G804" s="95"/>
      <c r="H804" s="95"/>
      <c r="I804" s="95"/>
      <c r="J804" s="98" t="s">
        <v>391</v>
      </c>
    </row>
    <row r="805" spans="1:10" s="98" customFormat="1" ht="45.75" hidden="1" thickBot="1" x14ac:dyDescent="0.3">
      <c r="A805" s="130">
        <v>1002</v>
      </c>
      <c r="B805" s="131" t="s">
        <v>96</v>
      </c>
      <c r="C805" s="131" t="s">
        <v>104</v>
      </c>
      <c r="D805" s="131" t="s">
        <v>227</v>
      </c>
      <c r="E805" s="132"/>
      <c r="F805" s="133"/>
      <c r="G805" s="134"/>
      <c r="H805" s="134"/>
      <c r="I805" s="134"/>
      <c r="J805" s="98" t="s">
        <v>391</v>
      </c>
    </row>
    <row r="806" spans="1:10" s="98" customFormat="1" ht="45.75" hidden="1" thickBot="1" x14ac:dyDescent="0.3">
      <c r="A806" s="96"/>
      <c r="B806" s="97" t="s">
        <v>98</v>
      </c>
      <c r="D806" s="98" t="s">
        <v>99</v>
      </c>
      <c r="E806" s="99" t="s">
        <v>332</v>
      </c>
      <c r="F806" s="94">
        <v>0</v>
      </c>
      <c r="G806" s="95">
        <v>0</v>
      </c>
      <c r="H806" s="95">
        <v>0</v>
      </c>
      <c r="I806" s="95">
        <f>F806+G806-H806</f>
        <v>0</v>
      </c>
      <c r="J806" s="98" t="s">
        <v>391</v>
      </c>
    </row>
    <row r="807" spans="1:10" s="98" customFormat="1" ht="45.75" hidden="1" thickBot="1" x14ac:dyDescent="0.3">
      <c r="A807" s="96"/>
      <c r="B807" s="97"/>
      <c r="E807" s="99" t="s">
        <v>333</v>
      </c>
      <c r="F807" s="94">
        <v>0</v>
      </c>
      <c r="G807" s="95">
        <v>0</v>
      </c>
      <c r="H807" s="95">
        <v>0</v>
      </c>
      <c r="I807" s="95">
        <f>F807+G807-H807</f>
        <v>0</v>
      </c>
      <c r="J807" s="98" t="s">
        <v>391</v>
      </c>
    </row>
    <row r="808" spans="1:10" s="98" customFormat="1" ht="45.75" hidden="1" thickBot="1" x14ac:dyDescent="0.3">
      <c r="A808" s="96"/>
      <c r="B808" s="97"/>
      <c r="E808" s="99" t="s">
        <v>334</v>
      </c>
      <c r="F808" s="94">
        <f>SUM(F806:F807)</f>
        <v>0</v>
      </c>
      <c r="G808" s="95">
        <v>0</v>
      </c>
      <c r="H808" s="95">
        <v>0</v>
      </c>
      <c r="I808" s="95">
        <f t="shared" ref="I808" si="239">F808+G808-H808</f>
        <v>0</v>
      </c>
      <c r="J808" s="98" t="s">
        <v>391</v>
      </c>
    </row>
    <row r="809" spans="1:10" s="98" customFormat="1" ht="45.75" hidden="1" thickBot="1" x14ac:dyDescent="0.3">
      <c r="A809" s="96"/>
      <c r="B809" s="97"/>
      <c r="E809" s="99"/>
      <c r="F809" s="94"/>
      <c r="G809" s="95"/>
      <c r="H809" s="95"/>
      <c r="I809" s="95"/>
      <c r="J809" s="98" t="s">
        <v>391</v>
      </c>
    </row>
    <row r="810" spans="1:10" s="98" customFormat="1" ht="45.75" hidden="1" thickBot="1" x14ac:dyDescent="0.3">
      <c r="A810" s="96"/>
      <c r="B810" s="97" t="s">
        <v>100</v>
      </c>
      <c r="D810" s="98" t="s">
        <v>101</v>
      </c>
      <c r="E810" s="99" t="s">
        <v>332</v>
      </c>
      <c r="F810" s="94">
        <v>0</v>
      </c>
      <c r="G810" s="95">
        <v>0</v>
      </c>
      <c r="H810" s="95">
        <v>0</v>
      </c>
      <c r="I810" s="95">
        <f>F810+G810-H810</f>
        <v>0</v>
      </c>
      <c r="J810" s="98" t="s">
        <v>391</v>
      </c>
    </row>
    <row r="811" spans="1:10" s="98" customFormat="1" ht="45.75" hidden="1" thickBot="1" x14ac:dyDescent="0.3">
      <c r="A811" s="96"/>
      <c r="B811" s="97"/>
      <c r="E811" s="99" t="s">
        <v>333</v>
      </c>
      <c r="F811" s="94">
        <v>0</v>
      </c>
      <c r="G811" s="95">
        <v>0</v>
      </c>
      <c r="H811" s="95">
        <v>0</v>
      </c>
      <c r="I811" s="95">
        <f>F811+G811-H811</f>
        <v>0</v>
      </c>
      <c r="J811" s="98" t="s">
        <v>391</v>
      </c>
    </row>
    <row r="812" spans="1:10" s="98" customFormat="1" ht="45.75" hidden="1" thickBot="1" x14ac:dyDescent="0.3">
      <c r="A812" s="96"/>
      <c r="B812" s="97"/>
      <c r="E812" s="99" t="s">
        <v>334</v>
      </c>
      <c r="F812" s="94">
        <f>SUM(F810:F811)</f>
        <v>0</v>
      </c>
      <c r="G812" s="95">
        <v>0</v>
      </c>
      <c r="H812" s="95">
        <v>0</v>
      </c>
      <c r="I812" s="95">
        <f t="shared" ref="I812" si="240">F812+G812-H812</f>
        <v>0</v>
      </c>
      <c r="J812" s="98" t="s">
        <v>391</v>
      </c>
    </row>
    <row r="813" spans="1:10" s="98" customFormat="1" ht="45.75" hidden="1" thickBot="1" x14ac:dyDescent="0.3">
      <c r="A813" s="96"/>
      <c r="B813" s="97"/>
      <c r="E813" s="99"/>
      <c r="F813" s="94"/>
      <c r="G813" s="95"/>
      <c r="H813" s="95"/>
      <c r="I813" s="95"/>
      <c r="J813" s="98" t="s">
        <v>391</v>
      </c>
    </row>
    <row r="814" spans="1:10" s="98" customFormat="1" ht="45.75" hidden="1" thickBot="1" x14ac:dyDescent="0.3">
      <c r="A814" s="96"/>
      <c r="B814" s="97" t="s">
        <v>109</v>
      </c>
      <c r="D814" s="98" t="s">
        <v>110</v>
      </c>
      <c r="E814" s="99" t="s">
        <v>332</v>
      </c>
      <c r="F814" s="94">
        <v>0</v>
      </c>
      <c r="G814" s="95">
        <v>0</v>
      </c>
      <c r="H814" s="95">
        <v>0</v>
      </c>
      <c r="I814" s="95">
        <f>F814+G814-H814</f>
        <v>0</v>
      </c>
      <c r="J814" s="98" t="s">
        <v>391</v>
      </c>
    </row>
    <row r="815" spans="1:10" s="98" customFormat="1" ht="45.75" hidden="1" thickBot="1" x14ac:dyDescent="0.3">
      <c r="A815" s="96"/>
      <c r="B815" s="97"/>
      <c r="E815" s="99" t="s">
        <v>333</v>
      </c>
      <c r="F815" s="94">
        <v>0</v>
      </c>
      <c r="G815" s="95">
        <v>0</v>
      </c>
      <c r="H815" s="95">
        <v>0</v>
      </c>
      <c r="I815" s="95">
        <f>F815+G815-H815</f>
        <v>0</v>
      </c>
      <c r="J815" s="98" t="s">
        <v>391</v>
      </c>
    </row>
    <row r="816" spans="1:10" s="98" customFormat="1" ht="45.75" hidden="1" thickBot="1" x14ac:dyDescent="0.3">
      <c r="A816" s="96"/>
      <c r="B816" s="97"/>
      <c r="E816" s="99" t="s">
        <v>334</v>
      </c>
      <c r="F816" s="94">
        <f>SUM(F814:F815)</f>
        <v>0</v>
      </c>
      <c r="G816" s="95">
        <v>0</v>
      </c>
      <c r="H816" s="95">
        <v>0</v>
      </c>
      <c r="I816" s="95">
        <f t="shared" ref="I816" si="241">F816+G816-H816</f>
        <v>0</v>
      </c>
      <c r="J816" s="98" t="s">
        <v>391</v>
      </c>
    </row>
    <row r="817" spans="1:10" s="98" customFormat="1" ht="45.75" hidden="1" thickBot="1" x14ac:dyDescent="0.3">
      <c r="A817" s="96"/>
      <c r="B817" s="97"/>
      <c r="E817" s="99"/>
      <c r="F817" s="94"/>
      <c r="G817" s="95"/>
      <c r="H817" s="95"/>
      <c r="I817" s="95"/>
      <c r="J817" s="98" t="s">
        <v>391</v>
      </c>
    </row>
    <row r="818" spans="1:10" s="98" customFormat="1" ht="45.75" hidden="1" thickBot="1" x14ac:dyDescent="0.3">
      <c r="A818" s="100"/>
      <c r="B818" s="101" t="s">
        <v>102</v>
      </c>
      <c r="C818" s="102" t="s">
        <v>104</v>
      </c>
      <c r="D818" s="102" t="s">
        <v>227</v>
      </c>
      <c r="E818" s="103" t="s">
        <v>332</v>
      </c>
      <c r="F818" s="104">
        <f>F814+F810+F806</f>
        <v>0</v>
      </c>
      <c r="G818" s="104">
        <f>G814+G810+G806</f>
        <v>0</v>
      </c>
      <c r="H818" s="104">
        <f>H814+H810+H806</f>
        <v>0</v>
      </c>
      <c r="I818" s="104">
        <f>I814+I810+I806</f>
        <v>0</v>
      </c>
      <c r="J818" s="98" t="s">
        <v>391</v>
      </c>
    </row>
    <row r="819" spans="1:10" s="98" customFormat="1" ht="45.75" hidden="1" thickBot="1" x14ac:dyDescent="0.3">
      <c r="A819" s="100"/>
      <c r="B819" s="101"/>
      <c r="C819" s="102"/>
      <c r="D819" s="102"/>
      <c r="E819" s="103" t="s">
        <v>333</v>
      </c>
      <c r="F819" s="104">
        <f t="shared" ref="F819:I819" si="242">F815+F811+F807</f>
        <v>0</v>
      </c>
      <c r="G819" s="104">
        <f t="shared" si="242"/>
        <v>0</v>
      </c>
      <c r="H819" s="104">
        <f t="shared" si="242"/>
        <v>0</v>
      </c>
      <c r="I819" s="104">
        <f t="shared" si="242"/>
        <v>0</v>
      </c>
      <c r="J819" s="98" t="s">
        <v>391</v>
      </c>
    </row>
    <row r="820" spans="1:10" s="98" customFormat="1" ht="45.75" hidden="1" thickBot="1" x14ac:dyDescent="0.3">
      <c r="A820" s="100"/>
      <c r="B820" s="101"/>
      <c r="C820" s="102"/>
      <c r="D820" s="102"/>
      <c r="E820" s="103" t="s">
        <v>334</v>
      </c>
      <c r="F820" s="104">
        <f t="shared" ref="F820:I820" si="243">F816+F812+F808</f>
        <v>0</v>
      </c>
      <c r="G820" s="104">
        <f t="shared" si="243"/>
        <v>0</v>
      </c>
      <c r="H820" s="104">
        <f t="shared" si="243"/>
        <v>0</v>
      </c>
      <c r="I820" s="104">
        <f t="shared" si="243"/>
        <v>0</v>
      </c>
      <c r="J820" s="98" t="s">
        <v>391</v>
      </c>
    </row>
    <row r="821" spans="1:10" s="98" customFormat="1" ht="45.75" hidden="1" thickBot="1" x14ac:dyDescent="0.3">
      <c r="A821" s="96"/>
      <c r="B821" s="106"/>
      <c r="E821" s="99"/>
      <c r="F821" s="94"/>
      <c r="G821" s="95"/>
      <c r="H821" s="95"/>
      <c r="I821" s="95"/>
      <c r="J821" s="98" t="s">
        <v>391</v>
      </c>
    </row>
    <row r="822" spans="1:10" s="98" customFormat="1" ht="45.75" hidden="1" thickBot="1" x14ac:dyDescent="0.3">
      <c r="A822" s="107">
        <v>1003</v>
      </c>
      <c r="B822" s="109" t="s">
        <v>96</v>
      </c>
      <c r="C822" s="109" t="s">
        <v>107</v>
      </c>
      <c r="D822" s="109" t="s">
        <v>228</v>
      </c>
      <c r="E822" s="110"/>
      <c r="F822" s="111"/>
      <c r="G822" s="112"/>
      <c r="H822" s="112"/>
      <c r="I822" s="112"/>
      <c r="J822" s="98" t="s">
        <v>391</v>
      </c>
    </row>
    <row r="823" spans="1:10" s="98" customFormat="1" ht="45.75" hidden="1" thickBot="1" x14ac:dyDescent="0.3">
      <c r="A823" s="96"/>
      <c r="B823" s="97" t="s">
        <v>98</v>
      </c>
      <c r="D823" s="98" t="s">
        <v>99</v>
      </c>
      <c r="E823" s="99" t="s">
        <v>332</v>
      </c>
      <c r="F823" s="94">
        <v>0</v>
      </c>
      <c r="G823" s="95">
        <v>0</v>
      </c>
      <c r="H823" s="95">
        <v>0</v>
      </c>
      <c r="I823" s="95">
        <f>F823+G823-H823</f>
        <v>0</v>
      </c>
      <c r="J823" s="98" t="s">
        <v>391</v>
      </c>
    </row>
    <row r="824" spans="1:10" s="98" customFormat="1" ht="45.75" hidden="1" thickBot="1" x14ac:dyDescent="0.3">
      <c r="A824" s="96"/>
      <c r="B824" s="97"/>
      <c r="E824" s="99" t="s">
        <v>333</v>
      </c>
      <c r="F824" s="94">
        <v>0</v>
      </c>
      <c r="G824" s="95">
        <v>0</v>
      </c>
      <c r="H824" s="95">
        <v>0</v>
      </c>
      <c r="I824" s="95">
        <f>F824+G824-H824</f>
        <v>0</v>
      </c>
      <c r="J824" s="98" t="s">
        <v>391</v>
      </c>
    </row>
    <row r="825" spans="1:10" s="98" customFormat="1" ht="45.75" hidden="1" thickBot="1" x14ac:dyDescent="0.3">
      <c r="A825" s="96"/>
      <c r="B825" s="97"/>
      <c r="E825" s="99" t="s">
        <v>334</v>
      </c>
      <c r="F825" s="94">
        <f>SUM(F823:F824)</f>
        <v>0</v>
      </c>
      <c r="G825" s="95">
        <v>0</v>
      </c>
      <c r="H825" s="95">
        <v>0</v>
      </c>
      <c r="I825" s="95">
        <f t="shared" ref="I825" si="244">F825+G825-H825</f>
        <v>0</v>
      </c>
      <c r="J825" s="98" t="s">
        <v>391</v>
      </c>
    </row>
    <row r="826" spans="1:10" s="98" customFormat="1" ht="45.75" hidden="1" thickBot="1" x14ac:dyDescent="0.3">
      <c r="A826" s="96"/>
      <c r="B826" s="97"/>
      <c r="E826" s="99"/>
      <c r="F826" s="94"/>
      <c r="G826" s="95"/>
      <c r="H826" s="95"/>
      <c r="I826" s="95"/>
      <c r="J826" s="98" t="s">
        <v>391</v>
      </c>
    </row>
    <row r="827" spans="1:10" s="98" customFormat="1" ht="45.75" hidden="1" thickBot="1" x14ac:dyDescent="0.3">
      <c r="A827" s="96"/>
      <c r="B827" s="97" t="s">
        <v>100</v>
      </c>
      <c r="D827" s="98" t="s">
        <v>101</v>
      </c>
      <c r="E827" s="99" t="s">
        <v>332</v>
      </c>
      <c r="F827" s="94">
        <v>0</v>
      </c>
      <c r="G827" s="95">
        <v>0</v>
      </c>
      <c r="H827" s="95">
        <v>0</v>
      </c>
      <c r="I827" s="95">
        <f>F827+G827-H827</f>
        <v>0</v>
      </c>
      <c r="J827" s="98" t="s">
        <v>391</v>
      </c>
    </row>
    <row r="828" spans="1:10" s="98" customFormat="1" ht="45.75" hidden="1" thickBot="1" x14ac:dyDescent="0.3">
      <c r="A828" s="96"/>
      <c r="B828" s="97"/>
      <c r="E828" s="99" t="s">
        <v>333</v>
      </c>
      <c r="F828" s="94">
        <v>0</v>
      </c>
      <c r="G828" s="95">
        <v>0</v>
      </c>
      <c r="H828" s="95">
        <v>0</v>
      </c>
      <c r="I828" s="95">
        <f>F828+G828-H828</f>
        <v>0</v>
      </c>
      <c r="J828" s="98" t="s">
        <v>391</v>
      </c>
    </row>
    <row r="829" spans="1:10" s="98" customFormat="1" ht="45.75" hidden="1" thickBot="1" x14ac:dyDescent="0.3">
      <c r="A829" s="96"/>
      <c r="B829" s="97"/>
      <c r="E829" s="99" t="s">
        <v>334</v>
      </c>
      <c r="F829" s="94">
        <f>SUM(F827:F828)</f>
        <v>0</v>
      </c>
      <c r="G829" s="95">
        <v>0</v>
      </c>
      <c r="H829" s="95">
        <v>0</v>
      </c>
      <c r="I829" s="95">
        <f t="shared" ref="I829" si="245">F829+G829-H829</f>
        <v>0</v>
      </c>
      <c r="J829" s="98" t="s">
        <v>391</v>
      </c>
    </row>
    <row r="830" spans="1:10" s="98" customFormat="1" ht="45.75" hidden="1" thickBot="1" x14ac:dyDescent="0.3">
      <c r="A830" s="96"/>
      <c r="B830" s="97"/>
      <c r="E830" s="99"/>
      <c r="F830" s="94"/>
      <c r="G830" s="95"/>
      <c r="H830" s="95"/>
      <c r="I830" s="95"/>
      <c r="J830" s="98" t="s">
        <v>391</v>
      </c>
    </row>
    <row r="831" spans="1:10" s="98" customFormat="1" ht="45.75" hidden="1" thickBot="1" x14ac:dyDescent="0.3">
      <c r="A831" s="96"/>
      <c r="B831" s="97" t="s">
        <v>109</v>
      </c>
      <c r="D831" s="98" t="s">
        <v>110</v>
      </c>
      <c r="E831" s="99" t="s">
        <v>332</v>
      </c>
      <c r="F831" s="94">
        <v>0</v>
      </c>
      <c r="G831" s="95">
        <v>0</v>
      </c>
      <c r="H831" s="95">
        <v>0</v>
      </c>
      <c r="I831" s="95">
        <f>F831+G831-H831</f>
        <v>0</v>
      </c>
      <c r="J831" s="98" t="s">
        <v>391</v>
      </c>
    </row>
    <row r="832" spans="1:10" s="98" customFormat="1" ht="45.75" hidden="1" thickBot="1" x14ac:dyDescent="0.3">
      <c r="A832" s="96"/>
      <c r="B832" s="97"/>
      <c r="E832" s="99" t="s">
        <v>333</v>
      </c>
      <c r="F832" s="94">
        <v>0</v>
      </c>
      <c r="G832" s="95">
        <v>0</v>
      </c>
      <c r="H832" s="95">
        <v>0</v>
      </c>
      <c r="I832" s="95">
        <f>F832+G832-H832</f>
        <v>0</v>
      </c>
      <c r="J832" s="98" t="s">
        <v>391</v>
      </c>
    </row>
    <row r="833" spans="1:10" s="98" customFormat="1" ht="45.75" hidden="1" thickBot="1" x14ac:dyDescent="0.3">
      <c r="A833" s="96"/>
      <c r="B833" s="97"/>
      <c r="E833" s="99" t="s">
        <v>334</v>
      </c>
      <c r="F833" s="94">
        <f>SUM(F831:F832)</f>
        <v>0</v>
      </c>
      <c r="G833" s="95">
        <v>0</v>
      </c>
      <c r="H833" s="95">
        <v>0</v>
      </c>
      <c r="I833" s="95">
        <f t="shared" ref="I833" si="246">F833+G833-H833</f>
        <v>0</v>
      </c>
      <c r="J833" s="98" t="s">
        <v>391</v>
      </c>
    </row>
    <row r="834" spans="1:10" s="98" customFormat="1" ht="45.75" hidden="1" thickBot="1" x14ac:dyDescent="0.3">
      <c r="A834" s="96"/>
      <c r="B834" s="106"/>
      <c r="E834" s="99"/>
      <c r="F834" s="94"/>
      <c r="G834" s="95"/>
      <c r="H834" s="95"/>
      <c r="I834" s="95"/>
      <c r="J834" s="98" t="s">
        <v>391</v>
      </c>
    </row>
    <row r="835" spans="1:10" s="98" customFormat="1" ht="45.75" hidden="1" thickBot="1" x14ac:dyDescent="0.3">
      <c r="A835" s="100"/>
      <c r="B835" s="101" t="s">
        <v>102</v>
      </c>
      <c r="C835" s="102" t="s">
        <v>107</v>
      </c>
      <c r="D835" s="102" t="s">
        <v>228</v>
      </c>
      <c r="E835" s="103" t="s">
        <v>332</v>
      </c>
      <c r="F835" s="104">
        <f>F831+F827+F823</f>
        <v>0</v>
      </c>
      <c r="G835" s="104">
        <f>G831+G827+G823</f>
        <v>0</v>
      </c>
      <c r="H835" s="104">
        <f>H831+H827+H823</f>
        <v>0</v>
      </c>
      <c r="I835" s="104">
        <f>I831+I827+I823</f>
        <v>0</v>
      </c>
      <c r="J835" s="98" t="s">
        <v>391</v>
      </c>
    </row>
    <row r="836" spans="1:10" s="98" customFormat="1" ht="45.75" hidden="1" thickBot="1" x14ac:dyDescent="0.3">
      <c r="A836" s="100"/>
      <c r="B836" s="101"/>
      <c r="C836" s="102"/>
      <c r="D836" s="102"/>
      <c r="E836" s="103" t="s">
        <v>333</v>
      </c>
      <c r="F836" s="104">
        <f t="shared" ref="F836:I836" si="247">F832+F828+F824</f>
        <v>0</v>
      </c>
      <c r="G836" s="104">
        <f t="shared" si="247"/>
        <v>0</v>
      </c>
      <c r="H836" s="104">
        <f t="shared" si="247"/>
        <v>0</v>
      </c>
      <c r="I836" s="104">
        <f t="shared" si="247"/>
        <v>0</v>
      </c>
      <c r="J836" s="98" t="s">
        <v>391</v>
      </c>
    </row>
    <row r="837" spans="1:10" s="98" customFormat="1" ht="45.75" hidden="1" thickBot="1" x14ac:dyDescent="0.3">
      <c r="A837" s="100"/>
      <c r="B837" s="101"/>
      <c r="C837" s="102"/>
      <c r="D837" s="102"/>
      <c r="E837" s="103" t="s">
        <v>334</v>
      </c>
      <c r="F837" s="104">
        <f t="shared" ref="F837:I837" si="248">F833+F829+F825</f>
        <v>0</v>
      </c>
      <c r="G837" s="104">
        <f t="shared" si="248"/>
        <v>0</v>
      </c>
      <c r="H837" s="104">
        <f t="shared" si="248"/>
        <v>0</v>
      </c>
      <c r="I837" s="104">
        <f t="shared" si="248"/>
        <v>0</v>
      </c>
      <c r="J837" s="98" t="s">
        <v>391</v>
      </c>
    </row>
    <row r="838" spans="1:10" s="98" customFormat="1" ht="45.75" hidden="1" thickBot="1" x14ac:dyDescent="0.3">
      <c r="A838" s="96"/>
      <c r="B838" s="106"/>
      <c r="E838" s="99"/>
      <c r="F838" s="94"/>
      <c r="G838" s="95"/>
      <c r="H838" s="95"/>
      <c r="I838" s="95"/>
      <c r="J838" s="98" t="s">
        <v>391</v>
      </c>
    </row>
    <row r="839" spans="1:10" s="98" customFormat="1" ht="45.75" hidden="1" thickBot="1" x14ac:dyDescent="0.3">
      <c r="A839" s="107" t="s">
        <v>229</v>
      </c>
      <c r="B839" s="109" t="s">
        <v>96</v>
      </c>
      <c r="C839" s="109" t="s">
        <v>230</v>
      </c>
      <c r="D839" s="109" t="s">
        <v>231</v>
      </c>
      <c r="E839" s="110"/>
      <c r="F839" s="111"/>
      <c r="G839" s="112"/>
      <c r="H839" s="112"/>
      <c r="I839" s="112"/>
      <c r="J839" s="98" t="s">
        <v>391</v>
      </c>
    </row>
    <row r="840" spans="1:10" s="98" customFormat="1" ht="45.75" hidden="1" thickBot="1" x14ac:dyDescent="0.3">
      <c r="A840" s="96"/>
      <c r="B840" s="97" t="s">
        <v>98</v>
      </c>
      <c r="D840" s="98" t="s">
        <v>99</v>
      </c>
      <c r="E840" s="99" t="s">
        <v>332</v>
      </c>
      <c r="F840" s="94">
        <v>0</v>
      </c>
      <c r="G840" s="95">
        <v>0</v>
      </c>
      <c r="H840" s="95">
        <v>0</v>
      </c>
      <c r="I840" s="95">
        <f>F840+G840-H840</f>
        <v>0</v>
      </c>
      <c r="J840" s="98" t="s">
        <v>391</v>
      </c>
    </row>
    <row r="841" spans="1:10" s="98" customFormat="1" ht="45.75" hidden="1" thickBot="1" x14ac:dyDescent="0.3">
      <c r="A841" s="96"/>
      <c r="B841" s="97"/>
      <c r="E841" s="99" t="s">
        <v>333</v>
      </c>
      <c r="F841" s="94">
        <v>0</v>
      </c>
      <c r="G841" s="95">
        <v>0</v>
      </c>
      <c r="H841" s="95">
        <v>0</v>
      </c>
      <c r="I841" s="95">
        <f>F841+G841-H841</f>
        <v>0</v>
      </c>
      <c r="J841" s="98" t="s">
        <v>391</v>
      </c>
    </row>
    <row r="842" spans="1:10" s="98" customFormat="1" ht="45.75" hidden="1" thickBot="1" x14ac:dyDescent="0.3">
      <c r="A842" s="96"/>
      <c r="B842" s="97"/>
      <c r="E842" s="99" t="s">
        <v>334</v>
      </c>
      <c r="F842" s="94">
        <f>SUM(F840:F841)</f>
        <v>0</v>
      </c>
      <c r="G842" s="95">
        <v>0</v>
      </c>
      <c r="H842" s="95">
        <v>0</v>
      </c>
      <c r="I842" s="95">
        <f t="shared" ref="I842" si="249">F842+G842-H842</f>
        <v>0</v>
      </c>
      <c r="J842" s="98" t="s">
        <v>391</v>
      </c>
    </row>
    <row r="843" spans="1:10" s="98" customFormat="1" ht="45.75" hidden="1" thickBot="1" x14ac:dyDescent="0.3">
      <c r="A843" s="96"/>
      <c r="B843" s="97"/>
      <c r="E843" s="99"/>
      <c r="F843" s="94"/>
      <c r="G843" s="95"/>
      <c r="H843" s="95"/>
      <c r="I843" s="95"/>
      <c r="J843" s="98" t="s">
        <v>391</v>
      </c>
    </row>
    <row r="844" spans="1:10" s="98" customFormat="1" ht="45.75" hidden="1" thickBot="1" x14ac:dyDescent="0.3">
      <c r="A844" s="96"/>
      <c r="B844" s="97" t="s">
        <v>100</v>
      </c>
      <c r="D844" s="98" t="s">
        <v>101</v>
      </c>
      <c r="E844" s="99" t="s">
        <v>332</v>
      </c>
      <c r="F844" s="94">
        <v>0</v>
      </c>
      <c r="G844" s="95">
        <v>0</v>
      </c>
      <c r="H844" s="95">
        <v>0</v>
      </c>
      <c r="I844" s="95">
        <f>F844+G844-H844</f>
        <v>0</v>
      </c>
      <c r="J844" s="98" t="s">
        <v>391</v>
      </c>
    </row>
    <row r="845" spans="1:10" s="98" customFormat="1" ht="45.75" hidden="1" thickBot="1" x14ac:dyDescent="0.3">
      <c r="A845" s="96"/>
      <c r="B845" s="97"/>
      <c r="E845" s="99" t="s">
        <v>333</v>
      </c>
      <c r="F845" s="94">
        <v>0</v>
      </c>
      <c r="G845" s="95">
        <v>0</v>
      </c>
      <c r="H845" s="95">
        <v>0</v>
      </c>
      <c r="I845" s="95">
        <f>F845+G845-H845</f>
        <v>0</v>
      </c>
      <c r="J845" s="98" t="s">
        <v>391</v>
      </c>
    </row>
    <row r="846" spans="1:10" s="98" customFormat="1" ht="45.75" hidden="1" thickBot="1" x14ac:dyDescent="0.3">
      <c r="A846" s="96"/>
      <c r="B846" s="97"/>
      <c r="E846" s="99" t="s">
        <v>334</v>
      </c>
      <c r="F846" s="94">
        <f>SUM(F844:F845)</f>
        <v>0</v>
      </c>
      <c r="G846" s="95">
        <v>0</v>
      </c>
      <c r="H846" s="95">
        <v>0</v>
      </c>
      <c r="I846" s="95">
        <f t="shared" ref="I846" si="250">F846+G846-H846</f>
        <v>0</v>
      </c>
      <c r="J846" s="98" t="s">
        <v>391</v>
      </c>
    </row>
    <row r="847" spans="1:10" s="98" customFormat="1" ht="45.75" hidden="1" thickBot="1" x14ac:dyDescent="0.3">
      <c r="A847" s="96"/>
      <c r="B847" s="97"/>
      <c r="E847" s="99"/>
      <c r="F847" s="94"/>
      <c r="G847" s="95"/>
      <c r="H847" s="95"/>
      <c r="I847" s="95"/>
      <c r="J847" s="98" t="s">
        <v>391</v>
      </c>
    </row>
    <row r="848" spans="1:10" s="98" customFormat="1" ht="45.75" hidden="1" thickBot="1" x14ac:dyDescent="0.3">
      <c r="A848" s="96"/>
      <c r="B848" s="97" t="s">
        <v>109</v>
      </c>
      <c r="D848" s="98" t="s">
        <v>110</v>
      </c>
      <c r="E848" s="99" t="s">
        <v>332</v>
      </c>
      <c r="F848" s="94">
        <v>0</v>
      </c>
      <c r="G848" s="95">
        <v>0</v>
      </c>
      <c r="H848" s="95">
        <v>0</v>
      </c>
      <c r="I848" s="95">
        <f>F848+G848-H848</f>
        <v>0</v>
      </c>
      <c r="J848" s="98" t="s">
        <v>391</v>
      </c>
    </row>
    <row r="849" spans="1:10" s="98" customFormat="1" ht="45.75" hidden="1" thickBot="1" x14ac:dyDescent="0.3">
      <c r="A849" s="96"/>
      <c r="B849" s="97"/>
      <c r="E849" s="99" t="s">
        <v>333</v>
      </c>
      <c r="F849" s="94">
        <v>0</v>
      </c>
      <c r="G849" s="95">
        <v>0</v>
      </c>
      <c r="H849" s="95">
        <v>0</v>
      </c>
      <c r="I849" s="95">
        <f>F849+G849-H849</f>
        <v>0</v>
      </c>
      <c r="J849" s="98" t="s">
        <v>391</v>
      </c>
    </row>
    <row r="850" spans="1:10" s="98" customFormat="1" ht="45.75" hidden="1" thickBot="1" x14ac:dyDescent="0.3">
      <c r="A850" s="96"/>
      <c r="B850" s="97"/>
      <c r="E850" s="99" t="s">
        <v>334</v>
      </c>
      <c r="F850" s="94">
        <f>SUM(F848:F849)</f>
        <v>0</v>
      </c>
      <c r="G850" s="95">
        <v>0</v>
      </c>
      <c r="H850" s="95">
        <v>0</v>
      </c>
      <c r="I850" s="95">
        <f t="shared" ref="I850" si="251">F850+G850-H850</f>
        <v>0</v>
      </c>
      <c r="J850" s="98" t="s">
        <v>391</v>
      </c>
    </row>
    <row r="851" spans="1:10" s="98" customFormat="1" ht="45.75" hidden="1" thickBot="1" x14ac:dyDescent="0.3">
      <c r="A851" s="96"/>
      <c r="B851" s="97"/>
      <c r="E851" s="99"/>
      <c r="F851" s="94"/>
      <c r="G851" s="95"/>
      <c r="H851" s="95"/>
      <c r="I851" s="95"/>
      <c r="J851" s="98" t="s">
        <v>391</v>
      </c>
    </row>
    <row r="852" spans="1:10" s="98" customFormat="1" ht="45.75" hidden="1" thickBot="1" x14ac:dyDescent="0.3">
      <c r="A852" s="100"/>
      <c r="B852" s="101" t="s">
        <v>102</v>
      </c>
      <c r="C852" s="102" t="s">
        <v>230</v>
      </c>
      <c r="D852" s="102" t="s">
        <v>231</v>
      </c>
      <c r="E852" s="103" t="s">
        <v>332</v>
      </c>
      <c r="F852" s="104">
        <f>F848+F844+F840</f>
        <v>0</v>
      </c>
      <c r="G852" s="104">
        <f>G848+G844+G840</f>
        <v>0</v>
      </c>
      <c r="H852" s="104">
        <f>H848+H844+H840</f>
        <v>0</v>
      </c>
      <c r="I852" s="104">
        <f>I848+I844+I840</f>
        <v>0</v>
      </c>
      <c r="J852" s="98" t="s">
        <v>391</v>
      </c>
    </row>
    <row r="853" spans="1:10" s="98" customFormat="1" ht="45.75" hidden="1" thickBot="1" x14ac:dyDescent="0.3">
      <c r="A853" s="100"/>
      <c r="B853" s="101"/>
      <c r="C853" s="102"/>
      <c r="D853" s="102"/>
      <c r="E853" s="103" t="s">
        <v>333</v>
      </c>
      <c r="F853" s="104">
        <f t="shared" ref="F853:I853" si="252">F849+F845+F841</f>
        <v>0</v>
      </c>
      <c r="G853" s="104">
        <f t="shared" si="252"/>
        <v>0</v>
      </c>
      <c r="H853" s="104">
        <f t="shared" si="252"/>
        <v>0</v>
      </c>
      <c r="I853" s="104">
        <f t="shared" si="252"/>
        <v>0</v>
      </c>
      <c r="J853" s="98" t="s">
        <v>391</v>
      </c>
    </row>
    <row r="854" spans="1:10" s="98" customFormat="1" ht="45.75" hidden="1" thickBot="1" x14ac:dyDescent="0.3">
      <c r="A854" s="100"/>
      <c r="B854" s="101"/>
      <c r="C854" s="102"/>
      <c r="D854" s="102"/>
      <c r="E854" s="103" t="s">
        <v>334</v>
      </c>
      <c r="F854" s="104">
        <f t="shared" ref="F854:I854" si="253">F850+F846+F842</f>
        <v>0</v>
      </c>
      <c r="G854" s="104">
        <f t="shared" si="253"/>
        <v>0</v>
      </c>
      <c r="H854" s="104">
        <f t="shared" si="253"/>
        <v>0</v>
      </c>
      <c r="I854" s="104">
        <f t="shared" si="253"/>
        <v>0</v>
      </c>
      <c r="J854" s="98" t="s">
        <v>391</v>
      </c>
    </row>
    <row r="855" spans="1:10" s="98" customFormat="1" ht="45.75" hidden="1" thickBot="1" x14ac:dyDescent="0.3">
      <c r="A855" s="96"/>
      <c r="B855" s="106"/>
      <c r="E855" s="99"/>
      <c r="F855" s="94"/>
      <c r="G855" s="95"/>
      <c r="H855" s="95"/>
      <c r="I855" s="95"/>
      <c r="J855" s="98" t="s">
        <v>391</v>
      </c>
    </row>
    <row r="856" spans="1:10" s="98" customFormat="1" ht="45.75" hidden="1" thickBot="1" x14ac:dyDescent="0.3">
      <c r="A856" s="107">
        <v>1005</v>
      </c>
      <c r="B856" s="109" t="s">
        <v>96</v>
      </c>
      <c r="C856" s="109" t="s">
        <v>116</v>
      </c>
      <c r="D856" s="109" t="s">
        <v>232</v>
      </c>
      <c r="E856" s="110"/>
      <c r="F856" s="111"/>
      <c r="G856" s="112"/>
      <c r="H856" s="112"/>
      <c r="I856" s="112"/>
      <c r="J856" s="98" t="s">
        <v>391</v>
      </c>
    </row>
    <row r="857" spans="1:10" s="98" customFormat="1" ht="45.75" hidden="1" thickBot="1" x14ac:dyDescent="0.3">
      <c r="A857" s="96"/>
      <c r="B857" s="97" t="s">
        <v>98</v>
      </c>
      <c r="D857" s="98" t="s">
        <v>99</v>
      </c>
      <c r="E857" s="99" t="s">
        <v>332</v>
      </c>
      <c r="F857" s="94">
        <v>0</v>
      </c>
      <c r="G857" s="95">
        <v>0</v>
      </c>
      <c r="H857" s="95">
        <v>0</v>
      </c>
      <c r="I857" s="95">
        <f>F857+G857-H857</f>
        <v>0</v>
      </c>
      <c r="J857" s="98" t="s">
        <v>391</v>
      </c>
    </row>
    <row r="858" spans="1:10" s="98" customFormat="1" ht="45.75" hidden="1" thickBot="1" x14ac:dyDescent="0.3">
      <c r="A858" s="96"/>
      <c r="B858" s="97"/>
      <c r="E858" s="99" t="s">
        <v>333</v>
      </c>
      <c r="F858" s="94">
        <v>0</v>
      </c>
      <c r="G858" s="95">
        <v>0</v>
      </c>
      <c r="H858" s="95">
        <v>0</v>
      </c>
      <c r="I858" s="95">
        <f>F858+G858-H858</f>
        <v>0</v>
      </c>
      <c r="J858" s="98" t="s">
        <v>391</v>
      </c>
    </row>
    <row r="859" spans="1:10" s="98" customFormat="1" ht="45.75" hidden="1" thickBot="1" x14ac:dyDescent="0.3">
      <c r="A859" s="96"/>
      <c r="B859" s="97"/>
      <c r="E859" s="99" t="s">
        <v>334</v>
      </c>
      <c r="F859" s="94">
        <f>SUM(F857:F858)</f>
        <v>0</v>
      </c>
      <c r="G859" s="95">
        <v>0</v>
      </c>
      <c r="H859" s="95">
        <v>0</v>
      </c>
      <c r="I859" s="95">
        <f t="shared" ref="I859" si="254">F859+G859-H859</f>
        <v>0</v>
      </c>
      <c r="J859" s="98" t="s">
        <v>391</v>
      </c>
    </row>
    <row r="860" spans="1:10" s="98" customFormat="1" ht="45.75" hidden="1" thickBot="1" x14ac:dyDescent="0.3">
      <c r="A860" s="96"/>
      <c r="B860" s="97"/>
      <c r="E860" s="99"/>
      <c r="F860" s="94"/>
      <c r="G860" s="95"/>
      <c r="H860" s="95"/>
      <c r="I860" s="95"/>
      <c r="J860" s="98" t="s">
        <v>391</v>
      </c>
    </row>
    <row r="861" spans="1:10" s="98" customFormat="1" ht="45.75" hidden="1" thickBot="1" x14ac:dyDescent="0.3">
      <c r="A861" s="96"/>
      <c r="B861" s="97" t="s">
        <v>100</v>
      </c>
      <c r="D861" s="98" t="s">
        <v>101</v>
      </c>
      <c r="E861" s="99" t="s">
        <v>332</v>
      </c>
      <c r="F861" s="94">
        <v>0</v>
      </c>
      <c r="G861" s="95">
        <v>0</v>
      </c>
      <c r="H861" s="95">
        <v>0</v>
      </c>
      <c r="I861" s="95">
        <f>F861+G861-H861</f>
        <v>0</v>
      </c>
      <c r="J861" s="98" t="s">
        <v>391</v>
      </c>
    </row>
    <row r="862" spans="1:10" s="98" customFormat="1" ht="45.75" hidden="1" thickBot="1" x14ac:dyDescent="0.3">
      <c r="A862" s="96"/>
      <c r="B862" s="97"/>
      <c r="E862" s="99" t="s">
        <v>333</v>
      </c>
      <c r="F862" s="94">
        <v>0</v>
      </c>
      <c r="G862" s="95">
        <v>0</v>
      </c>
      <c r="H862" s="95">
        <v>0</v>
      </c>
      <c r="I862" s="95">
        <f>F862+G862-H862</f>
        <v>0</v>
      </c>
      <c r="J862" s="98" t="s">
        <v>391</v>
      </c>
    </row>
    <row r="863" spans="1:10" s="98" customFormat="1" ht="45.75" hidden="1" thickBot="1" x14ac:dyDescent="0.3">
      <c r="A863" s="96"/>
      <c r="B863" s="97"/>
      <c r="E863" s="99" t="s">
        <v>334</v>
      </c>
      <c r="F863" s="94">
        <f>SUM(F861:F862)</f>
        <v>0</v>
      </c>
      <c r="G863" s="95">
        <v>0</v>
      </c>
      <c r="H863" s="95">
        <v>0</v>
      </c>
      <c r="I863" s="95">
        <f t="shared" ref="I863" si="255">F863+G863-H863</f>
        <v>0</v>
      </c>
      <c r="J863" s="98" t="s">
        <v>391</v>
      </c>
    </row>
    <row r="864" spans="1:10" s="98" customFormat="1" ht="45.75" hidden="1" thickBot="1" x14ac:dyDescent="0.3">
      <c r="A864" s="96"/>
      <c r="B864" s="97"/>
      <c r="E864" s="99"/>
      <c r="F864" s="94"/>
      <c r="G864" s="95"/>
      <c r="H864" s="95"/>
      <c r="I864" s="95"/>
      <c r="J864" s="98" t="s">
        <v>391</v>
      </c>
    </row>
    <row r="865" spans="1:10" s="98" customFormat="1" ht="45.75" hidden="1" thickBot="1" x14ac:dyDescent="0.3">
      <c r="A865" s="96"/>
      <c r="B865" s="97" t="s">
        <v>109</v>
      </c>
      <c r="D865" s="98" t="s">
        <v>110</v>
      </c>
      <c r="E865" s="99" t="s">
        <v>332</v>
      </c>
      <c r="F865" s="94">
        <v>0</v>
      </c>
      <c r="G865" s="95">
        <v>0</v>
      </c>
      <c r="H865" s="95">
        <v>0</v>
      </c>
      <c r="I865" s="95">
        <f>F865+G865-H865</f>
        <v>0</v>
      </c>
      <c r="J865" s="98" t="s">
        <v>391</v>
      </c>
    </row>
    <row r="866" spans="1:10" s="98" customFormat="1" ht="45.75" hidden="1" thickBot="1" x14ac:dyDescent="0.3">
      <c r="A866" s="96"/>
      <c r="B866" s="97"/>
      <c r="E866" s="99" t="s">
        <v>333</v>
      </c>
      <c r="F866" s="94">
        <v>0</v>
      </c>
      <c r="G866" s="95">
        <v>0</v>
      </c>
      <c r="H866" s="95">
        <v>0</v>
      </c>
      <c r="I866" s="95">
        <f>F866+G866-H866</f>
        <v>0</v>
      </c>
      <c r="J866" s="98" t="s">
        <v>391</v>
      </c>
    </row>
    <row r="867" spans="1:10" s="98" customFormat="1" ht="45.75" hidden="1" thickBot="1" x14ac:dyDescent="0.3">
      <c r="A867" s="96"/>
      <c r="B867" s="97"/>
      <c r="E867" s="99" t="s">
        <v>334</v>
      </c>
      <c r="F867" s="94">
        <f>SUM(F865:F866)</f>
        <v>0</v>
      </c>
      <c r="G867" s="95">
        <v>0</v>
      </c>
      <c r="H867" s="95">
        <v>0</v>
      </c>
      <c r="I867" s="95">
        <f t="shared" ref="I867" si="256">F867+G867-H867</f>
        <v>0</v>
      </c>
      <c r="J867" s="98" t="s">
        <v>391</v>
      </c>
    </row>
    <row r="868" spans="1:10" s="98" customFormat="1" ht="45.75" hidden="1" thickBot="1" x14ac:dyDescent="0.3">
      <c r="A868" s="96"/>
      <c r="B868" s="97"/>
      <c r="E868" s="99"/>
      <c r="F868" s="94"/>
      <c r="G868" s="95"/>
      <c r="H868" s="95"/>
      <c r="I868" s="95"/>
      <c r="J868" s="98" t="s">
        <v>391</v>
      </c>
    </row>
    <row r="869" spans="1:10" s="98" customFormat="1" ht="45.75" hidden="1" thickBot="1" x14ac:dyDescent="0.3">
      <c r="A869" s="100"/>
      <c r="B869" s="101" t="s">
        <v>102</v>
      </c>
      <c r="C869" s="102" t="s">
        <v>116</v>
      </c>
      <c r="D869" s="102" t="s">
        <v>232</v>
      </c>
      <c r="E869" s="103" t="s">
        <v>332</v>
      </c>
      <c r="F869" s="104">
        <f>F865+F861+F857</f>
        <v>0</v>
      </c>
      <c r="G869" s="104">
        <f>G865+G861+G857</f>
        <v>0</v>
      </c>
      <c r="H869" s="104">
        <f>H865+H861+H857</f>
        <v>0</v>
      </c>
      <c r="I869" s="104">
        <f>I865+I861+I857</f>
        <v>0</v>
      </c>
      <c r="J869" s="98" t="s">
        <v>391</v>
      </c>
    </row>
    <row r="870" spans="1:10" s="98" customFormat="1" ht="45.75" hidden="1" thickBot="1" x14ac:dyDescent="0.3">
      <c r="A870" s="100"/>
      <c r="B870" s="101"/>
      <c r="C870" s="102"/>
      <c r="D870" s="102"/>
      <c r="E870" s="103" t="s">
        <v>333</v>
      </c>
      <c r="F870" s="104">
        <f t="shared" ref="F870:I870" si="257">F866+F862+F858</f>
        <v>0</v>
      </c>
      <c r="G870" s="104">
        <f t="shared" si="257"/>
        <v>0</v>
      </c>
      <c r="H870" s="104">
        <f t="shared" si="257"/>
        <v>0</v>
      </c>
      <c r="I870" s="104">
        <f t="shared" si="257"/>
        <v>0</v>
      </c>
      <c r="J870" s="98" t="s">
        <v>391</v>
      </c>
    </row>
    <row r="871" spans="1:10" s="98" customFormat="1" ht="45.75" hidden="1" thickBot="1" x14ac:dyDescent="0.3">
      <c r="A871" s="100"/>
      <c r="B871" s="101"/>
      <c r="C871" s="102"/>
      <c r="D871" s="102"/>
      <c r="E871" s="103" t="s">
        <v>334</v>
      </c>
      <c r="F871" s="104">
        <f t="shared" ref="F871:I871" si="258">F867+F863+F859</f>
        <v>0</v>
      </c>
      <c r="G871" s="104">
        <f t="shared" si="258"/>
        <v>0</v>
      </c>
      <c r="H871" s="104">
        <f t="shared" si="258"/>
        <v>0</v>
      </c>
      <c r="I871" s="104">
        <f t="shared" si="258"/>
        <v>0</v>
      </c>
      <c r="J871" s="98" t="s">
        <v>391</v>
      </c>
    </row>
    <row r="872" spans="1:10" s="98" customFormat="1" ht="45.75" hidden="1" thickBot="1" x14ac:dyDescent="0.3">
      <c r="A872" s="96"/>
      <c r="B872" s="106"/>
      <c r="E872" s="99"/>
      <c r="F872" s="94"/>
      <c r="G872" s="95"/>
      <c r="H872" s="95"/>
      <c r="I872" s="95"/>
      <c r="J872" s="98" t="s">
        <v>391</v>
      </c>
    </row>
    <row r="873" spans="1:10" s="98" customFormat="1" ht="45.75" hidden="1" thickBot="1" x14ac:dyDescent="0.3">
      <c r="A873" s="107">
        <v>1006</v>
      </c>
      <c r="B873" s="109" t="s">
        <v>96</v>
      </c>
      <c r="C873" s="109" t="s">
        <v>119</v>
      </c>
      <c r="D873" s="109" t="s">
        <v>376</v>
      </c>
      <c r="E873" s="110"/>
      <c r="F873" s="111"/>
      <c r="G873" s="112"/>
      <c r="H873" s="112"/>
      <c r="I873" s="112"/>
      <c r="J873" s="98" t="s">
        <v>391</v>
      </c>
    </row>
    <row r="874" spans="1:10" s="98" customFormat="1" ht="45.75" hidden="1" thickBot="1" x14ac:dyDescent="0.3">
      <c r="A874" s="96"/>
      <c r="B874" s="97" t="s">
        <v>98</v>
      </c>
      <c r="D874" s="98" t="s">
        <v>99</v>
      </c>
      <c r="E874" s="99" t="s">
        <v>332</v>
      </c>
      <c r="F874" s="94">
        <v>0</v>
      </c>
      <c r="G874" s="95">
        <v>0</v>
      </c>
      <c r="H874" s="95">
        <v>0</v>
      </c>
      <c r="I874" s="95">
        <f>F874+G874-H874</f>
        <v>0</v>
      </c>
      <c r="J874" s="98" t="s">
        <v>391</v>
      </c>
    </row>
    <row r="875" spans="1:10" s="98" customFormat="1" ht="45.75" hidden="1" thickBot="1" x14ac:dyDescent="0.3">
      <c r="A875" s="96"/>
      <c r="B875" s="97"/>
      <c r="E875" s="99" t="s">
        <v>333</v>
      </c>
      <c r="F875" s="94">
        <v>0</v>
      </c>
      <c r="G875" s="95">
        <v>0</v>
      </c>
      <c r="H875" s="95">
        <v>0</v>
      </c>
      <c r="I875" s="95">
        <f>F875+G875-H875</f>
        <v>0</v>
      </c>
      <c r="J875" s="98" t="s">
        <v>391</v>
      </c>
    </row>
    <row r="876" spans="1:10" s="98" customFormat="1" ht="45.75" hidden="1" thickBot="1" x14ac:dyDescent="0.3">
      <c r="A876" s="96"/>
      <c r="B876" s="97"/>
      <c r="E876" s="99" t="s">
        <v>334</v>
      </c>
      <c r="F876" s="94">
        <f>SUM(F874:F875)</f>
        <v>0</v>
      </c>
      <c r="G876" s="95">
        <v>0</v>
      </c>
      <c r="H876" s="95">
        <v>0</v>
      </c>
      <c r="I876" s="95">
        <f t="shared" ref="I876" si="259">F876+G876-H876</f>
        <v>0</v>
      </c>
      <c r="J876" s="98" t="s">
        <v>391</v>
      </c>
    </row>
    <row r="877" spans="1:10" s="98" customFormat="1" ht="45.75" hidden="1" thickBot="1" x14ac:dyDescent="0.3">
      <c r="A877" s="96"/>
      <c r="B877" s="97"/>
      <c r="E877" s="99"/>
      <c r="F877" s="94"/>
      <c r="G877" s="95"/>
      <c r="H877" s="95"/>
      <c r="I877" s="95"/>
      <c r="J877" s="98" t="s">
        <v>391</v>
      </c>
    </row>
    <row r="878" spans="1:10" s="98" customFormat="1" ht="45.75" hidden="1" thickBot="1" x14ac:dyDescent="0.3">
      <c r="A878" s="96"/>
      <c r="B878" s="97" t="s">
        <v>100</v>
      </c>
      <c r="D878" s="98" t="s">
        <v>101</v>
      </c>
      <c r="E878" s="99" t="s">
        <v>332</v>
      </c>
      <c r="F878" s="94">
        <v>0</v>
      </c>
      <c r="G878" s="95">
        <v>0</v>
      </c>
      <c r="H878" s="95">
        <v>0</v>
      </c>
      <c r="I878" s="95">
        <f>F878+G878-H878</f>
        <v>0</v>
      </c>
      <c r="J878" s="98" t="s">
        <v>391</v>
      </c>
    </row>
    <row r="879" spans="1:10" s="98" customFormat="1" ht="45.75" hidden="1" thickBot="1" x14ac:dyDescent="0.3">
      <c r="A879" s="96"/>
      <c r="B879" s="97"/>
      <c r="E879" s="99" t="s">
        <v>333</v>
      </c>
      <c r="F879" s="94">
        <v>0</v>
      </c>
      <c r="G879" s="95">
        <v>0</v>
      </c>
      <c r="H879" s="95">
        <v>0</v>
      </c>
      <c r="I879" s="95">
        <f>F879+G879-H879</f>
        <v>0</v>
      </c>
      <c r="J879" s="98" t="s">
        <v>391</v>
      </c>
    </row>
    <row r="880" spans="1:10" s="98" customFormat="1" ht="45.75" hidden="1" thickBot="1" x14ac:dyDescent="0.3">
      <c r="A880" s="96"/>
      <c r="B880" s="97"/>
      <c r="E880" s="99" t="s">
        <v>334</v>
      </c>
      <c r="F880" s="94">
        <f>SUM(F878:F879)</f>
        <v>0</v>
      </c>
      <c r="G880" s="95">
        <v>0</v>
      </c>
      <c r="H880" s="95">
        <v>0</v>
      </c>
      <c r="I880" s="95">
        <f t="shared" ref="I880" si="260">F880+G880-H880</f>
        <v>0</v>
      </c>
      <c r="J880" s="98" t="s">
        <v>391</v>
      </c>
    </row>
    <row r="881" spans="1:10" s="98" customFormat="1" ht="45.75" hidden="1" thickBot="1" x14ac:dyDescent="0.3">
      <c r="A881" s="96"/>
      <c r="B881" s="97"/>
      <c r="E881" s="99"/>
      <c r="F881" s="94"/>
      <c r="G881" s="95"/>
      <c r="H881" s="95"/>
      <c r="I881" s="95"/>
      <c r="J881" s="98" t="s">
        <v>391</v>
      </c>
    </row>
    <row r="882" spans="1:10" s="98" customFormat="1" ht="45.75" hidden="1" thickBot="1" x14ac:dyDescent="0.3">
      <c r="A882" s="96"/>
      <c r="B882" s="97" t="s">
        <v>109</v>
      </c>
      <c r="D882" s="98" t="s">
        <v>110</v>
      </c>
      <c r="E882" s="99" t="s">
        <v>332</v>
      </c>
      <c r="F882" s="94">
        <v>0</v>
      </c>
      <c r="G882" s="95">
        <v>0</v>
      </c>
      <c r="H882" s="95">
        <v>0</v>
      </c>
      <c r="I882" s="95">
        <f>F882+G882-H882</f>
        <v>0</v>
      </c>
      <c r="J882" s="98" t="s">
        <v>391</v>
      </c>
    </row>
    <row r="883" spans="1:10" s="98" customFormat="1" ht="45.75" hidden="1" thickBot="1" x14ac:dyDescent="0.3">
      <c r="A883" s="96"/>
      <c r="B883" s="97"/>
      <c r="E883" s="99" t="s">
        <v>333</v>
      </c>
      <c r="F883" s="94">
        <v>0</v>
      </c>
      <c r="G883" s="95">
        <v>0</v>
      </c>
      <c r="H883" s="95">
        <v>0</v>
      </c>
      <c r="I883" s="95">
        <f>F883+G883-H883</f>
        <v>0</v>
      </c>
      <c r="J883" s="98" t="s">
        <v>391</v>
      </c>
    </row>
    <row r="884" spans="1:10" s="98" customFormat="1" ht="45.75" hidden="1" thickBot="1" x14ac:dyDescent="0.3">
      <c r="A884" s="96"/>
      <c r="B884" s="97"/>
      <c r="E884" s="99" t="s">
        <v>334</v>
      </c>
      <c r="F884" s="94">
        <f>SUM(F882:F883)</f>
        <v>0</v>
      </c>
      <c r="G884" s="95">
        <v>0</v>
      </c>
      <c r="H884" s="95">
        <v>0</v>
      </c>
      <c r="I884" s="95">
        <f t="shared" ref="I884" si="261">F884+G884-H884</f>
        <v>0</v>
      </c>
      <c r="J884" s="98" t="s">
        <v>391</v>
      </c>
    </row>
    <row r="885" spans="1:10" s="98" customFormat="1" ht="45.75" hidden="1" thickBot="1" x14ac:dyDescent="0.3">
      <c r="A885" s="96"/>
      <c r="B885" s="97"/>
      <c r="E885" s="99"/>
      <c r="F885" s="94"/>
      <c r="G885" s="95"/>
      <c r="H885" s="95"/>
      <c r="I885" s="95"/>
      <c r="J885" s="98" t="s">
        <v>391</v>
      </c>
    </row>
    <row r="886" spans="1:10" s="98" customFormat="1" ht="45.75" hidden="1" thickBot="1" x14ac:dyDescent="0.3">
      <c r="A886" s="100"/>
      <c r="B886" s="101" t="s">
        <v>102</v>
      </c>
      <c r="C886" s="102" t="s">
        <v>119</v>
      </c>
      <c r="D886" s="102" t="s">
        <v>377</v>
      </c>
      <c r="E886" s="103" t="s">
        <v>332</v>
      </c>
      <c r="F886" s="104">
        <f>F882+F878+F874</f>
        <v>0</v>
      </c>
      <c r="G886" s="104">
        <f>G882+G878+G874</f>
        <v>0</v>
      </c>
      <c r="H886" s="104">
        <f>H882+H878+H874</f>
        <v>0</v>
      </c>
      <c r="I886" s="104">
        <f>I882+I878+I874</f>
        <v>0</v>
      </c>
      <c r="J886" s="98" t="s">
        <v>391</v>
      </c>
    </row>
    <row r="887" spans="1:10" s="98" customFormat="1" ht="45.75" hidden="1" thickBot="1" x14ac:dyDescent="0.3">
      <c r="A887" s="100"/>
      <c r="B887" s="101"/>
      <c r="C887" s="102"/>
      <c r="D887" s="102"/>
      <c r="E887" s="103" t="s">
        <v>333</v>
      </c>
      <c r="F887" s="104">
        <f t="shared" ref="F887:I887" si="262">F883+F879+F875</f>
        <v>0</v>
      </c>
      <c r="G887" s="104">
        <f t="shared" si="262"/>
        <v>0</v>
      </c>
      <c r="H887" s="104">
        <f t="shared" si="262"/>
        <v>0</v>
      </c>
      <c r="I887" s="104">
        <f t="shared" si="262"/>
        <v>0</v>
      </c>
      <c r="J887" s="98" t="s">
        <v>391</v>
      </c>
    </row>
    <row r="888" spans="1:10" s="98" customFormat="1" ht="45.75" hidden="1" thickBot="1" x14ac:dyDescent="0.3">
      <c r="A888" s="100"/>
      <c r="B888" s="101"/>
      <c r="C888" s="102"/>
      <c r="D888" s="102"/>
      <c r="E888" s="103" t="s">
        <v>334</v>
      </c>
      <c r="F888" s="104">
        <f t="shared" ref="F888:I888" si="263">F884+F880+F876</f>
        <v>0</v>
      </c>
      <c r="G888" s="104">
        <f t="shared" si="263"/>
        <v>0</v>
      </c>
      <c r="H888" s="104">
        <f t="shared" si="263"/>
        <v>0</v>
      </c>
      <c r="I888" s="104">
        <f t="shared" si="263"/>
        <v>0</v>
      </c>
      <c r="J888" s="98" t="s">
        <v>391</v>
      </c>
    </row>
    <row r="889" spans="1:10" s="98" customFormat="1" ht="45.75" hidden="1" thickBot="1" x14ac:dyDescent="0.3">
      <c r="A889" s="96"/>
      <c r="B889" s="106"/>
      <c r="E889" s="99"/>
      <c r="F889" s="94"/>
      <c r="G889" s="95"/>
      <c r="H889" s="95"/>
      <c r="I889" s="95"/>
      <c r="J889" s="98" t="s">
        <v>391</v>
      </c>
    </row>
    <row r="890" spans="1:10" s="98" customFormat="1" ht="45.75" hidden="1" thickBot="1" x14ac:dyDescent="0.3">
      <c r="A890" s="113" t="s">
        <v>233</v>
      </c>
      <c r="B890" s="114"/>
      <c r="C890" s="115"/>
      <c r="D890" s="115" t="s">
        <v>223</v>
      </c>
      <c r="E890" s="116" t="s">
        <v>332</v>
      </c>
      <c r="F890" s="148">
        <f>F886+F869+F852+F835+F818+F801</f>
        <v>0</v>
      </c>
      <c r="G890" s="148">
        <f t="shared" ref="G890:I890" si="264">G886+G869+G852+G835+G818+G801</f>
        <v>0</v>
      </c>
      <c r="H890" s="148">
        <f t="shared" si="264"/>
        <v>0</v>
      </c>
      <c r="I890" s="148">
        <f t="shared" si="264"/>
        <v>0</v>
      </c>
      <c r="J890" s="98" t="s">
        <v>391</v>
      </c>
    </row>
    <row r="891" spans="1:10" s="98" customFormat="1" ht="45.75" hidden="1" thickBot="1" x14ac:dyDescent="0.3">
      <c r="A891" s="100"/>
      <c r="B891" s="101"/>
      <c r="C891" s="102"/>
      <c r="D891" s="102"/>
      <c r="E891" s="103" t="s">
        <v>333</v>
      </c>
      <c r="F891" s="149">
        <f t="shared" ref="F891:I892" si="265">F887+F870+F853+F836+F819+F802</f>
        <v>0</v>
      </c>
      <c r="G891" s="149">
        <f t="shared" si="265"/>
        <v>0</v>
      </c>
      <c r="H891" s="149">
        <f t="shared" si="265"/>
        <v>0</v>
      </c>
      <c r="I891" s="149">
        <f t="shared" si="265"/>
        <v>0</v>
      </c>
      <c r="J891" s="98" t="s">
        <v>391</v>
      </c>
    </row>
    <row r="892" spans="1:10" s="98" customFormat="1" ht="45.75" hidden="1" thickBot="1" x14ac:dyDescent="0.3">
      <c r="A892" s="100"/>
      <c r="B892" s="101"/>
      <c r="C892" s="102"/>
      <c r="D892" s="102"/>
      <c r="E892" s="103" t="s">
        <v>334</v>
      </c>
      <c r="F892" s="149">
        <f t="shared" si="265"/>
        <v>0</v>
      </c>
      <c r="G892" s="149">
        <f t="shared" si="265"/>
        <v>0</v>
      </c>
      <c r="H892" s="149">
        <f t="shared" si="265"/>
        <v>0</v>
      </c>
      <c r="I892" s="149">
        <f t="shared" si="265"/>
        <v>0</v>
      </c>
      <c r="J892" s="98" t="s">
        <v>391</v>
      </c>
    </row>
    <row r="893" spans="1:10" s="98" customFormat="1" ht="45.75" hidden="1" thickBot="1" x14ac:dyDescent="0.3">
      <c r="A893" s="96"/>
      <c r="B893" s="106"/>
      <c r="E893" s="99"/>
      <c r="F893" s="94"/>
      <c r="G893" s="95"/>
      <c r="H893" s="95"/>
      <c r="I893" s="95"/>
      <c r="J893" s="98" t="s">
        <v>391</v>
      </c>
    </row>
    <row r="894" spans="1:10" s="157" customFormat="1" ht="36.6" hidden="1" customHeight="1" x14ac:dyDescent="0.25">
      <c r="A894" s="274" t="s">
        <v>92</v>
      </c>
      <c r="B894" s="304"/>
      <c r="C894" s="275" t="s">
        <v>134</v>
      </c>
      <c r="D894" s="275" t="s">
        <v>234</v>
      </c>
      <c r="E894" s="275"/>
      <c r="F894" s="305"/>
      <c r="G894" s="277"/>
      <c r="H894" s="277"/>
      <c r="I894" s="277"/>
      <c r="J894" s="157" t="s">
        <v>480</v>
      </c>
    </row>
    <row r="895" spans="1:10" s="155" customFormat="1" ht="186" hidden="1" x14ac:dyDescent="0.25">
      <c r="A895" s="158"/>
      <c r="B895" s="173"/>
      <c r="F895" s="172"/>
      <c r="G895" s="160"/>
      <c r="H895" s="160"/>
      <c r="I895" s="160"/>
      <c r="J895" s="157" t="s">
        <v>480</v>
      </c>
    </row>
    <row r="896" spans="1:10" s="155" customFormat="1" ht="325.5" hidden="1" x14ac:dyDescent="0.25">
      <c r="A896" s="278">
        <v>1101</v>
      </c>
      <c r="B896" s="280" t="s">
        <v>96</v>
      </c>
      <c r="C896" s="280" t="s">
        <v>93</v>
      </c>
      <c r="D896" s="280" t="s">
        <v>235</v>
      </c>
      <c r="E896" s="280"/>
      <c r="F896" s="295"/>
      <c r="G896" s="282"/>
      <c r="H896" s="282"/>
      <c r="I896" s="282"/>
      <c r="J896" s="155" t="s">
        <v>401</v>
      </c>
    </row>
    <row r="897" spans="1:10" s="155" customFormat="1" ht="325.5" hidden="1" x14ac:dyDescent="0.25">
      <c r="A897" s="158"/>
      <c r="B897" s="161" t="s">
        <v>98</v>
      </c>
      <c r="D897" s="155" t="s">
        <v>99</v>
      </c>
      <c r="E897" s="155" t="s">
        <v>332</v>
      </c>
      <c r="F897" s="172">
        <v>0</v>
      </c>
      <c r="G897" s="160">
        <v>0</v>
      </c>
      <c r="H897" s="160">
        <v>0</v>
      </c>
      <c r="I897" s="160">
        <f>F897+G897-H897</f>
        <v>0</v>
      </c>
      <c r="J897" s="155" t="s">
        <v>401</v>
      </c>
    </row>
    <row r="898" spans="1:10" s="155" customFormat="1" ht="325.5" hidden="1" x14ac:dyDescent="0.25">
      <c r="A898" s="158"/>
      <c r="B898" s="161"/>
      <c r="E898" s="155" t="s">
        <v>333</v>
      </c>
      <c r="F898" s="172">
        <v>0</v>
      </c>
      <c r="G898" s="160">
        <v>0</v>
      </c>
      <c r="H898" s="160">
        <v>0</v>
      </c>
      <c r="I898" s="160">
        <f>F898+G898-H898</f>
        <v>0</v>
      </c>
      <c r="J898" s="155" t="s">
        <v>401</v>
      </c>
    </row>
    <row r="899" spans="1:10" s="155" customFormat="1" ht="325.5" hidden="1" x14ac:dyDescent="0.25">
      <c r="A899" s="158"/>
      <c r="B899" s="161"/>
      <c r="E899" s="155" t="s">
        <v>334</v>
      </c>
      <c r="F899" s="172">
        <f>SUM(F897:F898)</f>
        <v>0</v>
      </c>
      <c r="G899" s="160">
        <v>0</v>
      </c>
      <c r="H899" s="160">
        <v>0</v>
      </c>
      <c r="I899" s="160">
        <f t="shared" ref="I899" si="266">F899+G899-H899</f>
        <v>0</v>
      </c>
      <c r="J899" s="155" t="s">
        <v>401</v>
      </c>
    </row>
    <row r="900" spans="1:10" s="155" customFormat="1" ht="325.5" hidden="1" x14ac:dyDescent="0.25">
      <c r="A900" s="158"/>
      <c r="B900" s="161"/>
      <c r="F900" s="172"/>
      <c r="G900" s="160"/>
      <c r="H900" s="160"/>
      <c r="I900" s="160"/>
      <c r="J900" s="155" t="s">
        <v>401</v>
      </c>
    </row>
    <row r="901" spans="1:10" s="155" customFormat="1" ht="325.5" hidden="1" x14ac:dyDescent="0.25">
      <c r="A901" s="158"/>
      <c r="B901" s="161" t="s">
        <v>100</v>
      </c>
      <c r="D901" s="155" t="s">
        <v>101</v>
      </c>
      <c r="E901" s="155" t="s">
        <v>332</v>
      </c>
      <c r="F901" s="172">
        <v>0</v>
      </c>
      <c r="G901" s="160">
        <v>0</v>
      </c>
      <c r="H901" s="160">
        <v>0</v>
      </c>
      <c r="I901" s="160">
        <f>F901+G901-H901</f>
        <v>0</v>
      </c>
      <c r="J901" s="155" t="s">
        <v>401</v>
      </c>
    </row>
    <row r="902" spans="1:10" s="155" customFormat="1" ht="325.5" hidden="1" x14ac:dyDescent="0.25">
      <c r="A902" s="158"/>
      <c r="B902" s="161"/>
      <c r="E902" s="155" t="s">
        <v>333</v>
      </c>
      <c r="F902" s="172">
        <v>0</v>
      </c>
      <c r="G902" s="160">
        <v>0</v>
      </c>
      <c r="H902" s="160">
        <v>0</v>
      </c>
      <c r="I902" s="160">
        <f>F902+G902-H902</f>
        <v>0</v>
      </c>
      <c r="J902" s="155" t="s">
        <v>401</v>
      </c>
    </row>
    <row r="903" spans="1:10" s="155" customFormat="1" ht="325.5" hidden="1" x14ac:dyDescent="0.25">
      <c r="A903" s="158"/>
      <c r="B903" s="161"/>
      <c r="E903" s="155" t="s">
        <v>334</v>
      </c>
      <c r="F903" s="172">
        <f>SUM(F901:F902)</f>
        <v>0</v>
      </c>
      <c r="G903" s="160">
        <v>0</v>
      </c>
      <c r="H903" s="160">
        <v>0</v>
      </c>
      <c r="I903" s="160">
        <f t="shared" ref="I903" si="267">F903+G903-H903</f>
        <v>0</v>
      </c>
      <c r="J903" s="155" t="s">
        <v>401</v>
      </c>
    </row>
    <row r="904" spans="1:10" s="155" customFormat="1" ht="325.5" hidden="1" x14ac:dyDescent="0.25">
      <c r="A904" s="158"/>
      <c r="B904" s="161"/>
      <c r="F904" s="172"/>
      <c r="G904" s="160"/>
      <c r="H904" s="160"/>
      <c r="I904" s="160"/>
      <c r="J904" s="155" t="s">
        <v>401</v>
      </c>
    </row>
    <row r="905" spans="1:10" s="155" customFormat="1" ht="325.5" hidden="1" x14ac:dyDescent="0.25">
      <c r="A905" s="158"/>
      <c r="B905" s="161" t="s">
        <v>109</v>
      </c>
      <c r="D905" s="155" t="s">
        <v>110</v>
      </c>
      <c r="E905" s="155" t="s">
        <v>332</v>
      </c>
      <c r="F905" s="172">
        <v>0</v>
      </c>
      <c r="G905" s="160">
        <v>0</v>
      </c>
      <c r="H905" s="160">
        <v>0</v>
      </c>
      <c r="I905" s="160">
        <f>F905+G905-H905</f>
        <v>0</v>
      </c>
      <c r="J905" s="155" t="s">
        <v>401</v>
      </c>
    </row>
    <row r="906" spans="1:10" s="155" customFormat="1" ht="325.5" hidden="1" x14ac:dyDescent="0.25">
      <c r="A906" s="158"/>
      <c r="B906" s="161"/>
      <c r="E906" s="155" t="s">
        <v>333</v>
      </c>
      <c r="F906" s="172">
        <v>0</v>
      </c>
      <c r="G906" s="160">
        <v>0</v>
      </c>
      <c r="H906" s="160">
        <v>0</v>
      </c>
      <c r="I906" s="160">
        <f>F906+G906-H906</f>
        <v>0</v>
      </c>
      <c r="J906" s="155" t="s">
        <v>401</v>
      </c>
    </row>
    <row r="907" spans="1:10" s="155" customFormat="1" ht="325.5" hidden="1" x14ac:dyDescent="0.25">
      <c r="A907" s="158"/>
      <c r="B907" s="161"/>
      <c r="E907" s="155" t="s">
        <v>334</v>
      </c>
      <c r="F907" s="172">
        <f>SUM(F905:F906)</f>
        <v>0</v>
      </c>
      <c r="G907" s="160">
        <v>0</v>
      </c>
      <c r="H907" s="160">
        <v>0</v>
      </c>
      <c r="I907" s="160">
        <f t="shared" ref="I907" si="268">F907+G907-H907</f>
        <v>0</v>
      </c>
      <c r="J907" s="155" t="s">
        <v>401</v>
      </c>
    </row>
    <row r="908" spans="1:10" s="155" customFormat="1" ht="325.5" hidden="1" x14ac:dyDescent="0.25">
      <c r="A908" s="158"/>
      <c r="B908" s="161"/>
      <c r="F908" s="172"/>
      <c r="G908" s="160"/>
      <c r="H908" s="160"/>
      <c r="I908" s="160"/>
      <c r="J908" s="155" t="s">
        <v>401</v>
      </c>
    </row>
    <row r="909" spans="1:10" s="155" customFormat="1" ht="325.5" hidden="1" x14ac:dyDescent="0.25">
      <c r="A909" s="283"/>
      <c r="B909" s="284" t="s">
        <v>102</v>
      </c>
      <c r="C909" s="285" t="s">
        <v>93</v>
      </c>
      <c r="D909" s="285" t="s">
        <v>235</v>
      </c>
      <c r="E909" s="285" t="s">
        <v>332</v>
      </c>
      <c r="F909" s="286">
        <f>F905+F901+F897</f>
        <v>0</v>
      </c>
      <c r="G909" s="286">
        <f>G905+G901+G897</f>
        <v>0</v>
      </c>
      <c r="H909" s="286">
        <f>H905+H901+H897</f>
        <v>0</v>
      </c>
      <c r="I909" s="286">
        <f>I905+I901+I897</f>
        <v>0</v>
      </c>
      <c r="J909" s="155" t="s">
        <v>401</v>
      </c>
    </row>
    <row r="910" spans="1:10" s="155" customFormat="1" ht="325.5" hidden="1" x14ac:dyDescent="0.25">
      <c r="A910" s="283"/>
      <c r="B910" s="284"/>
      <c r="C910" s="285"/>
      <c r="D910" s="285"/>
      <c r="E910" s="285" t="s">
        <v>333</v>
      </c>
      <c r="F910" s="286">
        <f t="shared" ref="F910:I910" si="269">F906+F902+F898</f>
        <v>0</v>
      </c>
      <c r="G910" s="286">
        <f t="shared" si="269"/>
        <v>0</v>
      </c>
      <c r="H910" s="286">
        <f t="shared" si="269"/>
        <v>0</v>
      </c>
      <c r="I910" s="286">
        <f t="shared" si="269"/>
        <v>0</v>
      </c>
      <c r="J910" s="155" t="s">
        <v>401</v>
      </c>
    </row>
    <row r="911" spans="1:10" s="155" customFormat="1" ht="325.5" hidden="1" x14ac:dyDescent="0.25">
      <c r="A911" s="283"/>
      <c r="B911" s="284"/>
      <c r="C911" s="285"/>
      <c r="D911" s="285"/>
      <c r="E911" s="285" t="s">
        <v>334</v>
      </c>
      <c r="F911" s="286">
        <f t="shared" ref="F911:I911" si="270">F907+F903+F899</f>
        <v>0</v>
      </c>
      <c r="G911" s="286">
        <f t="shared" si="270"/>
        <v>0</v>
      </c>
      <c r="H911" s="286">
        <f t="shared" si="270"/>
        <v>0</v>
      </c>
      <c r="I911" s="286">
        <f t="shared" si="270"/>
        <v>0</v>
      </c>
      <c r="J911" s="155" t="s">
        <v>401</v>
      </c>
    </row>
    <row r="912" spans="1:10" s="155" customFormat="1" ht="325.5" hidden="1" x14ac:dyDescent="0.25">
      <c r="A912" s="162"/>
      <c r="B912" s="163"/>
      <c r="C912" s="157"/>
      <c r="D912" s="157"/>
      <c r="E912" s="157"/>
      <c r="F912" s="164"/>
      <c r="G912" s="165"/>
      <c r="H912" s="165"/>
      <c r="I912" s="165"/>
      <c r="J912" s="155" t="s">
        <v>401</v>
      </c>
    </row>
    <row r="913" spans="1:10" s="155" customFormat="1" ht="325.5" hidden="1" x14ac:dyDescent="0.25">
      <c r="A913" s="278">
        <v>1102</v>
      </c>
      <c r="B913" s="280" t="s">
        <v>96</v>
      </c>
      <c r="C913" s="280" t="s">
        <v>104</v>
      </c>
      <c r="D913" s="280" t="s">
        <v>236</v>
      </c>
      <c r="E913" s="280"/>
      <c r="F913" s="295"/>
      <c r="G913" s="282"/>
      <c r="H913" s="282"/>
      <c r="I913" s="282"/>
      <c r="J913" s="155" t="s">
        <v>402</v>
      </c>
    </row>
    <row r="914" spans="1:10" s="155" customFormat="1" ht="325.5" hidden="1" x14ac:dyDescent="0.25">
      <c r="A914" s="158"/>
      <c r="B914" s="161" t="s">
        <v>98</v>
      </c>
      <c r="D914" s="155" t="s">
        <v>99</v>
      </c>
      <c r="E914" s="155" t="s">
        <v>332</v>
      </c>
      <c r="F914" s="172">
        <v>0</v>
      </c>
      <c r="G914" s="160">
        <v>0</v>
      </c>
      <c r="H914" s="160">
        <v>0</v>
      </c>
      <c r="I914" s="160">
        <f>F914+G914-H914</f>
        <v>0</v>
      </c>
      <c r="J914" s="155" t="s">
        <v>402</v>
      </c>
    </row>
    <row r="915" spans="1:10" s="155" customFormat="1" ht="325.5" hidden="1" x14ac:dyDescent="0.25">
      <c r="A915" s="158"/>
      <c r="B915" s="161"/>
      <c r="E915" s="155" t="s">
        <v>333</v>
      </c>
      <c r="F915" s="172">
        <v>0</v>
      </c>
      <c r="G915" s="160">
        <v>0</v>
      </c>
      <c r="H915" s="160">
        <v>0</v>
      </c>
      <c r="I915" s="160">
        <f>F915+G915-H915</f>
        <v>0</v>
      </c>
      <c r="J915" s="155" t="s">
        <v>402</v>
      </c>
    </row>
    <row r="916" spans="1:10" s="155" customFormat="1" ht="325.5" hidden="1" x14ac:dyDescent="0.25">
      <c r="A916" s="158"/>
      <c r="B916" s="161"/>
      <c r="E916" s="155" t="s">
        <v>334</v>
      </c>
      <c r="F916" s="172">
        <f>SUM(F914:F915)</f>
        <v>0</v>
      </c>
      <c r="G916" s="160">
        <v>0</v>
      </c>
      <c r="H916" s="160">
        <v>0</v>
      </c>
      <c r="I916" s="160">
        <f t="shared" ref="I916" si="271">F916+G916-H916</f>
        <v>0</v>
      </c>
      <c r="J916" s="155" t="s">
        <v>402</v>
      </c>
    </row>
    <row r="917" spans="1:10" s="155" customFormat="1" ht="325.5" hidden="1" x14ac:dyDescent="0.25">
      <c r="A917" s="158"/>
      <c r="B917" s="161"/>
      <c r="F917" s="172"/>
      <c r="G917" s="160"/>
      <c r="H917" s="160"/>
      <c r="I917" s="160"/>
      <c r="J917" s="155" t="s">
        <v>402</v>
      </c>
    </row>
    <row r="918" spans="1:10" s="155" customFormat="1" ht="325.5" hidden="1" x14ac:dyDescent="0.25">
      <c r="A918" s="158"/>
      <c r="B918" s="161" t="s">
        <v>100</v>
      </c>
      <c r="D918" s="155" t="s">
        <v>101</v>
      </c>
      <c r="E918" s="155" t="s">
        <v>332</v>
      </c>
      <c r="F918" s="172">
        <v>0</v>
      </c>
      <c r="G918" s="160">
        <v>0</v>
      </c>
      <c r="H918" s="160">
        <v>0</v>
      </c>
      <c r="I918" s="160">
        <f>F918+G918-H918</f>
        <v>0</v>
      </c>
      <c r="J918" s="155" t="s">
        <v>402</v>
      </c>
    </row>
    <row r="919" spans="1:10" s="155" customFormat="1" ht="325.5" hidden="1" x14ac:dyDescent="0.25">
      <c r="A919" s="158"/>
      <c r="B919" s="161"/>
      <c r="E919" s="155" t="s">
        <v>333</v>
      </c>
      <c r="F919" s="172">
        <v>0</v>
      </c>
      <c r="G919" s="160">
        <v>0</v>
      </c>
      <c r="H919" s="160">
        <v>0</v>
      </c>
      <c r="I919" s="160">
        <f>F919+G919-H919</f>
        <v>0</v>
      </c>
      <c r="J919" s="155" t="s">
        <v>402</v>
      </c>
    </row>
    <row r="920" spans="1:10" s="155" customFormat="1" ht="325.5" hidden="1" x14ac:dyDescent="0.25">
      <c r="A920" s="158"/>
      <c r="B920" s="161"/>
      <c r="E920" s="155" t="s">
        <v>334</v>
      </c>
      <c r="F920" s="172">
        <f>SUM(F918:F919)</f>
        <v>0</v>
      </c>
      <c r="G920" s="160">
        <v>0</v>
      </c>
      <c r="H920" s="160">
        <v>0</v>
      </c>
      <c r="I920" s="160">
        <f t="shared" ref="I920" si="272">F920+G920-H920</f>
        <v>0</v>
      </c>
      <c r="J920" s="155" t="s">
        <v>402</v>
      </c>
    </row>
    <row r="921" spans="1:10" s="155" customFormat="1" ht="325.5" hidden="1" x14ac:dyDescent="0.25">
      <c r="A921" s="158"/>
      <c r="B921" s="161"/>
      <c r="F921" s="172"/>
      <c r="G921" s="160"/>
      <c r="H921" s="160"/>
      <c r="I921" s="160"/>
      <c r="J921" s="155" t="s">
        <v>402</v>
      </c>
    </row>
    <row r="922" spans="1:10" s="155" customFormat="1" ht="325.5" hidden="1" x14ac:dyDescent="0.25">
      <c r="A922" s="158"/>
      <c r="B922" s="161" t="s">
        <v>109</v>
      </c>
      <c r="D922" s="155" t="s">
        <v>110</v>
      </c>
      <c r="E922" s="155" t="s">
        <v>332</v>
      </c>
      <c r="F922" s="172">
        <v>0</v>
      </c>
      <c r="G922" s="160">
        <v>0</v>
      </c>
      <c r="H922" s="160">
        <v>0</v>
      </c>
      <c r="I922" s="160">
        <f>F922+G922-H922</f>
        <v>0</v>
      </c>
      <c r="J922" s="155" t="s">
        <v>402</v>
      </c>
    </row>
    <row r="923" spans="1:10" s="155" customFormat="1" ht="325.5" hidden="1" x14ac:dyDescent="0.25">
      <c r="A923" s="158"/>
      <c r="B923" s="161"/>
      <c r="E923" s="155" t="s">
        <v>333</v>
      </c>
      <c r="F923" s="172">
        <v>0</v>
      </c>
      <c r="G923" s="160">
        <v>0</v>
      </c>
      <c r="H923" s="160">
        <v>0</v>
      </c>
      <c r="I923" s="160">
        <f>F923+G923-H923</f>
        <v>0</v>
      </c>
      <c r="J923" s="155" t="s">
        <v>402</v>
      </c>
    </row>
    <row r="924" spans="1:10" s="155" customFormat="1" ht="325.5" hidden="1" x14ac:dyDescent="0.25">
      <c r="A924" s="158"/>
      <c r="B924" s="161"/>
      <c r="E924" s="155" t="s">
        <v>334</v>
      </c>
      <c r="F924" s="172">
        <f>SUM(F922:F923)</f>
        <v>0</v>
      </c>
      <c r="G924" s="160">
        <v>0</v>
      </c>
      <c r="H924" s="160">
        <v>0</v>
      </c>
      <c r="I924" s="160">
        <f t="shared" ref="I924" si="273">F924+G924-H924</f>
        <v>0</v>
      </c>
      <c r="J924" s="155" t="s">
        <v>402</v>
      </c>
    </row>
    <row r="925" spans="1:10" s="155" customFormat="1" ht="325.5" hidden="1" x14ac:dyDescent="0.25">
      <c r="A925" s="158"/>
      <c r="B925" s="161"/>
      <c r="F925" s="172"/>
      <c r="G925" s="160"/>
      <c r="H925" s="160"/>
      <c r="I925" s="160"/>
      <c r="J925" s="155" t="s">
        <v>402</v>
      </c>
    </row>
    <row r="926" spans="1:10" s="155" customFormat="1" ht="325.5" hidden="1" x14ac:dyDescent="0.25">
      <c r="A926" s="283"/>
      <c r="B926" s="284" t="s">
        <v>102</v>
      </c>
      <c r="C926" s="285" t="s">
        <v>104</v>
      </c>
      <c r="D926" s="285" t="s">
        <v>236</v>
      </c>
      <c r="E926" s="285" t="s">
        <v>332</v>
      </c>
      <c r="F926" s="286">
        <f>F922+F918+F914</f>
        <v>0</v>
      </c>
      <c r="G926" s="286">
        <f>G922+G918+G914</f>
        <v>0</v>
      </c>
      <c r="H926" s="286">
        <f>H922+H918+H914</f>
        <v>0</v>
      </c>
      <c r="I926" s="286">
        <f>I922+I918+I914</f>
        <v>0</v>
      </c>
      <c r="J926" s="155" t="s">
        <v>402</v>
      </c>
    </row>
    <row r="927" spans="1:10" s="155" customFormat="1" ht="325.5" hidden="1" x14ac:dyDescent="0.25">
      <c r="A927" s="283"/>
      <c r="B927" s="284"/>
      <c r="C927" s="285"/>
      <c r="D927" s="285"/>
      <c r="E927" s="285" t="s">
        <v>333</v>
      </c>
      <c r="F927" s="286">
        <f t="shared" ref="F927:I927" si="274">F923+F919+F915</f>
        <v>0</v>
      </c>
      <c r="G927" s="286">
        <f t="shared" si="274"/>
        <v>0</v>
      </c>
      <c r="H927" s="286">
        <f t="shared" si="274"/>
        <v>0</v>
      </c>
      <c r="I927" s="286">
        <f t="shared" si="274"/>
        <v>0</v>
      </c>
      <c r="J927" s="155" t="s">
        <v>402</v>
      </c>
    </row>
    <row r="928" spans="1:10" s="155" customFormat="1" ht="325.5" hidden="1" x14ac:dyDescent="0.25">
      <c r="A928" s="283"/>
      <c r="B928" s="284"/>
      <c r="C928" s="285"/>
      <c r="D928" s="285"/>
      <c r="E928" s="285" t="s">
        <v>334</v>
      </c>
      <c r="F928" s="286">
        <f t="shared" ref="F928:I928" si="275">F924+F920+F916</f>
        <v>0</v>
      </c>
      <c r="G928" s="286">
        <f t="shared" si="275"/>
        <v>0</v>
      </c>
      <c r="H928" s="286">
        <f t="shared" si="275"/>
        <v>0</v>
      </c>
      <c r="I928" s="286">
        <f t="shared" si="275"/>
        <v>0</v>
      </c>
      <c r="J928" s="155" t="s">
        <v>402</v>
      </c>
    </row>
    <row r="929" spans="1:10" s="155" customFormat="1" ht="325.5" hidden="1" x14ac:dyDescent="0.25">
      <c r="A929" s="158"/>
      <c r="B929" s="173"/>
      <c r="F929" s="172"/>
      <c r="G929" s="160"/>
      <c r="H929" s="160"/>
      <c r="I929" s="160"/>
      <c r="J929" s="155" t="s">
        <v>402</v>
      </c>
    </row>
    <row r="930" spans="1:10" s="98" customFormat="1" ht="120" hidden="1" x14ac:dyDescent="0.25">
      <c r="A930" s="107">
        <v>1103</v>
      </c>
      <c r="B930" s="109" t="s">
        <v>96</v>
      </c>
      <c r="C930" s="109" t="s">
        <v>107</v>
      </c>
      <c r="D930" s="109" t="s">
        <v>378</v>
      </c>
      <c r="E930" s="110"/>
      <c r="F930" s="111"/>
      <c r="G930" s="112" t="s">
        <v>2</v>
      </c>
      <c r="H930" s="112" t="s">
        <v>2</v>
      </c>
      <c r="I930" s="112" t="s">
        <v>2</v>
      </c>
      <c r="J930" s="98" t="s">
        <v>403</v>
      </c>
    </row>
    <row r="931" spans="1:10" s="98" customFormat="1" ht="120" hidden="1" x14ac:dyDescent="0.25">
      <c r="A931" s="96"/>
      <c r="B931" s="97" t="s">
        <v>98</v>
      </c>
      <c r="D931" s="98" t="s">
        <v>99</v>
      </c>
      <c r="E931" s="99" t="s">
        <v>332</v>
      </c>
      <c r="F931" s="94">
        <v>0</v>
      </c>
      <c r="G931" s="95">
        <v>0</v>
      </c>
      <c r="H931" s="95">
        <v>0</v>
      </c>
      <c r="I931" s="95">
        <f>F931+G931-H931</f>
        <v>0</v>
      </c>
      <c r="J931" s="98" t="s">
        <v>403</v>
      </c>
    </row>
    <row r="932" spans="1:10" s="98" customFormat="1" ht="120" hidden="1" x14ac:dyDescent="0.25">
      <c r="A932" s="96"/>
      <c r="B932" s="97"/>
      <c r="E932" s="99" t="s">
        <v>333</v>
      </c>
      <c r="F932" s="94">
        <v>0</v>
      </c>
      <c r="G932" s="95">
        <v>0</v>
      </c>
      <c r="H932" s="95">
        <v>0</v>
      </c>
      <c r="I932" s="95">
        <f>F932+G932-H932</f>
        <v>0</v>
      </c>
      <c r="J932" s="98" t="s">
        <v>403</v>
      </c>
    </row>
    <row r="933" spans="1:10" s="98" customFormat="1" ht="120" hidden="1" x14ac:dyDescent="0.25">
      <c r="A933" s="96"/>
      <c r="B933" s="97"/>
      <c r="E933" s="99" t="s">
        <v>334</v>
      </c>
      <c r="F933" s="94">
        <f>SUM(F931:F932)</f>
        <v>0</v>
      </c>
      <c r="G933" s="95">
        <v>0</v>
      </c>
      <c r="H933" s="95">
        <v>0</v>
      </c>
      <c r="I933" s="95">
        <f t="shared" ref="I933" si="276">F933+G933-H933</f>
        <v>0</v>
      </c>
      <c r="J933" s="98" t="s">
        <v>403</v>
      </c>
    </row>
    <row r="934" spans="1:10" s="98" customFormat="1" ht="120" hidden="1" x14ac:dyDescent="0.25">
      <c r="A934" s="96"/>
      <c r="B934" s="97"/>
      <c r="E934" s="99"/>
      <c r="F934" s="94"/>
      <c r="G934" s="95"/>
      <c r="H934" s="95"/>
      <c r="I934" s="95"/>
      <c r="J934" s="98" t="s">
        <v>403</v>
      </c>
    </row>
    <row r="935" spans="1:10" s="98" customFormat="1" ht="120" hidden="1" x14ac:dyDescent="0.25">
      <c r="A935" s="96"/>
      <c r="B935" s="97" t="s">
        <v>100</v>
      </c>
      <c r="D935" s="98" t="s">
        <v>101</v>
      </c>
      <c r="E935" s="99" t="s">
        <v>332</v>
      </c>
      <c r="F935" s="94">
        <v>0</v>
      </c>
      <c r="G935" s="95">
        <v>0</v>
      </c>
      <c r="H935" s="95">
        <v>0</v>
      </c>
      <c r="I935" s="95">
        <f>F935+G935-H935</f>
        <v>0</v>
      </c>
      <c r="J935" s="98" t="s">
        <v>403</v>
      </c>
    </row>
    <row r="936" spans="1:10" s="98" customFormat="1" ht="120" hidden="1" x14ac:dyDescent="0.25">
      <c r="A936" s="96"/>
      <c r="B936" s="97"/>
      <c r="E936" s="99" t="s">
        <v>333</v>
      </c>
      <c r="F936" s="94">
        <v>0</v>
      </c>
      <c r="G936" s="95">
        <v>0</v>
      </c>
      <c r="H936" s="95">
        <v>0</v>
      </c>
      <c r="I936" s="95">
        <f>F936+G936-H936</f>
        <v>0</v>
      </c>
      <c r="J936" s="98" t="s">
        <v>403</v>
      </c>
    </row>
    <row r="937" spans="1:10" s="98" customFormat="1" ht="120" hidden="1" x14ac:dyDescent="0.25">
      <c r="A937" s="96"/>
      <c r="B937" s="97"/>
      <c r="E937" s="99" t="s">
        <v>334</v>
      </c>
      <c r="F937" s="94">
        <f>SUM(F935:F936)</f>
        <v>0</v>
      </c>
      <c r="G937" s="95">
        <v>0</v>
      </c>
      <c r="H937" s="95">
        <v>0</v>
      </c>
      <c r="I937" s="95">
        <f t="shared" ref="I937" si="277">F937+G937-H937</f>
        <v>0</v>
      </c>
      <c r="J937" s="98" t="s">
        <v>403</v>
      </c>
    </row>
    <row r="938" spans="1:10" s="98" customFormat="1" ht="120" hidden="1" x14ac:dyDescent="0.25">
      <c r="A938" s="96"/>
      <c r="B938" s="97"/>
      <c r="E938" s="99"/>
      <c r="F938" s="94"/>
      <c r="G938" s="95"/>
      <c r="H938" s="95"/>
      <c r="I938" s="95"/>
      <c r="J938" s="98" t="s">
        <v>403</v>
      </c>
    </row>
    <row r="939" spans="1:10" s="98" customFormat="1" ht="120" hidden="1" x14ac:dyDescent="0.25">
      <c r="A939" s="96"/>
      <c r="B939" s="97" t="s">
        <v>109</v>
      </c>
      <c r="D939" s="98" t="s">
        <v>110</v>
      </c>
      <c r="E939" s="99" t="s">
        <v>332</v>
      </c>
      <c r="F939" s="94">
        <v>0</v>
      </c>
      <c r="G939" s="95">
        <v>0</v>
      </c>
      <c r="H939" s="95">
        <v>0</v>
      </c>
      <c r="I939" s="95">
        <f>F939+G939-H939</f>
        <v>0</v>
      </c>
      <c r="J939" s="98" t="s">
        <v>403</v>
      </c>
    </row>
    <row r="940" spans="1:10" s="98" customFormat="1" ht="120" hidden="1" x14ac:dyDescent="0.25">
      <c r="A940" s="96"/>
      <c r="B940" s="97"/>
      <c r="E940" s="99" t="s">
        <v>333</v>
      </c>
      <c r="F940" s="94">
        <v>0</v>
      </c>
      <c r="G940" s="95">
        <v>0</v>
      </c>
      <c r="H940" s="95">
        <v>0</v>
      </c>
      <c r="I940" s="95">
        <f>F940+G940-H940</f>
        <v>0</v>
      </c>
      <c r="J940" s="98" t="s">
        <v>403</v>
      </c>
    </row>
    <row r="941" spans="1:10" s="98" customFormat="1" ht="120" hidden="1" x14ac:dyDescent="0.25">
      <c r="A941" s="96"/>
      <c r="B941" s="97"/>
      <c r="E941" s="99" t="s">
        <v>334</v>
      </c>
      <c r="F941" s="94">
        <f>SUM(F939:F940)</f>
        <v>0</v>
      </c>
      <c r="G941" s="95">
        <v>0</v>
      </c>
      <c r="H941" s="95">
        <v>0</v>
      </c>
      <c r="I941" s="95">
        <f t="shared" ref="I941" si="278">F941+G941-H941</f>
        <v>0</v>
      </c>
      <c r="J941" s="98" t="s">
        <v>403</v>
      </c>
    </row>
    <row r="942" spans="1:10" s="98" customFormat="1" ht="120" hidden="1" x14ac:dyDescent="0.25">
      <c r="A942" s="96"/>
      <c r="B942" s="97"/>
      <c r="E942" s="99"/>
      <c r="F942" s="94"/>
      <c r="G942" s="95"/>
      <c r="H942" s="95"/>
      <c r="I942" s="95"/>
      <c r="J942" s="98" t="s">
        <v>403</v>
      </c>
    </row>
    <row r="943" spans="1:10" s="98" customFormat="1" ht="120" hidden="1" x14ac:dyDescent="0.25">
      <c r="A943" s="100"/>
      <c r="B943" s="101" t="s">
        <v>102</v>
      </c>
      <c r="C943" s="102" t="s">
        <v>107</v>
      </c>
      <c r="D943" s="102" t="s">
        <v>379</v>
      </c>
      <c r="E943" s="103" t="s">
        <v>332</v>
      </c>
      <c r="F943" s="104">
        <f>F939+F935+F931</f>
        <v>0</v>
      </c>
      <c r="G943" s="104">
        <f>G939+G935+G931</f>
        <v>0</v>
      </c>
      <c r="H943" s="104">
        <f>H939+H935+H931</f>
        <v>0</v>
      </c>
      <c r="I943" s="104">
        <f>I939+I935+I931</f>
        <v>0</v>
      </c>
      <c r="J943" s="98" t="s">
        <v>403</v>
      </c>
    </row>
    <row r="944" spans="1:10" s="98" customFormat="1" ht="120" hidden="1" x14ac:dyDescent="0.25">
      <c r="A944" s="100"/>
      <c r="B944" s="101"/>
      <c r="C944" s="102"/>
      <c r="D944" s="102"/>
      <c r="E944" s="103" t="s">
        <v>333</v>
      </c>
      <c r="F944" s="104">
        <f t="shared" ref="F944:I944" si="279">F940+F936+F932</f>
        <v>0</v>
      </c>
      <c r="G944" s="104">
        <f t="shared" si="279"/>
        <v>0</v>
      </c>
      <c r="H944" s="104">
        <f t="shared" si="279"/>
        <v>0</v>
      </c>
      <c r="I944" s="104">
        <f t="shared" si="279"/>
        <v>0</v>
      </c>
      <c r="J944" s="98" t="s">
        <v>403</v>
      </c>
    </row>
    <row r="945" spans="1:10" s="98" customFormat="1" ht="120" hidden="1" x14ac:dyDescent="0.25">
      <c r="A945" s="100"/>
      <c r="B945" s="101"/>
      <c r="C945" s="102"/>
      <c r="D945" s="102"/>
      <c r="E945" s="103" t="s">
        <v>334</v>
      </c>
      <c r="F945" s="104">
        <f t="shared" ref="F945:I945" si="280">F941+F937+F933</f>
        <v>0</v>
      </c>
      <c r="G945" s="104">
        <f t="shared" si="280"/>
        <v>0</v>
      </c>
      <c r="H945" s="104">
        <f t="shared" si="280"/>
        <v>0</v>
      </c>
      <c r="I945" s="104">
        <f t="shared" si="280"/>
        <v>0</v>
      </c>
      <c r="J945" s="98" t="s">
        <v>403</v>
      </c>
    </row>
    <row r="946" spans="1:10" s="98" customFormat="1" ht="120" hidden="1" x14ac:dyDescent="0.25">
      <c r="A946" s="96"/>
      <c r="B946" s="106"/>
      <c r="E946" s="99"/>
      <c r="F946" s="94"/>
      <c r="G946" s="95"/>
      <c r="H946" s="95"/>
      <c r="I946" s="95"/>
      <c r="J946" s="98" t="s">
        <v>403</v>
      </c>
    </row>
    <row r="947" spans="1:10" s="155" customFormat="1" ht="325.5" hidden="1" x14ac:dyDescent="0.25">
      <c r="A947" s="296" t="s">
        <v>237</v>
      </c>
      <c r="B947" s="297"/>
      <c r="C947" s="298"/>
      <c r="D947" s="298" t="s">
        <v>234</v>
      </c>
      <c r="E947" s="298" t="s">
        <v>332</v>
      </c>
      <c r="F947" s="299">
        <f>F943+F926+F909</f>
        <v>0</v>
      </c>
      <c r="G947" s="299">
        <f t="shared" ref="G947:I947" si="281">G943+G926+G909</f>
        <v>0</v>
      </c>
      <c r="H947" s="299">
        <f t="shared" si="281"/>
        <v>0</v>
      </c>
      <c r="I947" s="299">
        <f t="shared" si="281"/>
        <v>0</v>
      </c>
      <c r="J947" s="155" t="s">
        <v>392</v>
      </c>
    </row>
    <row r="948" spans="1:10" s="155" customFormat="1" ht="325.5" hidden="1" x14ac:dyDescent="0.25">
      <c r="A948" s="300"/>
      <c r="B948" s="301"/>
      <c r="C948" s="302"/>
      <c r="D948" s="302"/>
      <c r="E948" s="302" t="s">
        <v>333</v>
      </c>
      <c r="F948" s="303">
        <f t="shared" ref="F948:I949" si="282">F944+F927+F910</f>
        <v>0</v>
      </c>
      <c r="G948" s="303">
        <f t="shared" si="282"/>
        <v>0</v>
      </c>
      <c r="H948" s="303">
        <f t="shared" si="282"/>
        <v>0</v>
      </c>
      <c r="I948" s="303">
        <f t="shared" si="282"/>
        <v>0</v>
      </c>
      <c r="J948" s="155" t="s">
        <v>392</v>
      </c>
    </row>
    <row r="949" spans="1:10" s="155" customFormat="1" ht="325.5" hidden="1" x14ac:dyDescent="0.25">
      <c r="A949" s="300"/>
      <c r="B949" s="301"/>
      <c r="C949" s="302"/>
      <c r="D949" s="302"/>
      <c r="E949" s="302" t="s">
        <v>334</v>
      </c>
      <c r="F949" s="303">
        <f t="shared" si="282"/>
        <v>0</v>
      </c>
      <c r="G949" s="303">
        <f t="shared" si="282"/>
        <v>0</v>
      </c>
      <c r="H949" s="303">
        <f t="shared" si="282"/>
        <v>0</v>
      </c>
      <c r="I949" s="303">
        <f t="shared" si="282"/>
        <v>0</v>
      </c>
      <c r="J949" s="155" t="s">
        <v>392</v>
      </c>
    </row>
    <row r="950" spans="1:10" s="155" customFormat="1" ht="326.25" thickBot="1" x14ac:dyDescent="0.3">
      <c r="A950" s="162"/>
      <c r="B950" s="163"/>
      <c r="C950" s="157"/>
      <c r="D950" s="157"/>
      <c r="E950" s="157"/>
      <c r="F950" s="164"/>
      <c r="G950" s="165"/>
      <c r="H950" s="165"/>
      <c r="I950" s="165"/>
      <c r="J950" s="155" t="s">
        <v>392</v>
      </c>
    </row>
    <row r="951" spans="1:10" s="157" customFormat="1" ht="49.5" customHeight="1" x14ac:dyDescent="0.25">
      <c r="A951" s="274" t="s">
        <v>92</v>
      </c>
      <c r="B951" s="304"/>
      <c r="C951" s="275" t="s">
        <v>238</v>
      </c>
      <c r="D951" s="275" t="s">
        <v>239</v>
      </c>
      <c r="E951" s="275"/>
      <c r="F951" s="305"/>
      <c r="G951" s="277"/>
      <c r="H951" s="277"/>
      <c r="I951" s="277"/>
      <c r="J951" s="157" t="s">
        <v>475</v>
      </c>
    </row>
    <row r="952" spans="1:10" s="155" customFormat="1" ht="186" x14ac:dyDescent="0.25">
      <c r="A952" s="158"/>
      <c r="B952" s="173"/>
      <c r="F952" s="172"/>
      <c r="G952" s="160"/>
      <c r="H952" s="160"/>
      <c r="I952" s="160"/>
      <c r="J952" s="157" t="s">
        <v>475</v>
      </c>
    </row>
    <row r="953" spans="1:10" s="155" customFormat="1" ht="325.5" x14ac:dyDescent="0.25">
      <c r="A953" s="278">
        <v>1201</v>
      </c>
      <c r="B953" s="280" t="s">
        <v>96</v>
      </c>
      <c r="C953" s="280" t="s">
        <v>93</v>
      </c>
      <c r="D953" s="280" t="s">
        <v>240</v>
      </c>
      <c r="E953" s="280"/>
      <c r="F953" s="295"/>
      <c r="G953" s="282"/>
      <c r="H953" s="282"/>
      <c r="I953" s="282"/>
      <c r="J953" s="155" t="s">
        <v>404</v>
      </c>
    </row>
    <row r="954" spans="1:10" s="155" customFormat="1" ht="325.5" hidden="1" x14ac:dyDescent="0.25">
      <c r="A954" s="158"/>
      <c r="B954" s="161" t="s">
        <v>98</v>
      </c>
      <c r="D954" s="155" t="s">
        <v>99</v>
      </c>
      <c r="E954" s="155" t="s">
        <v>332</v>
      </c>
      <c r="F954" s="172">
        <v>0</v>
      </c>
      <c r="G954" s="160">
        <v>0</v>
      </c>
      <c r="H954" s="160">
        <v>0</v>
      </c>
      <c r="I954" s="160">
        <f>F954+G954-H954</f>
        <v>0</v>
      </c>
      <c r="J954" s="155" t="s">
        <v>404</v>
      </c>
    </row>
    <row r="955" spans="1:10" s="155" customFormat="1" ht="325.5" hidden="1" x14ac:dyDescent="0.25">
      <c r="A955" s="158"/>
      <c r="B955" s="161"/>
      <c r="E955" s="155" t="s">
        <v>333</v>
      </c>
      <c r="F955" s="172">
        <v>0</v>
      </c>
      <c r="G955" s="160">
        <v>0</v>
      </c>
      <c r="H955" s="160">
        <v>0</v>
      </c>
      <c r="I955" s="160">
        <f>F955+G955-H955</f>
        <v>0</v>
      </c>
      <c r="J955" s="155" t="s">
        <v>404</v>
      </c>
    </row>
    <row r="956" spans="1:10" s="155" customFormat="1" ht="325.5" hidden="1" x14ac:dyDescent="0.25">
      <c r="A956" s="158"/>
      <c r="B956" s="161"/>
      <c r="E956" s="155" t="s">
        <v>334</v>
      </c>
      <c r="F956" s="172">
        <f>SUM(F954:F955)</f>
        <v>0</v>
      </c>
      <c r="G956" s="160">
        <v>0</v>
      </c>
      <c r="H956" s="160">
        <v>0</v>
      </c>
      <c r="I956" s="160">
        <f t="shared" ref="I956" si="283">F956+G956-H956</f>
        <v>0</v>
      </c>
      <c r="J956" s="155" t="s">
        <v>404</v>
      </c>
    </row>
    <row r="957" spans="1:10" s="155" customFormat="1" ht="325.5" hidden="1" x14ac:dyDescent="0.25">
      <c r="A957" s="158"/>
      <c r="B957" s="161"/>
      <c r="F957" s="172"/>
      <c r="G957" s="160"/>
      <c r="H957" s="160"/>
      <c r="I957" s="160"/>
      <c r="J957" s="155" t="s">
        <v>404</v>
      </c>
    </row>
    <row r="958" spans="1:10" s="155" customFormat="1" ht="325.5" x14ac:dyDescent="0.25">
      <c r="A958" s="158"/>
      <c r="B958" s="161" t="s">
        <v>100</v>
      </c>
      <c r="D958" s="155" t="s">
        <v>101</v>
      </c>
      <c r="E958" s="155" t="s">
        <v>332</v>
      </c>
      <c r="F958" s="172">
        <v>0</v>
      </c>
      <c r="G958" s="160">
        <v>0</v>
      </c>
      <c r="H958" s="160">
        <v>0</v>
      </c>
      <c r="I958" s="160">
        <f>F958+G958-H958</f>
        <v>0</v>
      </c>
      <c r="J958" s="155" t="s">
        <v>404</v>
      </c>
    </row>
    <row r="959" spans="1:10" s="155" customFormat="1" ht="325.5" x14ac:dyDescent="0.25">
      <c r="A959" s="158"/>
      <c r="B959" s="161"/>
      <c r="E959" s="155" t="s">
        <v>333</v>
      </c>
      <c r="F959" s="172">
        <v>300000</v>
      </c>
      <c r="G959" s="160">
        <v>0</v>
      </c>
      <c r="H959" s="160">
        <v>61769</v>
      </c>
      <c r="I959" s="160">
        <f>F959+G959-H959</f>
        <v>238231</v>
      </c>
      <c r="J959" s="155" t="s">
        <v>404</v>
      </c>
    </row>
    <row r="960" spans="1:10" s="155" customFormat="1" ht="21" customHeight="1" x14ac:dyDescent="0.25">
      <c r="A960" s="158"/>
      <c r="B960" s="161"/>
      <c r="E960" s="155" t="s">
        <v>334</v>
      </c>
      <c r="F960" s="172">
        <f>SUM(F958:F959)</f>
        <v>300000</v>
      </c>
      <c r="G960" s="160">
        <v>0</v>
      </c>
      <c r="H960" s="160">
        <v>61769</v>
      </c>
      <c r="I960" s="160">
        <f t="shared" ref="I960" si="284">F960+G960-H960</f>
        <v>238231</v>
      </c>
      <c r="J960" s="155" t="s">
        <v>404</v>
      </c>
    </row>
    <row r="961" spans="1:10" s="155" customFormat="1" ht="325.5" hidden="1" x14ac:dyDescent="0.25">
      <c r="A961" s="158"/>
      <c r="B961" s="161"/>
      <c r="F961" s="172"/>
      <c r="G961" s="160"/>
      <c r="H961" s="160"/>
      <c r="I961" s="160"/>
      <c r="J961" s="155" t="s">
        <v>404</v>
      </c>
    </row>
    <row r="962" spans="1:10" s="155" customFormat="1" ht="325.5" hidden="1" x14ac:dyDescent="0.25">
      <c r="A962" s="158"/>
      <c r="B962" s="161" t="s">
        <v>109</v>
      </c>
      <c r="D962" s="155" t="s">
        <v>110</v>
      </c>
      <c r="E962" s="155" t="s">
        <v>332</v>
      </c>
      <c r="F962" s="172">
        <v>0</v>
      </c>
      <c r="G962" s="160">
        <v>0</v>
      </c>
      <c r="H962" s="160">
        <v>0</v>
      </c>
      <c r="I962" s="160">
        <f>F962+G962-H962</f>
        <v>0</v>
      </c>
      <c r="J962" s="155" t="s">
        <v>404</v>
      </c>
    </row>
    <row r="963" spans="1:10" s="155" customFormat="1" ht="325.5" hidden="1" x14ac:dyDescent="0.25">
      <c r="A963" s="158"/>
      <c r="B963" s="161"/>
      <c r="E963" s="155" t="s">
        <v>333</v>
      </c>
      <c r="F963" s="172">
        <v>0</v>
      </c>
      <c r="G963" s="160">
        <v>0</v>
      </c>
      <c r="H963" s="160">
        <v>0</v>
      </c>
      <c r="I963" s="160">
        <f>F963+G963-H963</f>
        <v>0</v>
      </c>
      <c r="J963" s="155" t="s">
        <v>404</v>
      </c>
    </row>
    <row r="964" spans="1:10" s="155" customFormat="1" ht="325.5" hidden="1" x14ac:dyDescent="0.25">
      <c r="A964" s="158"/>
      <c r="B964" s="161"/>
      <c r="E964" s="155" t="s">
        <v>334</v>
      </c>
      <c r="F964" s="172">
        <f>SUM(F962:F963)</f>
        <v>0</v>
      </c>
      <c r="G964" s="160">
        <v>0</v>
      </c>
      <c r="H964" s="160">
        <v>0</v>
      </c>
      <c r="I964" s="160">
        <f t="shared" ref="I964" si="285">F964+G964-H964</f>
        <v>0</v>
      </c>
      <c r="J964" s="155" t="s">
        <v>404</v>
      </c>
    </row>
    <row r="965" spans="1:10" s="155" customFormat="1" ht="325.5" hidden="1" x14ac:dyDescent="0.25">
      <c r="A965" s="158"/>
      <c r="B965" s="161"/>
      <c r="F965" s="172"/>
      <c r="G965" s="160"/>
      <c r="H965" s="160"/>
      <c r="I965" s="160"/>
      <c r="J965" s="155" t="s">
        <v>404</v>
      </c>
    </row>
    <row r="966" spans="1:10" s="155" customFormat="1" ht="325.5" x14ac:dyDescent="0.25">
      <c r="A966" s="283"/>
      <c r="B966" s="284" t="s">
        <v>102</v>
      </c>
      <c r="C966" s="285" t="s">
        <v>93</v>
      </c>
      <c r="D966" s="285" t="s">
        <v>240</v>
      </c>
      <c r="E966" s="285" t="s">
        <v>332</v>
      </c>
      <c r="F966" s="286">
        <f>F962+F958+F954</f>
        <v>0</v>
      </c>
      <c r="G966" s="286">
        <f>G962+G958+G954</f>
        <v>0</v>
      </c>
      <c r="H966" s="286">
        <f>H962+H958+H954</f>
        <v>0</v>
      </c>
      <c r="I966" s="286">
        <f>I962+I958+I954</f>
        <v>0</v>
      </c>
      <c r="J966" s="155" t="s">
        <v>404</v>
      </c>
    </row>
    <row r="967" spans="1:10" s="155" customFormat="1" ht="325.5" x14ac:dyDescent="0.25">
      <c r="A967" s="283"/>
      <c r="B967" s="284"/>
      <c r="C967" s="285"/>
      <c r="D967" s="285"/>
      <c r="E967" s="285" t="s">
        <v>333</v>
      </c>
      <c r="F967" s="286">
        <f t="shared" ref="F967:I967" si="286">F963+F959+F955</f>
        <v>300000</v>
      </c>
      <c r="G967" s="286">
        <f t="shared" si="286"/>
        <v>0</v>
      </c>
      <c r="H967" s="286">
        <f t="shared" si="286"/>
        <v>61769</v>
      </c>
      <c r="I967" s="286">
        <f t="shared" si="286"/>
        <v>238231</v>
      </c>
      <c r="J967" s="155" t="s">
        <v>404</v>
      </c>
    </row>
    <row r="968" spans="1:10" s="155" customFormat="1" ht="325.5" x14ac:dyDescent="0.25">
      <c r="A968" s="283"/>
      <c r="B968" s="284"/>
      <c r="C968" s="285"/>
      <c r="D968" s="285"/>
      <c r="E968" s="285" t="s">
        <v>334</v>
      </c>
      <c r="F968" s="286">
        <f t="shared" ref="F968:I968" si="287">F964+F960+F956</f>
        <v>300000</v>
      </c>
      <c r="G968" s="286">
        <f t="shared" si="287"/>
        <v>0</v>
      </c>
      <c r="H968" s="286">
        <f t="shared" si="287"/>
        <v>61769</v>
      </c>
      <c r="I968" s="286">
        <f t="shared" si="287"/>
        <v>238231</v>
      </c>
      <c r="J968" s="155" t="s">
        <v>404</v>
      </c>
    </row>
    <row r="969" spans="1:10" s="98" customFormat="1" ht="120" x14ac:dyDescent="0.25">
      <c r="A969" s="96"/>
      <c r="B969" s="106"/>
      <c r="E969" s="99"/>
      <c r="F969" s="94"/>
      <c r="G969" s="95"/>
      <c r="H969" s="95"/>
      <c r="I969" s="95"/>
      <c r="J969" s="98" t="s">
        <v>404</v>
      </c>
    </row>
    <row r="970" spans="1:10" s="155" customFormat="1" ht="325.5" hidden="1" x14ac:dyDescent="0.25">
      <c r="A970" s="278">
        <v>1202</v>
      </c>
      <c r="B970" s="280" t="s">
        <v>96</v>
      </c>
      <c r="C970" s="280" t="s">
        <v>104</v>
      </c>
      <c r="D970" s="280" t="s">
        <v>241</v>
      </c>
      <c r="E970" s="280"/>
      <c r="F970" s="295"/>
      <c r="G970" s="282"/>
      <c r="H970" s="282"/>
      <c r="I970" s="282"/>
      <c r="J970" s="155" t="s">
        <v>405</v>
      </c>
    </row>
    <row r="971" spans="1:10" s="155" customFormat="1" ht="325.5" hidden="1" x14ac:dyDescent="0.25">
      <c r="A971" s="158"/>
      <c r="B971" s="161" t="s">
        <v>98</v>
      </c>
      <c r="D971" s="155" t="s">
        <v>99</v>
      </c>
      <c r="E971" s="155" t="s">
        <v>332</v>
      </c>
      <c r="F971" s="172">
        <v>0</v>
      </c>
      <c r="G971" s="160">
        <v>0</v>
      </c>
      <c r="H971" s="160">
        <v>0</v>
      </c>
      <c r="I971" s="160">
        <f>F971+G971-H971</f>
        <v>0</v>
      </c>
      <c r="J971" s="155" t="s">
        <v>405</v>
      </c>
    </row>
    <row r="972" spans="1:10" s="155" customFormat="1" ht="325.5" hidden="1" x14ac:dyDescent="0.25">
      <c r="A972" s="158"/>
      <c r="B972" s="161"/>
      <c r="E972" s="155" t="s">
        <v>333</v>
      </c>
      <c r="F972" s="172">
        <v>0</v>
      </c>
      <c r="G972" s="160">
        <v>0</v>
      </c>
      <c r="H972" s="160">
        <v>0</v>
      </c>
      <c r="I972" s="160">
        <f>F972+G972-H972</f>
        <v>0</v>
      </c>
      <c r="J972" s="155" t="s">
        <v>405</v>
      </c>
    </row>
    <row r="973" spans="1:10" s="155" customFormat="1" ht="325.5" hidden="1" x14ac:dyDescent="0.25">
      <c r="A973" s="158"/>
      <c r="B973" s="161"/>
      <c r="E973" s="155" t="s">
        <v>334</v>
      </c>
      <c r="F973" s="172">
        <f>SUM(F971:F972)</f>
        <v>0</v>
      </c>
      <c r="G973" s="160">
        <v>0</v>
      </c>
      <c r="H973" s="160">
        <v>0</v>
      </c>
      <c r="I973" s="160">
        <f t="shared" ref="I973" si="288">F973+G973-H973</f>
        <v>0</v>
      </c>
      <c r="J973" s="155" t="s">
        <v>405</v>
      </c>
    </row>
    <row r="974" spans="1:10" s="155" customFormat="1" ht="325.5" hidden="1" x14ac:dyDescent="0.25">
      <c r="A974" s="158"/>
      <c r="B974" s="161"/>
      <c r="F974" s="172"/>
      <c r="G974" s="160"/>
      <c r="H974" s="160"/>
      <c r="I974" s="160"/>
      <c r="J974" s="155" t="s">
        <v>405</v>
      </c>
    </row>
    <row r="975" spans="1:10" s="155" customFormat="1" ht="325.5" hidden="1" x14ac:dyDescent="0.25">
      <c r="A975" s="158"/>
      <c r="B975" s="161" t="s">
        <v>100</v>
      </c>
      <c r="D975" s="155" t="s">
        <v>101</v>
      </c>
      <c r="E975" s="155" t="s">
        <v>332</v>
      </c>
      <c r="F975" s="172">
        <v>0</v>
      </c>
      <c r="G975" s="160">
        <v>0</v>
      </c>
      <c r="H975" s="160">
        <v>0</v>
      </c>
      <c r="I975" s="160">
        <v>0</v>
      </c>
      <c r="J975" s="155" t="s">
        <v>405</v>
      </c>
    </row>
    <row r="976" spans="1:10" s="155" customFormat="1" ht="325.5" hidden="1" x14ac:dyDescent="0.25">
      <c r="A976" s="158"/>
      <c r="B976" s="161"/>
      <c r="E976" s="155" t="s">
        <v>333</v>
      </c>
      <c r="F976" s="172">
        <v>0</v>
      </c>
      <c r="G976" s="160">
        <v>0</v>
      </c>
      <c r="H976" s="160">
        <v>0</v>
      </c>
      <c r="I976" s="160">
        <f>F976+G976-H976</f>
        <v>0</v>
      </c>
      <c r="J976" s="155" t="s">
        <v>405</v>
      </c>
    </row>
    <row r="977" spans="1:10" s="155" customFormat="1" ht="325.5" hidden="1" x14ac:dyDescent="0.25">
      <c r="A977" s="158"/>
      <c r="B977" s="161"/>
      <c r="E977" s="155" t="s">
        <v>334</v>
      </c>
      <c r="F977" s="172">
        <v>0</v>
      </c>
      <c r="G977" s="160">
        <v>0</v>
      </c>
      <c r="H977" s="160">
        <v>0</v>
      </c>
      <c r="I977" s="160">
        <f t="shared" ref="I977" si="289">F977+G977-H977</f>
        <v>0</v>
      </c>
      <c r="J977" s="155" t="s">
        <v>405</v>
      </c>
    </row>
    <row r="978" spans="1:10" s="155" customFormat="1" ht="325.5" hidden="1" x14ac:dyDescent="0.25">
      <c r="A978" s="158"/>
      <c r="B978" s="161"/>
      <c r="F978" s="172"/>
      <c r="G978" s="160"/>
      <c r="H978" s="160"/>
      <c r="I978" s="160"/>
      <c r="J978" s="155" t="s">
        <v>405</v>
      </c>
    </row>
    <row r="979" spans="1:10" s="155" customFormat="1" ht="325.5" hidden="1" x14ac:dyDescent="0.25">
      <c r="A979" s="158"/>
      <c r="B979" s="161" t="s">
        <v>109</v>
      </c>
      <c r="D979" s="155" t="s">
        <v>110</v>
      </c>
      <c r="E979" s="155" t="s">
        <v>332</v>
      </c>
      <c r="F979" s="172">
        <v>0</v>
      </c>
      <c r="G979" s="160">
        <v>0</v>
      </c>
      <c r="H979" s="160">
        <v>0</v>
      </c>
      <c r="I979" s="160">
        <f>F979+G979-H979</f>
        <v>0</v>
      </c>
      <c r="J979" s="155" t="s">
        <v>405</v>
      </c>
    </row>
    <row r="980" spans="1:10" s="155" customFormat="1" ht="325.5" hidden="1" x14ac:dyDescent="0.25">
      <c r="A980" s="158"/>
      <c r="B980" s="161"/>
      <c r="E980" s="155" t="s">
        <v>333</v>
      </c>
      <c r="F980" s="172">
        <v>0</v>
      </c>
      <c r="G980" s="160">
        <v>0</v>
      </c>
      <c r="H980" s="160">
        <v>0</v>
      </c>
      <c r="I980" s="160">
        <f>F980+G980-H980</f>
        <v>0</v>
      </c>
      <c r="J980" s="155" t="s">
        <v>405</v>
      </c>
    </row>
    <row r="981" spans="1:10" s="155" customFormat="1" ht="325.5" hidden="1" x14ac:dyDescent="0.25">
      <c r="A981" s="158"/>
      <c r="B981" s="161"/>
      <c r="E981" s="155" t="s">
        <v>334</v>
      </c>
      <c r="F981" s="172">
        <f>SUM(F979:F980)</f>
        <v>0</v>
      </c>
      <c r="G981" s="160">
        <v>0</v>
      </c>
      <c r="H981" s="160">
        <v>0</v>
      </c>
      <c r="I981" s="160">
        <f t="shared" ref="I981" si="290">F981+G981-H981</f>
        <v>0</v>
      </c>
      <c r="J981" s="155" t="s">
        <v>405</v>
      </c>
    </row>
    <row r="982" spans="1:10" s="155" customFormat="1" ht="325.5" hidden="1" x14ac:dyDescent="0.25">
      <c r="A982" s="158"/>
      <c r="B982" s="173"/>
      <c r="F982" s="172"/>
      <c r="G982" s="160"/>
      <c r="H982" s="160"/>
      <c r="I982" s="160"/>
      <c r="J982" s="155" t="s">
        <v>405</v>
      </c>
    </row>
    <row r="983" spans="1:10" s="155" customFormat="1" ht="31.5" hidden="1" customHeight="1" x14ac:dyDescent="0.25">
      <c r="A983" s="283"/>
      <c r="B983" s="284" t="s">
        <v>102</v>
      </c>
      <c r="C983" s="285" t="s">
        <v>104</v>
      </c>
      <c r="D983" s="285" t="s">
        <v>241</v>
      </c>
      <c r="E983" s="285" t="s">
        <v>332</v>
      </c>
      <c r="F983" s="286">
        <f>F979+F975+F971</f>
        <v>0</v>
      </c>
      <c r="G983" s="286">
        <f>G979+G975+G971</f>
        <v>0</v>
      </c>
      <c r="H983" s="286">
        <f>H979+H975+H971</f>
        <v>0</v>
      </c>
      <c r="I983" s="286">
        <f>I979+I975+I971</f>
        <v>0</v>
      </c>
      <c r="J983" s="155" t="s">
        <v>405</v>
      </c>
    </row>
    <row r="984" spans="1:10" s="155" customFormat="1" ht="325.5" hidden="1" x14ac:dyDescent="0.25">
      <c r="A984" s="283"/>
      <c r="B984" s="284"/>
      <c r="C984" s="285"/>
      <c r="D984" s="285"/>
      <c r="E984" s="285" t="s">
        <v>333</v>
      </c>
      <c r="F984" s="286">
        <f t="shared" ref="F984:I984" si="291">F980+F976+F972</f>
        <v>0</v>
      </c>
      <c r="G984" s="286">
        <f t="shared" si="291"/>
        <v>0</v>
      </c>
      <c r="H984" s="286">
        <f t="shared" si="291"/>
        <v>0</v>
      </c>
      <c r="I984" s="286">
        <f t="shared" si="291"/>
        <v>0</v>
      </c>
      <c r="J984" s="155" t="s">
        <v>405</v>
      </c>
    </row>
    <row r="985" spans="1:10" s="155" customFormat="1" ht="325.5" hidden="1" x14ac:dyDescent="0.25">
      <c r="A985" s="283"/>
      <c r="B985" s="284"/>
      <c r="C985" s="285"/>
      <c r="D985" s="285"/>
      <c r="E985" s="285" t="s">
        <v>334</v>
      </c>
      <c r="F985" s="286">
        <f t="shared" ref="F985:I985" si="292">F981+F977+F973</f>
        <v>0</v>
      </c>
      <c r="G985" s="286">
        <f t="shared" si="292"/>
        <v>0</v>
      </c>
      <c r="H985" s="286">
        <f t="shared" si="292"/>
        <v>0</v>
      </c>
      <c r="I985" s="286">
        <f t="shared" si="292"/>
        <v>0</v>
      </c>
      <c r="J985" s="155" t="s">
        <v>405</v>
      </c>
    </row>
    <row r="986" spans="1:10" s="155" customFormat="1" ht="325.5" x14ac:dyDescent="0.25">
      <c r="A986" s="158"/>
      <c r="B986" s="173"/>
      <c r="F986" s="172"/>
      <c r="G986" s="160"/>
      <c r="H986" s="160"/>
      <c r="I986" s="160"/>
      <c r="J986" s="155" t="s">
        <v>405</v>
      </c>
    </row>
    <row r="987" spans="1:10" s="98" customFormat="1" ht="120" hidden="1" x14ac:dyDescent="0.25">
      <c r="A987" s="107">
        <v>1203</v>
      </c>
      <c r="B987" s="135" t="s">
        <v>96</v>
      </c>
      <c r="C987" s="135" t="s">
        <v>107</v>
      </c>
      <c r="D987" s="135" t="s">
        <v>242</v>
      </c>
      <c r="E987" s="136"/>
      <c r="F987" s="137"/>
      <c r="G987" s="138"/>
      <c r="H987" s="138"/>
      <c r="I987" s="138"/>
      <c r="J987" s="98" t="s">
        <v>406</v>
      </c>
    </row>
    <row r="988" spans="1:10" s="98" customFormat="1" ht="120" hidden="1" x14ac:dyDescent="0.25">
      <c r="A988" s="96"/>
      <c r="B988" s="97" t="s">
        <v>98</v>
      </c>
      <c r="D988" s="98" t="s">
        <v>99</v>
      </c>
      <c r="E988" s="99" t="s">
        <v>332</v>
      </c>
      <c r="F988" s="94">
        <v>0</v>
      </c>
      <c r="G988" s="95">
        <v>0</v>
      </c>
      <c r="H988" s="95">
        <v>0</v>
      </c>
      <c r="I988" s="95">
        <f>F988+G988-H988</f>
        <v>0</v>
      </c>
      <c r="J988" s="98" t="s">
        <v>406</v>
      </c>
    </row>
    <row r="989" spans="1:10" s="98" customFormat="1" ht="120" hidden="1" x14ac:dyDescent="0.25">
      <c r="A989" s="96"/>
      <c r="B989" s="97"/>
      <c r="E989" s="99" t="s">
        <v>333</v>
      </c>
      <c r="F989" s="94">
        <v>0</v>
      </c>
      <c r="G989" s="95">
        <v>0</v>
      </c>
      <c r="H989" s="95">
        <v>0</v>
      </c>
      <c r="I989" s="95">
        <f>F989+G989-H989</f>
        <v>0</v>
      </c>
      <c r="J989" s="98" t="s">
        <v>406</v>
      </c>
    </row>
    <row r="990" spans="1:10" s="98" customFormat="1" ht="120" hidden="1" x14ac:dyDescent="0.25">
      <c r="A990" s="96"/>
      <c r="B990" s="97"/>
      <c r="E990" s="99" t="s">
        <v>334</v>
      </c>
      <c r="F990" s="94">
        <f>SUM(F988:F989)</f>
        <v>0</v>
      </c>
      <c r="G990" s="95">
        <v>0</v>
      </c>
      <c r="H990" s="95">
        <v>0</v>
      </c>
      <c r="I990" s="95">
        <f t="shared" ref="I990" si="293">F990+G990-H990</f>
        <v>0</v>
      </c>
      <c r="J990" s="98" t="s">
        <v>406</v>
      </c>
    </row>
    <row r="991" spans="1:10" s="98" customFormat="1" ht="120" hidden="1" x14ac:dyDescent="0.25">
      <c r="A991" s="96"/>
      <c r="B991" s="97"/>
      <c r="E991" s="99"/>
      <c r="F991" s="94"/>
      <c r="G991" s="95"/>
      <c r="H991" s="95"/>
      <c r="I991" s="95"/>
      <c r="J991" s="98" t="s">
        <v>406</v>
      </c>
    </row>
    <row r="992" spans="1:10" s="98" customFormat="1" ht="120" hidden="1" x14ac:dyDescent="0.25">
      <c r="A992" s="96"/>
      <c r="B992" s="97" t="s">
        <v>100</v>
      </c>
      <c r="D992" s="98" t="s">
        <v>101</v>
      </c>
      <c r="E992" s="99" t="s">
        <v>332</v>
      </c>
      <c r="F992" s="94">
        <v>0</v>
      </c>
      <c r="G992" s="95">
        <v>0</v>
      </c>
      <c r="H992" s="95">
        <v>0</v>
      </c>
      <c r="I992" s="95">
        <f>F992+G992-H992</f>
        <v>0</v>
      </c>
      <c r="J992" s="98" t="s">
        <v>406</v>
      </c>
    </row>
    <row r="993" spans="1:10" s="98" customFormat="1" ht="120" hidden="1" x14ac:dyDescent="0.25">
      <c r="A993" s="96"/>
      <c r="B993" s="97"/>
      <c r="E993" s="99" t="s">
        <v>333</v>
      </c>
      <c r="F993" s="94">
        <v>0</v>
      </c>
      <c r="G993" s="95">
        <v>0</v>
      </c>
      <c r="H993" s="95">
        <v>0</v>
      </c>
      <c r="I993" s="95">
        <f>F993+G993-H993</f>
        <v>0</v>
      </c>
      <c r="J993" s="98" t="s">
        <v>406</v>
      </c>
    </row>
    <row r="994" spans="1:10" s="98" customFormat="1" ht="120" hidden="1" x14ac:dyDescent="0.25">
      <c r="A994" s="96"/>
      <c r="B994" s="97"/>
      <c r="E994" s="99" t="s">
        <v>334</v>
      </c>
      <c r="F994" s="94">
        <f>SUM(F992:F993)</f>
        <v>0</v>
      </c>
      <c r="G994" s="95">
        <v>0</v>
      </c>
      <c r="H994" s="95">
        <v>0</v>
      </c>
      <c r="I994" s="95">
        <f t="shared" ref="I994" si="294">F994+G994-H994</f>
        <v>0</v>
      </c>
      <c r="J994" s="98" t="s">
        <v>406</v>
      </c>
    </row>
    <row r="995" spans="1:10" s="98" customFormat="1" ht="120" hidden="1" x14ac:dyDescent="0.25">
      <c r="A995" s="96"/>
      <c r="B995" s="97"/>
      <c r="E995" s="99"/>
      <c r="F995" s="94"/>
      <c r="G995" s="95"/>
      <c r="H995" s="95"/>
      <c r="I995" s="95"/>
      <c r="J995" s="98" t="s">
        <v>406</v>
      </c>
    </row>
    <row r="996" spans="1:10" s="98" customFormat="1" ht="120" hidden="1" x14ac:dyDescent="0.25">
      <c r="A996" s="96"/>
      <c r="B996" s="97" t="s">
        <v>109</v>
      </c>
      <c r="D996" s="98" t="s">
        <v>110</v>
      </c>
      <c r="E996" s="99" t="s">
        <v>332</v>
      </c>
      <c r="F996" s="94">
        <v>0</v>
      </c>
      <c r="G996" s="95">
        <v>0</v>
      </c>
      <c r="H996" s="95">
        <v>0</v>
      </c>
      <c r="I996" s="95">
        <f>F996+G996-H996</f>
        <v>0</v>
      </c>
      <c r="J996" s="98" t="s">
        <v>406</v>
      </c>
    </row>
    <row r="997" spans="1:10" s="98" customFormat="1" ht="120" hidden="1" x14ac:dyDescent="0.25">
      <c r="A997" s="96"/>
      <c r="B997" s="97"/>
      <c r="E997" s="99" t="s">
        <v>333</v>
      </c>
      <c r="F997" s="94">
        <v>0</v>
      </c>
      <c r="G997" s="95">
        <v>0</v>
      </c>
      <c r="H997" s="95">
        <v>0</v>
      </c>
      <c r="I997" s="95">
        <f>F997+G997-H997</f>
        <v>0</v>
      </c>
      <c r="J997" s="98" t="s">
        <v>406</v>
      </c>
    </row>
    <row r="998" spans="1:10" s="98" customFormat="1" ht="120" hidden="1" x14ac:dyDescent="0.25">
      <c r="A998" s="96"/>
      <c r="B998" s="97"/>
      <c r="E998" s="99" t="s">
        <v>334</v>
      </c>
      <c r="F998" s="94">
        <f>SUM(F996:F997)</f>
        <v>0</v>
      </c>
      <c r="G998" s="95">
        <v>0</v>
      </c>
      <c r="H998" s="95">
        <v>0</v>
      </c>
      <c r="I998" s="95">
        <f t="shared" ref="I998" si="295">F998+G998-H998</f>
        <v>0</v>
      </c>
      <c r="J998" s="98" t="s">
        <v>406</v>
      </c>
    </row>
    <row r="999" spans="1:10" s="98" customFormat="1" ht="120" hidden="1" x14ac:dyDescent="0.25">
      <c r="A999" s="96"/>
      <c r="B999" s="97"/>
      <c r="E999" s="99"/>
      <c r="F999" s="94"/>
      <c r="G999" s="95"/>
      <c r="H999" s="95"/>
      <c r="I999" s="95"/>
      <c r="J999" s="98" t="s">
        <v>406</v>
      </c>
    </row>
    <row r="1000" spans="1:10" s="98" customFormat="1" ht="120" hidden="1" x14ac:dyDescent="0.25">
      <c r="A1000" s="100"/>
      <c r="B1000" s="101" t="s">
        <v>102</v>
      </c>
      <c r="C1000" s="102" t="s">
        <v>107</v>
      </c>
      <c r="D1000" s="102" t="s">
        <v>242</v>
      </c>
      <c r="E1000" s="103" t="s">
        <v>332</v>
      </c>
      <c r="F1000" s="104">
        <f>F996+F992+F988</f>
        <v>0</v>
      </c>
      <c r="G1000" s="104">
        <f>G996+G992+G988</f>
        <v>0</v>
      </c>
      <c r="H1000" s="104">
        <f>H996+H992+H988</f>
        <v>0</v>
      </c>
      <c r="I1000" s="104">
        <f>I996+I992+I988</f>
        <v>0</v>
      </c>
      <c r="J1000" s="98" t="s">
        <v>406</v>
      </c>
    </row>
    <row r="1001" spans="1:10" s="98" customFormat="1" ht="120" hidden="1" x14ac:dyDescent="0.25">
      <c r="A1001" s="100"/>
      <c r="B1001" s="101"/>
      <c r="C1001" s="102"/>
      <c r="D1001" s="102"/>
      <c r="E1001" s="103" t="s">
        <v>333</v>
      </c>
      <c r="F1001" s="104">
        <f t="shared" ref="F1001:F1002" si="296">F997+F993+F989</f>
        <v>0</v>
      </c>
      <c r="G1001" s="104">
        <f t="shared" ref="G1001:I1001" si="297">G997+G993+G989</f>
        <v>0</v>
      </c>
      <c r="H1001" s="104">
        <f t="shared" si="297"/>
        <v>0</v>
      </c>
      <c r="I1001" s="104">
        <f t="shared" si="297"/>
        <v>0</v>
      </c>
      <c r="J1001" s="98" t="s">
        <v>406</v>
      </c>
    </row>
    <row r="1002" spans="1:10" s="98" customFormat="1" ht="120" hidden="1" x14ac:dyDescent="0.25">
      <c r="A1002" s="100"/>
      <c r="B1002" s="101"/>
      <c r="C1002" s="102"/>
      <c r="D1002" s="102"/>
      <c r="E1002" s="103" t="s">
        <v>334</v>
      </c>
      <c r="F1002" s="104">
        <f t="shared" si="296"/>
        <v>0</v>
      </c>
      <c r="G1002" s="104">
        <f t="shared" ref="G1002:I1002" si="298">G998+G994+G990</f>
        <v>0</v>
      </c>
      <c r="H1002" s="104">
        <f t="shared" si="298"/>
        <v>0</v>
      </c>
      <c r="I1002" s="104">
        <f t="shared" si="298"/>
        <v>0</v>
      </c>
      <c r="J1002" s="98" t="s">
        <v>406</v>
      </c>
    </row>
    <row r="1003" spans="1:10" s="98" customFormat="1" ht="120" hidden="1" x14ac:dyDescent="0.25">
      <c r="A1003" s="96"/>
      <c r="B1003" s="106"/>
      <c r="E1003" s="99"/>
      <c r="F1003" s="94"/>
      <c r="G1003" s="95"/>
      <c r="H1003" s="95"/>
      <c r="I1003" s="95"/>
      <c r="J1003" s="98" t="s">
        <v>406</v>
      </c>
    </row>
    <row r="1004" spans="1:10" s="98" customFormat="1" ht="120" hidden="1" x14ac:dyDescent="0.25">
      <c r="A1004" s="107">
        <v>1204</v>
      </c>
      <c r="B1004" s="109" t="s">
        <v>96</v>
      </c>
      <c r="C1004" s="109" t="s">
        <v>113</v>
      </c>
      <c r="D1004" s="109" t="s">
        <v>243</v>
      </c>
      <c r="E1004" s="110"/>
      <c r="F1004" s="111"/>
      <c r="G1004" s="112"/>
      <c r="H1004" s="112"/>
      <c r="I1004" s="112"/>
      <c r="J1004" s="98" t="s">
        <v>407</v>
      </c>
    </row>
    <row r="1005" spans="1:10" s="98" customFormat="1" ht="120" hidden="1" x14ac:dyDescent="0.25">
      <c r="A1005" s="96"/>
      <c r="B1005" s="97" t="s">
        <v>98</v>
      </c>
      <c r="D1005" s="98" t="s">
        <v>99</v>
      </c>
      <c r="E1005" s="99" t="s">
        <v>332</v>
      </c>
      <c r="F1005" s="94">
        <v>0</v>
      </c>
      <c r="G1005" s="95">
        <v>0</v>
      </c>
      <c r="H1005" s="95">
        <v>0</v>
      </c>
      <c r="I1005" s="95">
        <f>F1005+G1005-H1005</f>
        <v>0</v>
      </c>
      <c r="J1005" s="98" t="s">
        <v>407</v>
      </c>
    </row>
    <row r="1006" spans="1:10" s="98" customFormat="1" ht="120" hidden="1" x14ac:dyDescent="0.25">
      <c r="A1006" s="96"/>
      <c r="B1006" s="97"/>
      <c r="E1006" s="99" t="s">
        <v>333</v>
      </c>
      <c r="F1006" s="94">
        <v>0</v>
      </c>
      <c r="G1006" s="95">
        <v>0</v>
      </c>
      <c r="H1006" s="95">
        <v>0</v>
      </c>
      <c r="I1006" s="95">
        <f>F1006+G1006-H1006</f>
        <v>0</v>
      </c>
      <c r="J1006" s="98" t="s">
        <v>407</v>
      </c>
    </row>
    <row r="1007" spans="1:10" s="98" customFormat="1" ht="120" hidden="1" x14ac:dyDescent="0.25">
      <c r="A1007" s="96"/>
      <c r="B1007" s="97"/>
      <c r="E1007" s="99" t="s">
        <v>334</v>
      </c>
      <c r="F1007" s="94">
        <f>SUM(F1005:F1006)</f>
        <v>0</v>
      </c>
      <c r="G1007" s="95">
        <v>0</v>
      </c>
      <c r="H1007" s="95">
        <v>0</v>
      </c>
      <c r="I1007" s="95">
        <f t="shared" ref="I1007" si="299">F1007+G1007-H1007</f>
        <v>0</v>
      </c>
      <c r="J1007" s="98" t="s">
        <v>407</v>
      </c>
    </row>
    <row r="1008" spans="1:10" s="98" customFormat="1" ht="120" hidden="1" x14ac:dyDescent="0.25">
      <c r="A1008" s="96"/>
      <c r="B1008" s="97"/>
      <c r="E1008" s="99"/>
      <c r="F1008" s="94"/>
      <c r="G1008" s="95"/>
      <c r="H1008" s="95"/>
      <c r="I1008" s="95"/>
      <c r="J1008" s="98" t="s">
        <v>407</v>
      </c>
    </row>
    <row r="1009" spans="1:10" s="98" customFormat="1" ht="120" hidden="1" x14ac:dyDescent="0.25">
      <c r="A1009" s="96"/>
      <c r="B1009" s="97" t="s">
        <v>100</v>
      </c>
      <c r="D1009" s="98" t="s">
        <v>101</v>
      </c>
      <c r="E1009" s="99" t="s">
        <v>332</v>
      </c>
      <c r="F1009" s="94">
        <v>0</v>
      </c>
      <c r="G1009" s="95">
        <v>0</v>
      </c>
      <c r="H1009" s="95">
        <v>0</v>
      </c>
      <c r="I1009" s="95">
        <f>F1009+G1009-H1009</f>
        <v>0</v>
      </c>
      <c r="J1009" s="98" t="s">
        <v>407</v>
      </c>
    </row>
    <row r="1010" spans="1:10" s="98" customFormat="1" ht="120" hidden="1" x14ac:dyDescent="0.25">
      <c r="A1010" s="96"/>
      <c r="B1010" s="97"/>
      <c r="E1010" s="99" t="s">
        <v>333</v>
      </c>
      <c r="F1010" s="94">
        <v>0</v>
      </c>
      <c r="G1010" s="95">
        <v>0</v>
      </c>
      <c r="H1010" s="95">
        <v>0</v>
      </c>
      <c r="I1010" s="95">
        <f>F1010+G1010-H1010</f>
        <v>0</v>
      </c>
      <c r="J1010" s="98" t="s">
        <v>407</v>
      </c>
    </row>
    <row r="1011" spans="1:10" s="98" customFormat="1" ht="120" hidden="1" x14ac:dyDescent="0.25">
      <c r="A1011" s="96"/>
      <c r="B1011" s="97"/>
      <c r="E1011" s="99" t="s">
        <v>334</v>
      </c>
      <c r="F1011" s="94">
        <f>SUM(F1009:F1010)</f>
        <v>0</v>
      </c>
      <c r="G1011" s="95">
        <v>0</v>
      </c>
      <c r="H1011" s="95">
        <v>0</v>
      </c>
      <c r="I1011" s="95">
        <f t="shared" ref="I1011" si="300">F1011+G1011-H1011</f>
        <v>0</v>
      </c>
      <c r="J1011" s="98" t="s">
        <v>407</v>
      </c>
    </row>
    <row r="1012" spans="1:10" s="98" customFormat="1" ht="120" hidden="1" x14ac:dyDescent="0.25">
      <c r="A1012" s="96"/>
      <c r="B1012" s="97"/>
      <c r="E1012" s="99"/>
      <c r="F1012" s="94"/>
      <c r="G1012" s="95"/>
      <c r="H1012" s="95"/>
      <c r="I1012" s="95"/>
      <c r="J1012" s="98" t="s">
        <v>407</v>
      </c>
    </row>
    <row r="1013" spans="1:10" s="98" customFormat="1" ht="120" hidden="1" x14ac:dyDescent="0.25">
      <c r="A1013" s="96"/>
      <c r="B1013" s="97" t="s">
        <v>109</v>
      </c>
      <c r="D1013" s="98" t="s">
        <v>110</v>
      </c>
      <c r="E1013" s="99" t="s">
        <v>332</v>
      </c>
      <c r="F1013" s="94">
        <v>0</v>
      </c>
      <c r="G1013" s="95">
        <v>0</v>
      </c>
      <c r="H1013" s="95">
        <v>0</v>
      </c>
      <c r="I1013" s="95">
        <f>F1013+G1013-H1013</f>
        <v>0</v>
      </c>
      <c r="J1013" s="98" t="s">
        <v>407</v>
      </c>
    </row>
    <row r="1014" spans="1:10" s="98" customFormat="1" ht="120" hidden="1" x14ac:dyDescent="0.25">
      <c r="A1014" s="96"/>
      <c r="B1014" s="97"/>
      <c r="E1014" s="99" t="s">
        <v>333</v>
      </c>
      <c r="F1014" s="94">
        <v>0</v>
      </c>
      <c r="G1014" s="95">
        <v>0</v>
      </c>
      <c r="H1014" s="95">
        <v>0</v>
      </c>
      <c r="I1014" s="95">
        <f>F1014+G1014-H1014</f>
        <v>0</v>
      </c>
      <c r="J1014" s="98" t="s">
        <v>407</v>
      </c>
    </row>
    <row r="1015" spans="1:10" s="98" customFormat="1" ht="120" hidden="1" x14ac:dyDescent="0.25">
      <c r="A1015" s="96"/>
      <c r="B1015" s="97"/>
      <c r="E1015" s="99" t="s">
        <v>334</v>
      </c>
      <c r="F1015" s="94">
        <f>SUM(F1013:F1014)</f>
        <v>0</v>
      </c>
      <c r="G1015" s="95">
        <v>0</v>
      </c>
      <c r="H1015" s="95">
        <v>0</v>
      </c>
      <c r="I1015" s="95">
        <f t="shared" ref="I1015" si="301">F1015+G1015-H1015</f>
        <v>0</v>
      </c>
      <c r="J1015" s="98" t="s">
        <v>407</v>
      </c>
    </row>
    <row r="1016" spans="1:10" s="98" customFormat="1" ht="120" hidden="1" x14ac:dyDescent="0.25">
      <c r="A1016" s="96"/>
      <c r="B1016" s="97"/>
      <c r="E1016" s="99"/>
      <c r="F1016" s="94"/>
      <c r="G1016" s="95"/>
      <c r="H1016" s="95"/>
      <c r="I1016" s="95"/>
      <c r="J1016" s="98" t="s">
        <v>407</v>
      </c>
    </row>
    <row r="1017" spans="1:10" s="98" customFormat="1" ht="120" hidden="1" x14ac:dyDescent="0.25">
      <c r="A1017" s="100"/>
      <c r="B1017" s="101" t="s">
        <v>102</v>
      </c>
      <c r="C1017" s="102" t="s">
        <v>113</v>
      </c>
      <c r="D1017" s="102" t="s">
        <v>243</v>
      </c>
      <c r="E1017" s="103" t="s">
        <v>332</v>
      </c>
      <c r="F1017" s="104">
        <f>F1013+F1009+F1005</f>
        <v>0</v>
      </c>
      <c r="G1017" s="104">
        <f>G1013+G1009+G1005</f>
        <v>0</v>
      </c>
      <c r="H1017" s="104">
        <f>H1013+H1009+H1005</f>
        <v>0</v>
      </c>
      <c r="I1017" s="104">
        <f>I1013+I1009+I1005</f>
        <v>0</v>
      </c>
      <c r="J1017" s="98" t="s">
        <v>407</v>
      </c>
    </row>
    <row r="1018" spans="1:10" s="98" customFormat="1" ht="120" hidden="1" x14ac:dyDescent="0.25">
      <c r="A1018" s="100"/>
      <c r="B1018" s="101"/>
      <c r="C1018" s="102"/>
      <c r="D1018" s="102"/>
      <c r="E1018" s="103" t="s">
        <v>333</v>
      </c>
      <c r="F1018" s="104">
        <f t="shared" ref="F1018:I1018" si="302">F1014+F1010+F1006</f>
        <v>0</v>
      </c>
      <c r="G1018" s="104">
        <f t="shared" si="302"/>
        <v>0</v>
      </c>
      <c r="H1018" s="104">
        <f t="shared" si="302"/>
        <v>0</v>
      </c>
      <c r="I1018" s="104">
        <f t="shared" si="302"/>
        <v>0</v>
      </c>
      <c r="J1018" s="98" t="s">
        <v>407</v>
      </c>
    </row>
    <row r="1019" spans="1:10" s="98" customFormat="1" ht="120" hidden="1" x14ac:dyDescent="0.25">
      <c r="A1019" s="100"/>
      <c r="B1019" s="101"/>
      <c r="C1019" s="102"/>
      <c r="D1019" s="102"/>
      <c r="E1019" s="103" t="s">
        <v>334</v>
      </c>
      <c r="F1019" s="104">
        <f t="shared" ref="F1019:I1019" si="303">F1015+F1011+F1007</f>
        <v>0</v>
      </c>
      <c r="G1019" s="104">
        <f t="shared" si="303"/>
        <v>0</v>
      </c>
      <c r="H1019" s="104">
        <f t="shared" si="303"/>
        <v>0</v>
      </c>
      <c r="I1019" s="104">
        <f t="shared" si="303"/>
        <v>0</v>
      </c>
      <c r="J1019" s="98" t="s">
        <v>407</v>
      </c>
    </row>
    <row r="1020" spans="1:10" s="98" customFormat="1" ht="120" hidden="1" x14ac:dyDescent="0.25">
      <c r="A1020" s="96"/>
      <c r="B1020" s="106"/>
      <c r="E1020" s="99"/>
      <c r="F1020" s="94"/>
      <c r="G1020" s="95"/>
      <c r="H1020" s="95"/>
      <c r="I1020" s="95"/>
      <c r="J1020" s="98" t="s">
        <v>407</v>
      </c>
    </row>
    <row r="1021" spans="1:10" s="98" customFormat="1" ht="120" hidden="1" x14ac:dyDescent="0.25">
      <c r="A1021" s="107">
        <v>1205</v>
      </c>
      <c r="B1021" s="109" t="s">
        <v>96</v>
      </c>
      <c r="C1021" s="109" t="s">
        <v>116</v>
      </c>
      <c r="D1021" s="109" t="s">
        <v>244</v>
      </c>
      <c r="E1021" s="110"/>
      <c r="F1021" s="111"/>
      <c r="G1021" s="112"/>
      <c r="H1021" s="112"/>
      <c r="I1021" s="112"/>
      <c r="J1021" s="98" t="s">
        <v>408</v>
      </c>
    </row>
    <row r="1022" spans="1:10" s="98" customFormat="1" ht="120" hidden="1" x14ac:dyDescent="0.25">
      <c r="A1022" s="96"/>
      <c r="B1022" s="97" t="s">
        <v>98</v>
      </c>
      <c r="D1022" s="98" t="s">
        <v>99</v>
      </c>
      <c r="E1022" s="99" t="s">
        <v>332</v>
      </c>
      <c r="F1022" s="94">
        <v>0</v>
      </c>
      <c r="G1022" s="95">
        <v>0</v>
      </c>
      <c r="H1022" s="95">
        <v>0</v>
      </c>
      <c r="I1022" s="95">
        <f>F1022+G1022-H1022</f>
        <v>0</v>
      </c>
      <c r="J1022" s="98" t="s">
        <v>408</v>
      </c>
    </row>
    <row r="1023" spans="1:10" s="98" customFormat="1" ht="120" hidden="1" x14ac:dyDescent="0.25">
      <c r="A1023" s="96"/>
      <c r="B1023" s="97"/>
      <c r="E1023" s="99" t="s">
        <v>333</v>
      </c>
      <c r="F1023" s="94">
        <v>0</v>
      </c>
      <c r="G1023" s="95">
        <v>0</v>
      </c>
      <c r="H1023" s="95">
        <v>0</v>
      </c>
      <c r="I1023" s="95">
        <f>F1023+G1023-H1023</f>
        <v>0</v>
      </c>
      <c r="J1023" s="98" t="s">
        <v>408</v>
      </c>
    </row>
    <row r="1024" spans="1:10" s="98" customFormat="1" ht="120" hidden="1" x14ac:dyDescent="0.25">
      <c r="A1024" s="96"/>
      <c r="B1024" s="97"/>
      <c r="E1024" s="99" t="s">
        <v>334</v>
      </c>
      <c r="F1024" s="94">
        <f>SUM(F1022:F1023)</f>
        <v>0</v>
      </c>
      <c r="G1024" s="95">
        <v>0</v>
      </c>
      <c r="H1024" s="95">
        <v>0</v>
      </c>
      <c r="I1024" s="95">
        <f t="shared" ref="I1024" si="304">F1024+G1024-H1024</f>
        <v>0</v>
      </c>
      <c r="J1024" s="98" t="s">
        <v>408</v>
      </c>
    </row>
    <row r="1025" spans="1:10" s="98" customFormat="1" ht="120" hidden="1" x14ac:dyDescent="0.25">
      <c r="A1025" s="96"/>
      <c r="B1025" s="97"/>
      <c r="E1025" s="99"/>
      <c r="F1025" s="94"/>
      <c r="G1025" s="95"/>
      <c r="H1025" s="95"/>
      <c r="I1025" s="95"/>
      <c r="J1025" s="98" t="s">
        <v>408</v>
      </c>
    </row>
    <row r="1026" spans="1:10" s="98" customFormat="1" ht="120" hidden="1" x14ac:dyDescent="0.25">
      <c r="A1026" s="96"/>
      <c r="B1026" s="97" t="s">
        <v>100</v>
      </c>
      <c r="D1026" s="98" t="s">
        <v>101</v>
      </c>
      <c r="E1026" s="99" t="s">
        <v>332</v>
      </c>
      <c r="F1026" s="94">
        <v>0</v>
      </c>
      <c r="G1026" s="95">
        <v>0</v>
      </c>
      <c r="H1026" s="95">
        <v>0</v>
      </c>
      <c r="I1026" s="95">
        <f>F1026+G1026-H1026</f>
        <v>0</v>
      </c>
      <c r="J1026" s="98" t="s">
        <v>408</v>
      </c>
    </row>
    <row r="1027" spans="1:10" s="98" customFormat="1" ht="120" hidden="1" x14ac:dyDescent="0.25">
      <c r="A1027" s="96"/>
      <c r="B1027" s="97"/>
      <c r="E1027" s="99" t="s">
        <v>333</v>
      </c>
      <c r="F1027" s="94">
        <v>0</v>
      </c>
      <c r="G1027" s="95">
        <v>0</v>
      </c>
      <c r="H1027" s="95">
        <v>0</v>
      </c>
      <c r="I1027" s="95">
        <f>F1027+G1027-H1027</f>
        <v>0</v>
      </c>
      <c r="J1027" s="98" t="s">
        <v>408</v>
      </c>
    </row>
    <row r="1028" spans="1:10" s="98" customFormat="1" ht="120" hidden="1" x14ac:dyDescent="0.25">
      <c r="A1028" s="96"/>
      <c r="B1028" s="97"/>
      <c r="E1028" s="99" t="s">
        <v>334</v>
      </c>
      <c r="F1028" s="94">
        <f>SUM(F1026:F1027)</f>
        <v>0</v>
      </c>
      <c r="G1028" s="95">
        <v>0</v>
      </c>
      <c r="H1028" s="95">
        <v>0</v>
      </c>
      <c r="I1028" s="95">
        <f t="shared" ref="I1028" si="305">F1028+G1028-H1028</f>
        <v>0</v>
      </c>
      <c r="J1028" s="98" t="s">
        <v>408</v>
      </c>
    </row>
    <row r="1029" spans="1:10" s="98" customFormat="1" ht="120" hidden="1" x14ac:dyDescent="0.25">
      <c r="A1029" s="96"/>
      <c r="B1029" s="97"/>
      <c r="E1029" s="99"/>
      <c r="F1029" s="94"/>
      <c r="G1029" s="95"/>
      <c r="H1029" s="95"/>
      <c r="I1029" s="95"/>
      <c r="J1029" s="98" t="s">
        <v>408</v>
      </c>
    </row>
    <row r="1030" spans="1:10" s="98" customFormat="1" ht="120" hidden="1" x14ac:dyDescent="0.25">
      <c r="A1030" s="96"/>
      <c r="B1030" s="97" t="s">
        <v>109</v>
      </c>
      <c r="D1030" s="98" t="s">
        <v>110</v>
      </c>
      <c r="E1030" s="99" t="s">
        <v>332</v>
      </c>
      <c r="F1030" s="94">
        <v>0</v>
      </c>
      <c r="G1030" s="95">
        <v>0</v>
      </c>
      <c r="H1030" s="95">
        <v>0</v>
      </c>
      <c r="I1030" s="95">
        <f>F1030+G1030-H1030</f>
        <v>0</v>
      </c>
      <c r="J1030" s="98" t="s">
        <v>408</v>
      </c>
    </row>
    <row r="1031" spans="1:10" s="98" customFormat="1" ht="120" hidden="1" x14ac:dyDescent="0.25">
      <c r="A1031" s="96"/>
      <c r="B1031" s="97"/>
      <c r="E1031" s="99" t="s">
        <v>333</v>
      </c>
      <c r="F1031" s="94">
        <v>0</v>
      </c>
      <c r="G1031" s="95">
        <v>0</v>
      </c>
      <c r="H1031" s="95">
        <v>0</v>
      </c>
      <c r="I1031" s="95">
        <f>F1031+G1031-H1031</f>
        <v>0</v>
      </c>
      <c r="J1031" s="98" t="s">
        <v>408</v>
      </c>
    </row>
    <row r="1032" spans="1:10" s="98" customFormat="1" ht="120" hidden="1" x14ac:dyDescent="0.25">
      <c r="A1032" s="96"/>
      <c r="B1032" s="97"/>
      <c r="E1032" s="99" t="s">
        <v>334</v>
      </c>
      <c r="F1032" s="94">
        <f>SUM(F1030:F1031)</f>
        <v>0</v>
      </c>
      <c r="G1032" s="95">
        <v>0</v>
      </c>
      <c r="H1032" s="95">
        <v>0</v>
      </c>
      <c r="I1032" s="95">
        <f t="shared" ref="I1032" si="306">F1032+G1032-H1032</f>
        <v>0</v>
      </c>
      <c r="J1032" s="98" t="s">
        <v>408</v>
      </c>
    </row>
    <row r="1033" spans="1:10" s="98" customFormat="1" ht="120" hidden="1" x14ac:dyDescent="0.25">
      <c r="A1033" s="96"/>
      <c r="B1033" s="97"/>
      <c r="E1033" s="99"/>
      <c r="F1033" s="94"/>
      <c r="G1033" s="95"/>
      <c r="H1033" s="95"/>
      <c r="I1033" s="95"/>
      <c r="J1033" s="98" t="s">
        <v>408</v>
      </c>
    </row>
    <row r="1034" spans="1:10" s="98" customFormat="1" ht="120" hidden="1" x14ac:dyDescent="0.25">
      <c r="A1034" s="100"/>
      <c r="B1034" s="101" t="s">
        <v>102</v>
      </c>
      <c r="C1034" s="102" t="s">
        <v>116</v>
      </c>
      <c r="D1034" s="102" t="s">
        <v>244</v>
      </c>
      <c r="E1034" s="103" t="s">
        <v>332</v>
      </c>
      <c r="F1034" s="104">
        <f>F1030+F1026+F1022</f>
        <v>0</v>
      </c>
      <c r="G1034" s="104">
        <f>G1030+G1026+G1022</f>
        <v>0</v>
      </c>
      <c r="H1034" s="104">
        <f>H1030+H1026+H1022</f>
        <v>0</v>
      </c>
      <c r="I1034" s="104">
        <f>I1030+I1026+I1022</f>
        <v>0</v>
      </c>
      <c r="J1034" s="98" t="s">
        <v>408</v>
      </c>
    </row>
    <row r="1035" spans="1:10" s="98" customFormat="1" ht="120" hidden="1" x14ac:dyDescent="0.25">
      <c r="A1035" s="100"/>
      <c r="B1035" s="101"/>
      <c r="C1035" s="102"/>
      <c r="D1035" s="102"/>
      <c r="E1035" s="103" t="s">
        <v>333</v>
      </c>
      <c r="F1035" s="104">
        <f t="shared" ref="F1035:I1035" si="307">F1031+F1027+F1023</f>
        <v>0</v>
      </c>
      <c r="G1035" s="104">
        <f t="shared" si="307"/>
        <v>0</v>
      </c>
      <c r="H1035" s="104">
        <f t="shared" si="307"/>
        <v>0</v>
      </c>
      <c r="I1035" s="104">
        <f t="shared" si="307"/>
        <v>0</v>
      </c>
      <c r="J1035" s="98" t="s">
        <v>408</v>
      </c>
    </row>
    <row r="1036" spans="1:10" s="98" customFormat="1" ht="120" hidden="1" x14ac:dyDescent="0.25">
      <c r="A1036" s="100"/>
      <c r="B1036" s="101"/>
      <c r="C1036" s="102"/>
      <c r="D1036" s="102"/>
      <c r="E1036" s="103" t="s">
        <v>334</v>
      </c>
      <c r="F1036" s="104">
        <f t="shared" ref="F1036:I1036" si="308">F1032+F1028+F1024</f>
        <v>0</v>
      </c>
      <c r="G1036" s="104">
        <f t="shared" si="308"/>
        <v>0</v>
      </c>
      <c r="H1036" s="104">
        <f t="shared" si="308"/>
        <v>0</v>
      </c>
      <c r="I1036" s="104">
        <f t="shared" si="308"/>
        <v>0</v>
      </c>
      <c r="J1036" s="98" t="s">
        <v>408</v>
      </c>
    </row>
    <row r="1037" spans="1:10" s="98" customFormat="1" ht="120" hidden="1" x14ac:dyDescent="0.25">
      <c r="A1037" s="96"/>
      <c r="B1037" s="106"/>
      <c r="E1037" s="99"/>
      <c r="F1037" s="94"/>
      <c r="G1037" s="95"/>
      <c r="H1037" s="95"/>
      <c r="I1037" s="95"/>
      <c r="J1037" s="98" t="s">
        <v>408</v>
      </c>
    </row>
    <row r="1038" spans="1:10" s="98" customFormat="1" ht="120" hidden="1" x14ac:dyDescent="0.25">
      <c r="A1038" s="107">
        <v>1206</v>
      </c>
      <c r="B1038" s="109" t="s">
        <v>96</v>
      </c>
      <c r="C1038" s="109" t="s">
        <v>119</v>
      </c>
      <c r="D1038" s="109" t="s">
        <v>245</v>
      </c>
      <c r="E1038" s="110"/>
      <c r="F1038" s="111"/>
      <c r="G1038" s="112"/>
      <c r="H1038" s="112"/>
      <c r="I1038" s="112"/>
      <c r="J1038" s="98" t="s">
        <v>409</v>
      </c>
    </row>
    <row r="1039" spans="1:10" s="98" customFormat="1" ht="120" hidden="1" x14ac:dyDescent="0.25">
      <c r="A1039" s="96"/>
      <c r="B1039" s="97" t="s">
        <v>98</v>
      </c>
      <c r="D1039" s="98" t="s">
        <v>99</v>
      </c>
      <c r="E1039" s="99" t="s">
        <v>332</v>
      </c>
      <c r="F1039" s="94">
        <v>0</v>
      </c>
      <c r="G1039" s="95">
        <v>0</v>
      </c>
      <c r="H1039" s="95">
        <v>0</v>
      </c>
      <c r="I1039" s="95">
        <f>F1039+G1039-H1039</f>
        <v>0</v>
      </c>
      <c r="J1039" s="98" t="s">
        <v>409</v>
      </c>
    </row>
    <row r="1040" spans="1:10" s="98" customFormat="1" ht="120" hidden="1" x14ac:dyDescent="0.25">
      <c r="A1040" s="96"/>
      <c r="B1040" s="97"/>
      <c r="E1040" s="99" t="s">
        <v>333</v>
      </c>
      <c r="F1040" s="94">
        <v>0</v>
      </c>
      <c r="G1040" s="95">
        <v>0</v>
      </c>
      <c r="H1040" s="95">
        <v>0</v>
      </c>
      <c r="I1040" s="95">
        <f>F1040+G1040-H1040</f>
        <v>0</v>
      </c>
      <c r="J1040" s="98" t="s">
        <v>409</v>
      </c>
    </row>
    <row r="1041" spans="1:10" s="98" customFormat="1" ht="120" hidden="1" x14ac:dyDescent="0.25">
      <c r="A1041" s="96"/>
      <c r="B1041" s="97"/>
      <c r="E1041" s="99" t="s">
        <v>334</v>
      </c>
      <c r="F1041" s="94">
        <f>SUM(F1039:F1040)</f>
        <v>0</v>
      </c>
      <c r="G1041" s="95">
        <v>0</v>
      </c>
      <c r="H1041" s="95">
        <v>0</v>
      </c>
      <c r="I1041" s="95">
        <f t="shared" ref="I1041" si="309">F1041+G1041-H1041</f>
        <v>0</v>
      </c>
      <c r="J1041" s="98" t="s">
        <v>409</v>
      </c>
    </row>
    <row r="1042" spans="1:10" s="98" customFormat="1" ht="120" hidden="1" x14ac:dyDescent="0.25">
      <c r="A1042" s="96"/>
      <c r="B1042" s="97"/>
      <c r="E1042" s="99"/>
      <c r="F1042" s="94"/>
      <c r="G1042" s="95"/>
      <c r="H1042" s="95"/>
      <c r="I1042" s="95"/>
      <c r="J1042" s="98" t="s">
        <v>409</v>
      </c>
    </row>
    <row r="1043" spans="1:10" s="98" customFormat="1" ht="120" hidden="1" x14ac:dyDescent="0.25">
      <c r="A1043" s="96"/>
      <c r="B1043" s="97" t="s">
        <v>100</v>
      </c>
      <c r="D1043" s="98" t="s">
        <v>101</v>
      </c>
      <c r="E1043" s="99" t="s">
        <v>332</v>
      </c>
      <c r="F1043" s="94">
        <v>0</v>
      </c>
      <c r="G1043" s="95">
        <v>0</v>
      </c>
      <c r="H1043" s="95">
        <v>0</v>
      </c>
      <c r="I1043" s="95">
        <f>F1043+G1043-H1043</f>
        <v>0</v>
      </c>
      <c r="J1043" s="98" t="s">
        <v>409</v>
      </c>
    </row>
    <row r="1044" spans="1:10" s="98" customFormat="1" ht="120" hidden="1" x14ac:dyDescent="0.25">
      <c r="A1044" s="96"/>
      <c r="B1044" s="97"/>
      <c r="E1044" s="99" t="s">
        <v>333</v>
      </c>
      <c r="F1044" s="94">
        <v>0</v>
      </c>
      <c r="G1044" s="95">
        <v>0</v>
      </c>
      <c r="H1044" s="95">
        <v>0</v>
      </c>
      <c r="I1044" s="95">
        <f>F1044+G1044-H1044</f>
        <v>0</v>
      </c>
      <c r="J1044" s="98" t="s">
        <v>409</v>
      </c>
    </row>
    <row r="1045" spans="1:10" s="98" customFormat="1" ht="120" hidden="1" x14ac:dyDescent="0.25">
      <c r="A1045" s="96"/>
      <c r="B1045" s="97"/>
      <c r="E1045" s="99" t="s">
        <v>334</v>
      </c>
      <c r="F1045" s="94">
        <f>SUM(F1043:F1044)</f>
        <v>0</v>
      </c>
      <c r="G1045" s="95">
        <v>0</v>
      </c>
      <c r="H1045" s="95">
        <v>0</v>
      </c>
      <c r="I1045" s="95">
        <f t="shared" ref="I1045" si="310">F1045+G1045-H1045</f>
        <v>0</v>
      </c>
      <c r="J1045" s="98" t="s">
        <v>409</v>
      </c>
    </row>
    <row r="1046" spans="1:10" s="98" customFormat="1" ht="120" hidden="1" x14ac:dyDescent="0.25">
      <c r="A1046" s="96"/>
      <c r="B1046" s="97"/>
      <c r="E1046" s="99"/>
      <c r="F1046" s="94"/>
      <c r="G1046" s="95"/>
      <c r="H1046" s="95"/>
      <c r="I1046" s="95"/>
      <c r="J1046" s="98" t="s">
        <v>409</v>
      </c>
    </row>
    <row r="1047" spans="1:10" s="98" customFormat="1" ht="120" hidden="1" x14ac:dyDescent="0.25">
      <c r="A1047" s="96"/>
      <c r="B1047" s="97" t="s">
        <v>109</v>
      </c>
      <c r="D1047" s="98" t="s">
        <v>110</v>
      </c>
      <c r="E1047" s="99" t="s">
        <v>332</v>
      </c>
      <c r="F1047" s="94">
        <v>0</v>
      </c>
      <c r="G1047" s="95">
        <v>0</v>
      </c>
      <c r="H1047" s="95">
        <v>0</v>
      </c>
      <c r="I1047" s="95">
        <f>F1047+G1047-H1047</f>
        <v>0</v>
      </c>
      <c r="J1047" s="98" t="s">
        <v>409</v>
      </c>
    </row>
    <row r="1048" spans="1:10" s="98" customFormat="1" ht="120" hidden="1" x14ac:dyDescent="0.25">
      <c r="A1048" s="96"/>
      <c r="B1048" s="97"/>
      <c r="E1048" s="99" t="s">
        <v>333</v>
      </c>
      <c r="F1048" s="94">
        <v>0</v>
      </c>
      <c r="G1048" s="95">
        <v>0</v>
      </c>
      <c r="H1048" s="95">
        <v>0</v>
      </c>
      <c r="I1048" s="95">
        <f>F1048+G1048-H1048</f>
        <v>0</v>
      </c>
      <c r="J1048" s="98" t="s">
        <v>409</v>
      </c>
    </row>
    <row r="1049" spans="1:10" s="98" customFormat="1" ht="120" hidden="1" x14ac:dyDescent="0.25">
      <c r="A1049" s="96"/>
      <c r="B1049" s="97"/>
      <c r="E1049" s="99" t="s">
        <v>334</v>
      </c>
      <c r="F1049" s="94">
        <f>SUM(F1047:F1048)</f>
        <v>0</v>
      </c>
      <c r="G1049" s="95">
        <v>0</v>
      </c>
      <c r="H1049" s="95">
        <v>0</v>
      </c>
      <c r="I1049" s="95">
        <f t="shared" ref="I1049" si="311">F1049+G1049-H1049</f>
        <v>0</v>
      </c>
      <c r="J1049" s="98" t="s">
        <v>409</v>
      </c>
    </row>
    <row r="1050" spans="1:10" s="98" customFormat="1" ht="120" hidden="1" x14ac:dyDescent="0.25">
      <c r="A1050" s="96"/>
      <c r="B1050" s="97"/>
      <c r="E1050" s="99"/>
      <c r="F1050" s="94"/>
      <c r="G1050" s="95"/>
      <c r="H1050" s="95"/>
      <c r="I1050" s="95"/>
      <c r="J1050" s="98" t="s">
        <v>409</v>
      </c>
    </row>
    <row r="1051" spans="1:10" s="98" customFormat="1" ht="120" hidden="1" x14ac:dyDescent="0.25">
      <c r="A1051" s="100"/>
      <c r="B1051" s="101" t="s">
        <v>102</v>
      </c>
      <c r="C1051" s="102" t="s">
        <v>119</v>
      </c>
      <c r="D1051" s="102" t="s">
        <v>245</v>
      </c>
      <c r="E1051" s="103" t="s">
        <v>332</v>
      </c>
      <c r="F1051" s="104">
        <f>F1047+F1043+F1039</f>
        <v>0</v>
      </c>
      <c r="G1051" s="104">
        <f>G1047+G1043+G1039</f>
        <v>0</v>
      </c>
      <c r="H1051" s="104">
        <f>H1047+H1043+H1039</f>
        <v>0</v>
      </c>
      <c r="I1051" s="104">
        <f>I1047+I1043+I1039</f>
        <v>0</v>
      </c>
      <c r="J1051" s="98" t="s">
        <v>409</v>
      </c>
    </row>
    <row r="1052" spans="1:10" s="98" customFormat="1" ht="120" hidden="1" x14ac:dyDescent="0.25">
      <c r="A1052" s="100"/>
      <c r="B1052" s="101"/>
      <c r="C1052" s="102"/>
      <c r="D1052" s="102"/>
      <c r="E1052" s="103" t="s">
        <v>333</v>
      </c>
      <c r="F1052" s="104">
        <f t="shared" ref="F1052:I1052" si="312">F1048+F1044+F1040</f>
        <v>0</v>
      </c>
      <c r="G1052" s="104">
        <f t="shared" si="312"/>
        <v>0</v>
      </c>
      <c r="H1052" s="104">
        <f t="shared" si="312"/>
        <v>0</v>
      </c>
      <c r="I1052" s="104">
        <f t="shared" si="312"/>
        <v>0</v>
      </c>
      <c r="J1052" s="98" t="s">
        <v>409</v>
      </c>
    </row>
    <row r="1053" spans="1:10" s="98" customFormat="1" ht="120" hidden="1" x14ac:dyDescent="0.25">
      <c r="A1053" s="100"/>
      <c r="B1053" s="101"/>
      <c r="C1053" s="102"/>
      <c r="D1053" s="102"/>
      <c r="E1053" s="103" t="s">
        <v>334</v>
      </c>
      <c r="F1053" s="104">
        <f t="shared" ref="F1053:I1053" si="313">F1049+F1045+F1041</f>
        <v>0</v>
      </c>
      <c r="G1053" s="104">
        <f t="shared" si="313"/>
        <v>0</v>
      </c>
      <c r="H1053" s="104">
        <f t="shared" si="313"/>
        <v>0</v>
      </c>
      <c r="I1053" s="104">
        <f t="shared" si="313"/>
        <v>0</v>
      </c>
      <c r="J1053" s="98" t="s">
        <v>409</v>
      </c>
    </row>
    <row r="1054" spans="1:10" s="98" customFormat="1" ht="120" hidden="1" x14ac:dyDescent="0.25">
      <c r="A1054" s="96"/>
      <c r="B1054" s="106"/>
      <c r="E1054" s="99"/>
      <c r="F1054" s="94"/>
      <c r="G1054" s="95"/>
      <c r="H1054" s="95"/>
      <c r="I1054" s="95"/>
      <c r="J1054" s="98" t="s">
        <v>409</v>
      </c>
    </row>
    <row r="1055" spans="1:10" s="155" customFormat="1" ht="325.5" x14ac:dyDescent="0.25">
      <c r="A1055" s="311" t="s">
        <v>246</v>
      </c>
      <c r="B1055" s="312" t="s">
        <v>96</v>
      </c>
      <c r="C1055" s="312" t="s">
        <v>170</v>
      </c>
      <c r="D1055" s="312" t="s">
        <v>247</v>
      </c>
      <c r="E1055" s="312"/>
      <c r="F1055" s="313"/>
      <c r="G1055" s="314"/>
      <c r="H1055" s="314"/>
      <c r="I1055" s="314"/>
      <c r="J1055" s="155" t="s">
        <v>410</v>
      </c>
    </row>
    <row r="1056" spans="1:10" s="155" customFormat="1" ht="325.5" x14ac:dyDescent="0.25">
      <c r="A1056" s="158"/>
      <c r="B1056" s="161" t="s">
        <v>98</v>
      </c>
      <c r="D1056" s="155" t="s">
        <v>99</v>
      </c>
      <c r="E1056" s="155" t="s">
        <v>332</v>
      </c>
      <c r="F1056" s="172">
        <v>0</v>
      </c>
      <c r="G1056" s="160">
        <v>0</v>
      </c>
      <c r="H1056" s="160">
        <v>0</v>
      </c>
      <c r="I1056" s="160">
        <f>F1056+G1056-H1056</f>
        <v>0</v>
      </c>
      <c r="J1056" s="155" t="s">
        <v>410</v>
      </c>
    </row>
    <row r="1057" spans="1:10" s="155" customFormat="1" ht="325.5" x14ac:dyDescent="0.25">
      <c r="A1057" s="158"/>
      <c r="B1057" s="161"/>
      <c r="E1057" s="155" t="s">
        <v>333</v>
      </c>
      <c r="F1057" s="172">
        <v>0</v>
      </c>
      <c r="G1057" s="160">
        <v>12200</v>
      </c>
      <c r="H1057" s="160">
        <v>0</v>
      </c>
      <c r="I1057" s="160">
        <f>F1057+G1057-H1057</f>
        <v>12200</v>
      </c>
      <c r="J1057" s="155" t="s">
        <v>410</v>
      </c>
    </row>
    <row r="1058" spans="1:10" s="155" customFormat="1" ht="325.5" x14ac:dyDescent="0.25">
      <c r="A1058" s="158"/>
      <c r="B1058" s="161"/>
      <c r="E1058" s="155" t="s">
        <v>334</v>
      </c>
      <c r="F1058" s="172">
        <f>SUM(F1056:F1057)</f>
        <v>0</v>
      </c>
      <c r="G1058" s="160">
        <v>12200</v>
      </c>
      <c r="H1058" s="160">
        <v>0</v>
      </c>
      <c r="I1058" s="160">
        <f t="shared" ref="I1058" si="314">F1058+G1058-H1058</f>
        <v>12200</v>
      </c>
      <c r="J1058" s="155" t="s">
        <v>410</v>
      </c>
    </row>
    <row r="1059" spans="1:10" s="155" customFormat="1" ht="325.5" x14ac:dyDescent="0.25">
      <c r="A1059" s="158"/>
      <c r="B1059" s="161"/>
      <c r="F1059" s="172"/>
      <c r="G1059" s="160"/>
      <c r="H1059" s="160"/>
      <c r="I1059" s="160"/>
      <c r="J1059" s="155" t="s">
        <v>410</v>
      </c>
    </row>
    <row r="1060" spans="1:10" s="155" customFormat="1" ht="325.5" hidden="1" x14ac:dyDescent="0.25">
      <c r="A1060" s="158"/>
      <c r="B1060" s="161" t="s">
        <v>100</v>
      </c>
      <c r="D1060" s="155" t="s">
        <v>101</v>
      </c>
      <c r="E1060" s="155" t="s">
        <v>332</v>
      </c>
      <c r="F1060" s="172">
        <v>0</v>
      </c>
      <c r="G1060" s="160">
        <v>0</v>
      </c>
      <c r="H1060" s="160">
        <v>0</v>
      </c>
      <c r="I1060" s="160">
        <f>F1060+G1060-H1060</f>
        <v>0</v>
      </c>
      <c r="J1060" s="155" t="s">
        <v>410</v>
      </c>
    </row>
    <row r="1061" spans="1:10" s="155" customFormat="1" ht="325.5" hidden="1" x14ac:dyDescent="0.25">
      <c r="A1061" s="158"/>
      <c r="B1061" s="161"/>
      <c r="E1061" s="155" t="s">
        <v>333</v>
      </c>
      <c r="F1061" s="172">
        <v>0</v>
      </c>
      <c r="G1061" s="160">
        <v>0</v>
      </c>
      <c r="H1061" s="160">
        <v>0</v>
      </c>
      <c r="I1061" s="160">
        <f>F1061+G1061-H1061</f>
        <v>0</v>
      </c>
      <c r="J1061" s="155" t="s">
        <v>410</v>
      </c>
    </row>
    <row r="1062" spans="1:10" s="155" customFormat="1" ht="325.5" hidden="1" x14ac:dyDescent="0.25">
      <c r="A1062" s="158"/>
      <c r="B1062" s="161"/>
      <c r="E1062" s="155" t="s">
        <v>334</v>
      </c>
      <c r="F1062" s="172">
        <f>SUM(F1060:F1061)</f>
        <v>0</v>
      </c>
      <c r="G1062" s="160">
        <v>0</v>
      </c>
      <c r="H1062" s="160">
        <v>0</v>
      </c>
      <c r="I1062" s="160">
        <f t="shared" ref="I1062" si="315">F1062+G1062-H1062</f>
        <v>0</v>
      </c>
      <c r="J1062" s="155" t="s">
        <v>410</v>
      </c>
    </row>
    <row r="1063" spans="1:10" s="155" customFormat="1" ht="325.5" hidden="1" x14ac:dyDescent="0.25">
      <c r="A1063" s="158"/>
      <c r="B1063" s="161"/>
      <c r="F1063" s="172"/>
      <c r="G1063" s="160"/>
      <c r="H1063" s="160"/>
      <c r="I1063" s="160"/>
      <c r="J1063" s="155" t="s">
        <v>410</v>
      </c>
    </row>
    <row r="1064" spans="1:10" s="155" customFormat="1" ht="325.5" hidden="1" x14ac:dyDescent="0.25">
      <c r="A1064" s="158"/>
      <c r="B1064" s="161" t="s">
        <v>109</v>
      </c>
      <c r="D1064" s="155" t="s">
        <v>110</v>
      </c>
      <c r="E1064" s="155" t="s">
        <v>332</v>
      </c>
      <c r="F1064" s="172">
        <v>0</v>
      </c>
      <c r="G1064" s="160">
        <v>0</v>
      </c>
      <c r="H1064" s="160">
        <v>0</v>
      </c>
      <c r="I1064" s="160">
        <f>F1064+G1064-H1064</f>
        <v>0</v>
      </c>
      <c r="J1064" s="155" t="s">
        <v>410</v>
      </c>
    </row>
    <row r="1065" spans="1:10" s="155" customFormat="1" ht="325.5" hidden="1" x14ac:dyDescent="0.25">
      <c r="A1065" s="158"/>
      <c r="B1065" s="161"/>
      <c r="E1065" s="155" t="s">
        <v>333</v>
      </c>
      <c r="F1065" s="172">
        <v>0</v>
      </c>
      <c r="G1065" s="160">
        <v>0</v>
      </c>
      <c r="H1065" s="160">
        <v>0</v>
      </c>
      <c r="I1065" s="160">
        <f>F1065+G1065-H1065</f>
        <v>0</v>
      </c>
      <c r="J1065" s="155" t="s">
        <v>410</v>
      </c>
    </row>
    <row r="1066" spans="1:10" s="155" customFormat="1" ht="325.5" hidden="1" x14ac:dyDescent="0.25">
      <c r="A1066" s="158"/>
      <c r="B1066" s="161"/>
      <c r="E1066" s="155" t="s">
        <v>334</v>
      </c>
      <c r="F1066" s="172">
        <f>SUM(F1064:F1065)</f>
        <v>0</v>
      </c>
      <c r="G1066" s="160">
        <v>0</v>
      </c>
      <c r="H1066" s="160">
        <v>0</v>
      </c>
      <c r="I1066" s="160">
        <f t="shared" ref="I1066" si="316">F1066+G1066-H1066</f>
        <v>0</v>
      </c>
      <c r="J1066" s="155" t="s">
        <v>410</v>
      </c>
    </row>
    <row r="1067" spans="1:10" s="155" customFormat="1" ht="325.5" x14ac:dyDescent="0.25">
      <c r="A1067" s="158"/>
      <c r="B1067" s="161"/>
      <c r="F1067" s="172"/>
      <c r="G1067" s="160"/>
      <c r="H1067" s="160"/>
      <c r="I1067" s="160"/>
      <c r="J1067" s="155" t="s">
        <v>410</v>
      </c>
    </row>
    <row r="1068" spans="1:10" s="155" customFormat="1" ht="325.5" x14ac:dyDescent="0.25">
      <c r="A1068" s="162"/>
      <c r="B1068" s="163" t="s">
        <v>102</v>
      </c>
      <c r="C1068" s="157" t="s">
        <v>170</v>
      </c>
      <c r="D1068" s="157" t="s">
        <v>247</v>
      </c>
      <c r="E1068" s="157" t="s">
        <v>332</v>
      </c>
      <c r="F1068" s="164">
        <f>F1064+F1060+F1056</f>
        <v>0</v>
      </c>
      <c r="G1068" s="164">
        <f>G1064+G1060+G1056</f>
        <v>0</v>
      </c>
      <c r="H1068" s="164">
        <f>H1064+H1060+H1056</f>
        <v>0</v>
      </c>
      <c r="I1068" s="164">
        <f>I1064+I1060+I1056</f>
        <v>0</v>
      </c>
      <c r="J1068" s="155" t="s">
        <v>410</v>
      </c>
    </row>
    <row r="1069" spans="1:10" s="155" customFormat="1" ht="325.5" x14ac:dyDescent="0.25">
      <c r="A1069" s="162"/>
      <c r="B1069" s="163"/>
      <c r="C1069" s="157"/>
      <c r="D1069" s="157"/>
      <c r="E1069" s="157" t="s">
        <v>333</v>
      </c>
      <c r="F1069" s="164">
        <f t="shared" ref="F1069:I1069" si="317">F1065+F1061+F1057</f>
        <v>0</v>
      </c>
      <c r="G1069" s="164">
        <f t="shared" si="317"/>
        <v>12200</v>
      </c>
      <c r="H1069" s="164">
        <f t="shared" si="317"/>
        <v>0</v>
      </c>
      <c r="I1069" s="164">
        <f t="shared" si="317"/>
        <v>12200</v>
      </c>
      <c r="J1069" s="155" t="s">
        <v>410</v>
      </c>
    </row>
    <row r="1070" spans="1:10" s="155" customFormat="1" ht="325.5" x14ac:dyDescent="0.25">
      <c r="A1070" s="162"/>
      <c r="B1070" s="163"/>
      <c r="C1070" s="157"/>
      <c r="D1070" s="157"/>
      <c r="E1070" s="157" t="s">
        <v>334</v>
      </c>
      <c r="F1070" s="164">
        <f t="shared" ref="F1070:I1070" si="318">F1066+F1062+F1058</f>
        <v>0</v>
      </c>
      <c r="G1070" s="164">
        <f t="shared" si="318"/>
        <v>12200</v>
      </c>
      <c r="H1070" s="164">
        <f t="shared" si="318"/>
        <v>0</v>
      </c>
      <c r="I1070" s="164">
        <f t="shared" si="318"/>
        <v>12200</v>
      </c>
      <c r="J1070" s="155" t="s">
        <v>410</v>
      </c>
    </row>
    <row r="1071" spans="1:10" s="98" customFormat="1" ht="120" x14ac:dyDescent="0.25">
      <c r="A1071" s="96"/>
      <c r="B1071" s="106"/>
      <c r="E1071" s="99"/>
      <c r="F1071" s="94"/>
      <c r="G1071" s="95"/>
      <c r="H1071" s="95"/>
      <c r="I1071" s="95"/>
      <c r="J1071" s="98" t="s">
        <v>410</v>
      </c>
    </row>
    <row r="1072" spans="1:10" s="98" customFormat="1" ht="120" hidden="1" x14ac:dyDescent="0.25">
      <c r="A1072" s="107">
        <v>1208</v>
      </c>
      <c r="B1072" s="109" t="s">
        <v>96</v>
      </c>
      <c r="C1072" s="109" t="s">
        <v>248</v>
      </c>
      <c r="D1072" s="109" t="s">
        <v>249</v>
      </c>
      <c r="E1072" s="110"/>
      <c r="F1072" s="111"/>
      <c r="G1072" s="112"/>
      <c r="H1072" s="112"/>
      <c r="I1072" s="112"/>
      <c r="J1072" s="98" t="s">
        <v>411</v>
      </c>
    </row>
    <row r="1073" spans="1:10" s="98" customFormat="1" ht="120" hidden="1" x14ac:dyDescent="0.25">
      <c r="A1073" s="96"/>
      <c r="B1073" s="97" t="s">
        <v>98</v>
      </c>
      <c r="D1073" s="98" t="s">
        <v>99</v>
      </c>
      <c r="E1073" s="99" t="s">
        <v>332</v>
      </c>
      <c r="F1073" s="94">
        <v>0</v>
      </c>
      <c r="G1073" s="95">
        <v>0</v>
      </c>
      <c r="H1073" s="95">
        <v>0</v>
      </c>
      <c r="I1073" s="95">
        <f>F1073+G1073-H1073</f>
        <v>0</v>
      </c>
      <c r="J1073" s="98" t="s">
        <v>411</v>
      </c>
    </row>
    <row r="1074" spans="1:10" s="98" customFormat="1" ht="120" hidden="1" x14ac:dyDescent="0.25">
      <c r="A1074" s="96"/>
      <c r="B1074" s="97"/>
      <c r="E1074" s="99" t="s">
        <v>333</v>
      </c>
      <c r="F1074" s="94">
        <v>0</v>
      </c>
      <c r="G1074" s="95">
        <v>0</v>
      </c>
      <c r="H1074" s="95">
        <v>0</v>
      </c>
      <c r="I1074" s="95">
        <f>F1074+G1074-H1074</f>
        <v>0</v>
      </c>
      <c r="J1074" s="98" t="s">
        <v>411</v>
      </c>
    </row>
    <row r="1075" spans="1:10" s="98" customFormat="1" ht="120" hidden="1" x14ac:dyDescent="0.25">
      <c r="A1075" s="96"/>
      <c r="B1075" s="97"/>
      <c r="E1075" s="99" t="s">
        <v>334</v>
      </c>
      <c r="F1075" s="94">
        <f>SUM(F1073:F1074)</f>
        <v>0</v>
      </c>
      <c r="G1075" s="95">
        <v>0</v>
      </c>
      <c r="H1075" s="95">
        <v>0</v>
      </c>
      <c r="I1075" s="95">
        <f t="shared" ref="I1075" si="319">F1075+G1075-H1075</f>
        <v>0</v>
      </c>
      <c r="J1075" s="98" t="s">
        <v>411</v>
      </c>
    </row>
    <row r="1076" spans="1:10" s="98" customFormat="1" ht="120" hidden="1" x14ac:dyDescent="0.25">
      <c r="A1076" s="96"/>
      <c r="B1076" s="97"/>
      <c r="E1076" s="99"/>
      <c r="F1076" s="94"/>
      <c r="G1076" s="95"/>
      <c r="H1076" s="95"/>
      <c r="I1076" s="95"/>
      <c r="J1076" s="98" t="s">
        <v>411</v>
      </c>
    </row>
    <row r="1077" spans="1:10" s="98" customFormat="1" ht="120" hidden="1" x14ac:dyDescent="0.25">
      <c r="A1077" s="96"/>
      <c r="B1077" s="97" t="s">
        <v>100</v>
      </c>
      <c r="D1077" s="98" t="s">
        <v>101</v>
      </c>
      <c r="E1077" s="99" t="s">
        <v>332</v>
      </c>
      <c r="F1077" s="94">
        <v>0</v>
      </c>
      <c r="G1077" s="95">
        <v>0</v>
      </c>
      <c r="H1077" s="95">
        <v>0</v>
      </c>
      <c r="I1077" s="95">
        <f>F1077+G1077-H1077</f>
        <v>0</v>
      </c>
      <c r="J1077" s="98" t="s">
        <v>411</v>
      </c>
    </row>
    <row r="1078" spans="1:10" s="98" customFormat="1" ht="120" hidden="1" x14ac:dyDescent="0.25">
      <c r="A1078" s="96"/>
      <c r="B1078" s="97"/>
      <c r="E1078" s="99" t="s">
        <v>333</v>
      </c>
      <c r="F1078" s="94">
        <v>0</v>
      </c>
      <c r="G1078" s="95">
        <v>0</v>
      </c>
      <c r="H1078" s="95">
        <v>0</v>
      </c>
      <c r="I1078" s="95">
        <f>F1078+G1078-H1078</f>
        <v>0</v>
      </c>
      <c r="J1078" s="98" t="s">
        <v>411</v>
      </c>
    </row>
    <row r="1079" spans="1:10" s="98" customFormat="1" ht="120" hidden="1" x14ac:dyDescent="0.25">
      <c r="A1079" s="96"/>
      <c r="B1079" s="97"/>
      <c r="E1079" s="99" t="s">
        <v>334</v>
      </c>
      <c r="F1079" s="94">
        <f>SUM(F1077:F1078)</f>
        <v>0</v>
      </c>
      <c r="G1079" s="95">
        <v>0</v>
      </c>
      <c r="H1079" s="95">
        <v>0</v>
      </c>
      <c r="I1079" s="95">
        <f t="shared" ref="I1079" si="320">F1079+G1079-H1079</f>
        <v>0</v>
      </c>
      <c r="J1079" s="98" t="s">
        <v>411</v>
      </c>
    </row>
    <row r="1080" spans="1:10" s="98" customFormat="1" ht="120" hidden="1" x14ac:dyDescent="0.25">
      <c r="A1080" s="96"/>
      <c r="B1080" s="97"/>
      <c r="E1080" s="99"/>
      <c r="F1080" s="94"/>
      <c r="G1080" s="95"/>
      <c r="H1080" s="95"/>
      <c r="I1080" s="95"/>
      <c r="J1080" s="98" t="s">
        <v>411</v>
      </c>
    </row>
    <row r="1081" spans="1:10" s="98" customFormat="1" ht="120" hidden="1" x14ac:dyDescent="0.25">
      <c r="A1081" s="96"/>
      <c r="B1081" s="97" t="s">
        <v>109</v>
      </c>
      <c r="D1081" s="98" t="s">
        <v>110</v>
      </c>
      <c r="E1081" s="99" t="s">
        <v>332</v>
      </c>
      <c r="F1081" s="94">
        <v>0</v>
      </c>
      <c r="G1081" s="95">
        <v>0</v>
      </c>
      <c r="H1081" s="95">
        <v>0</v>
      </c>
      <c r="I1081" s="95">
        <f>F1081+G1081-H1081</f>
        <v>0</v>
      </c>
      <c r="J1081" s="98" t="s">
        <v>411</v>
      </c>
    </row>
    <row r="1082" spans="1:10" s="98" customFormat="1" ht="120" hidden="1" x14ac:dyDescent="0.25">
      <c r="A1082" s="96"/>
      <c r="B1082" s="97"/>
      <c r="E1082" s="99" t="s">
        <v>333</v>
      </c>
      <c r="F1082" s="94">
        <v>0</v>
      </c>
      <c r="G1082" s="95">
        <v>0</v>
      </c>
      <c r="H1082" s="95">
        <v>0</v>
      </c>
      <c r="I1082" s="95">
        <f>F1082+G1082-H1082</f>
        <v>0</v>
      </c>
      <c r="J1082" s="98" t="s">
        <v>411</v>
      </c>
    </row>
    <row r="1083" spans="1:10" s="98" customFormat="1" ht="120" hidden="1" x14ac:dyDescent="0.25">
      <c r="A1083" s="96"/>
      <c r="B1083" s="97"/>
      <c r="E1083" s="99" t="s">
        <v>334</v>
      </c>
      <c r="F1083" s="94">
        <f>SUM(F1081:F1082)</f>
        <v>0</v>
      </c>
      <c r="G1083" s="95">
        <v>0</v>
      </c>
      <c r="H1083" s="95">
        <v>0</v>
      </c>
      <c r="I1083" s="95">
        <f t="shared" ref="I1083" si="321">F1083+G1083-H1083</f>
        <v>0</v>
      </c>
      <c r="J1083" s="98" t="s">
        <v>411</v>
      </c>
    </row>
    <row r="1084" spans="1:10" s="98" customFormat="1" ht="120" hidden="1" x14ac:dyDescent="0.25">
      <c r="A1084" s="96"/>
      <c r="B1084" s="97"/>
      <c r="E1084" s="99"/>
      <c r="F1084" s="94"/>
      <c r="G1084" s="95"/>
      <c r="H1084" s="95"/>
      <c r="I1084" s="95"/>
      <c r="J1084" s="98" t="s">
        <v>411</v>
      </c>
    </row>
    <row r="1085" spans="1:10" s="98" customFormat="1" ht="120" hidden="1" x14ac:dyDescent="0.25">
      <c r="A1085" s="100"/>
      <c r="B1085" s="101" t="s">
        <v>102</v>
      </c>
      <c r="C1085" s="102" t="s">
        <v>248</v>
      </c>
      <c r="D1085" s="102" t="s">
        <v>249</v>
      </c>
      <c r="E1085" s="103" t="s">
        <v>332</v>
      </c>
      <c r="F1085" s="104">
        <f>F1081+F1077+F1073</f>
        <v>0</v>
      </c>
      <c r="G1085" s="104">
        <f>G1081+G1077+G1073</f>
        <v>0</v>
      </c>
      <c r="H1085" s="104">
        <f>H1081+H1077+H1073</f>
        <v>0</v>
      </c>
      <c r="I1085" s="104">
        <f>I1081+I1077+I1073</f>
        <v>0</v>
      </c>
      <c r="J1085" s="98" t="s">
        <v>411</v>
      </c>
    </row>
    <row r="1086" spans="1:10" s="98" customFormat="1" ht="120" hidden="1" x14ac:dyDescent="0.25">
      <c r="A1086" s="100"/>
      <c r="B1086" s="101"/>
      <c r="C1086" s="102"/>
      <c r="D1086" s="102"/>
      <c r="E1086" s="103" t="s">
        <v>333</v>
      </c>
      <c r="F1086" s="104">
        <f t="shared" ref="F1086:I1086" si="322">F1082+F1078+F1074</f>
        <v>0</v>
      </c>
      <c r="G1086" s="104">
        <f t="shared" si="322"/>
        <v>0</v>
      </c>
      <c r="H1086" s="104">
        <f t="shared" si="322"/>
        <v>0</v>
      </c>
      <c r="I1086" s="104">
        <f t="shared" si="322"/>
        <v>0</v>
      </c>
      <c r="J1086" s="98" t="s">
        <v>411</v>
      </c>
    </row>
    <row r="1087" spans="1:10" s="98" customFormat="1" ht="120" hidden="1" x14ac:dyDescent="0.25">
      <c r="A1087" s="100"/>
      <c r="B1087" s="101"/>
      <c r="C1087" s="102"/>
      <c r="D1087" s="102"/>
      <c r="E1087" s="103" t="s">
        <v>334</v>
      </c>
      <c r="F1087" s="104">
        <f t="shared" ref="F1087:I1087" si="323">F1083+F1079+F1075</f>
        <v>0</v>
      </c>
      <c r="G1087" s="104">
        <f t="shared" si="323"/>
        <v>0</v>
      </c>
      <c r="H1087" s="104">
        <f t="shared" si="323"/>
        <v>0</v>
      </c>
      <c r="I1087" s="104">
        <f t="shared" si="323"/>
        <v>0</v>
      </c>
      <c r="J1087" s="98" t="s">
        <v>411</v>
      </c>
    </row>
    <row r="1088" spans="1:10" s="98" customFormat="1" ht="120" hidden="1" x14ac:dyDescent="0.25">
      <c r="A1088" s="96"/>
      <c r="B1088" s="106"/>
      <c r="E1088" s="99"/>
      <c r="F1088" s="94"/>
      <c r="G1088" s="95"/>
      <c r="H1088" s="95"/>
      <c r="I1088" s="95"/>
      <c r="J1088" s="98" t="s">
        <v>411</v>
      </c>
    </row>
    <row r="1089" spans="1:10" s="98" customFormat="1" ht="120" hidden="1" x14ac:dyDescent="0.25">
      <c r="A1089" s="107">
        <v>1209</v>
      </c>
      <c r="B1089" s="109" t="s">
        <v>96</v>
      </c>
      <c r="C1089" s="109" t="s">
        <v>250</v>
      </c>
      <c r="D1089" s="109" t="s">
        <v>251</v>
      </c>
      <c r="E1089" s="110"/>
      <c r="F1089" s="111"/>
      <c r="G1089" s="112"/>
      <c r="H1089" s="112"/>
      <c r="I1089" s="112"/>
      <c r="J1089" s="98" t="s">
        <v>412</v>
      </c>
    </row>
    <row r="1090" spans="1:10" s="98" customFormat="1" ht="120" hidden="1" x14ac:dyDescent="0.25">
      <c r="A1090" s="96"/>
      <c r="B1090" s="97" t="s">
        <v>98</v>
      </c>
      <c r="D1090" s="98" t="s">
        <v>99</v>
      </c>
      <c r="E1090" s="99" t="s">
        <v>332</v>
      </c>
      <c r="F1090" s="94">
        <v>0</v>
      </c>
      <c r="G1090" s="95">
        <v>0</v>
      </c>
      <c r="H1090" s="95">
        <v>0</v>
      </c>
      <c r="I1090" s="95">
        <f>F1090+G1090-H1090</f>
        <v>0</v>
      </c>
      <c r="J1090" s="98" t="s">
        <v>412</v>
      </c>
    </row>
    <row r="1091" spans="1:10" s="98" customFormat="1" ht="120" hidden="1" x14ac:dyDescent="0.25">
      <c r="A1091" s="96"/>
      <c r="B1091" s="97"/>
      <c r="E1091" s="99" t="s">
        <v>333</v>
      </c>
      <c r="F1091" s="94">
        <v>0</v>
      </c>
      <c r="G1091" s="95">
        <v>0</v>
      </c>
      <c r="H1091" s="95">
        <v>0</v>
      </c>
      <c r="I1091" s="95">
        <f>F1091+G1091-H1091</f>
        <v>0</v>
      </c>
      <c r="J1091" s="98" t="s">
        <v>412</v>
      </c>
    </row>
    <row r="1092" spans="1:10" s="98" customFormat="1" ht="120" hidden="1" x14ac:dyDescent="0.25">
      <c r="A1092" s="96"/>
      <c r="B1092" s="97"/>
      <c r="E1092" s="99" t="s">
        <v>334</v>
      </c>
      <c r="F1092" s="94">
        <f>SUM(F1090:F1091)</f>
        <v>0</v>
      </c>
      <c r="G1092" s="95">
        <v>0</v>
      </c>
      <c r="H1092" s="95">
        <v>0</v>
      </c>
      <c r="I1092" s="95">
        <f t="shared" ref="I1092" si="324">F1092+G1092-H1092</f>
        <v>0</v>
      </c>
      <c r="J1092" s="98" t="s">
        <v>412</v>
      </c>
    </row>
    <row r="1093" spans="1:10" s="98" customFormat="1" ht="120" hidden="1" x14ac:dyDescent="0.25">
      <c r="A1093" s="96"/>
      <c r="B1093" s="97"/>
      <c r="E1093" s="99"/>
      <c r="F1093" s="94"/>
      <c r="G1093" s="95"/>
      <c r="H1093" s="95"/>
      <c r="I1093" s="95"/>
      <c r="J1093" s="98" t="s">
        <v>412</v>
      </c>
    </row>
    <row r="1094" spans="1:10" s="98" customFormat="1" ht="120" hidden="1" x14ac:dyDescent="0.25">
      <c r="A1094" s="96"/>
      <c r="B1094" s="97" t="s">
        <v>100</v>
      </c>
      <c r="D1094" s="98" t="s">
        <v>101</v>
      </c>
      <c r="E1094" s="99" t="s">
        <v>332</v>
      </c>
      <c r="F1094" s="94">
        <v>0</v>
      </c>
      <c r="G1094" s="95">
        <v>0</v>
      </c>
      <c r="H1094" s="95">
        <v>0</v>
      </c>
      <c r="I1094" s="95">
        <f>F1094+G1094-H1094</f>
        <v>0</v>
      </c>
      <c r="J1094" s="98" t="s">
        <v>412</v>
      </c>
    </row>
    <row r="1095" spans="1:10" s="98" customFormat="1" ht="120" hidden="1" x14ac:dyDescent="0.25">
      <c r="A1095" s="96"/>
      <c r="B1095" s="97"/>
      <c r="E1095" s="99" t="s">
        <v>333</v>
      </c>
      <c r="F1095" s="94">
        <v>0</v>
      </c>
      <c r="G1095" s="95">
        <v>0</v>
      </c>
      <c r="H1095" s="95">
        <v>0</v>
      </c>
      <c r="I1095" s="95">
        <f>F1095+G1095-H1095</f>
        <v>0</v>
      </c>
      <c r="J1095" s="98" t="s">
        <v>412</v>
      </c>
    </row>
    <row r="1096" spans="1:10" s="98" customFormat="1" ht="120" hidden="1" x14ac:dyDescent="0.25">
      <c r="A1096" s="96"/>
      <c r="B1096" s="97"/>
      <c r="E1096" s="99" t="s">
        <v>334</v>
      </c>
      <c r="F1096" s="94">
        <f>SUM(F1094:F1095)</f>
        <v>0</v>
      </c>
      <c r="G1096" s="95">
        <v>0</v>
      </c>
      <c r="H1096" s="95">
        <v>0</v>
      </c>
      <c r="I1096" s="95">
        <f t="shared" ref="I1096" si="325">F1096+G1096-H1096</f>
        <v>0</v>
      </c>
      <c r="J1096" s="98" t="s">
        <v>412</v>
      </c>
    </row>
    <row r="1097" spans="1:10" s="98" customFormat="1" ht="120" hidden="1" x14ac:dyDescent="0.25">
      <c r="A1097" s="96"/>
      <c r="B1097" s="97"/>
      <c r="E1097" s="99"/>
      <c r="F1097" s="94"/>
      <c r="G1097" s="95"/>
      <c r="H1097" s="95"/>
      <c r="I1097" s="95"/>
      <c r="J1097" s="98" t="s">
        <v>412</v>
      </c>
    </row>
    <row r="1098" spans="1:10" s="98" customFormat="1" ht="120" hidden="1" x14ac:dyDescent="0.25">
      <c r="A1098" s="96"/>
      <c r="B1098" s="97" t="s">
        <v>109</v>
      </c>
      <c r="D1098" s="98" t="s">
        <v>110</v>
      </c>
      <c r="E1098" s="99" t="s">
        <v>332</v>
      </c>
      <c r="F1098" s="94">
        <v>0</v>
      </c>
      <c r="G1098" s="95">
        <v>0</v>
      </c>
      <c r="H1098" s="95">
        <v>0</v>
      </c>
      <c r="I1098" s="95">
        <f>F1098+G1098-H1098</f>
        <v>0</v>
      </c>
      <c r="J1098" s="98" t="s">
        <v>412</v>
      </c>
    </row>
    <row r="1099" spans="1:10" s="98" customFormat="1" ht="120" hidden="1" x14ac:dyDescent="0.25">
      <c r="A1099" s="96"/>
      <c r="B1099" s="97"/>
      <c r="E1099" s="99" t="s">
        <v>333</v>
      </c>
      <c r="F1099" s="94">
        <v>0</v>
      </c>
      <c r="G1099" s="95">
        <v>0</v>
      </c>
      <c r="H1099" s="95">
        <v>0</v>
      </c>
      <c r="I1099" s="95">
        <f>F1099+G1099-H1099</f>
        <v>0</v>
      </c>
      <c r="J1099" s="98" t="s">
        <v>412</v>
      </c>
    </row>
    <row r="1100" spans="1:10" s="98" customFormat="1" ht="120" hidden="1" x14ac:dyDescent="0.25">
      <c r="A1100" s="96"/>
      <c r="B1100" s="97"/>
      <c r="E1100" s="99" t="s">
        <v>334</v>
      </c>
      <c r="F1100" s="94">
        <f>SUM(F1098:F1099)</f>
        <v>0</v>
      </c>
      <c r="G1100" s="95">
        <v>0</v>
      </c>
      <c r="H1100" s="95">
        <v>0</v>
      </c>
      <c r="I1100" s="95">
        <f t="shared" ref="I1100" si="326">F1100+G1100-H1100</f>
        <v>0</v>
      </c>
      <c r="J1100" s="98" t="s">
        <v>412</v>
      </c>
    </row>
    <row r="1101" spans="1:10" s="98" customFormat="1" ht="120" hidden="1" x14ac:dyDescent="0.25">
      <c r="A1101" s="96"/>
      <c r="B1101" s="97"/>
      <c r="E1101" s="99"/>
      <c r="F1101" s="94"/>
      <c r="G1101" s="95"/>
      <c r="H1101" s="95"/>
      <c r="I1101" s="95"/>
      <c r="J1101" s="98" t="s">
        <v>412</v>
      </c>
    </row>
    <row r="1102" spans="1:10" s="98" customFormat="1" ht="120" hidden="1" x14ac:dyDescent="0.25">
      <c r="A1102" s="100"/>
      <c r="B1102" s="101" t="s">
        <v>102</v>
      </c>
      <c r="C1102" s="102" t="s">
        <v>250</v>
      </c>
      <c r="D1102" s="102" t="s">
        <v>251</v>
      </c>
      <c r="E1102" s="103" t="s">
        <v>332</v>
      </c>
      <c r="F1102" s="104">
        <f>F1098+F1094+F1090</f>
        <v>0</v>
      </c>
      <c r="G1102" s="104">
        <f>G1098+G1094+G1090</f>
        <v>0</v>
      </c>
      <c r="H1102" s="104">
        <f>H1098+H1094+H1090</f>
        <v>0</v>
      </c>
      <c r="I1102" s="104">
        <f>I1098+I1094+I1090</f>
        <v>0</v>
      </c>
      <c r="J1102" s="98" t="s">
        <v>412</v>
      </c>
    </row>
    <row r="1103" spans="1:10" s="98" customFormat="1" ht="120" hidden="1" x14ac:dyDescent="0.25">
      <c r="A1103" s="100"/>
      <c r="B1103" s="101"/>
      <c r="C1103" s="102"/>
      <c r="D1103" s="102"/>
      <c r="E1103" s="103" t="s">
        <v>333</v>
      </c>
      <c r="F1103" s="104">
        <f t="shared" ref="F1103:I1103" si="327">F1099+F1095+F1091</f>
        <v>0</v>
      </c>
      <c r="G1103" s="104">
        <f t="shared" si="327"/>
        <v>0</v>
      </c>
      <c r="H1103" s="104">
        <f t="shared" si="327"/>
        <v>0</v>
      </c>
      <c r="I1103" s="104">
        <f t="shared" si="327"/>
        <v>0</v>
      </c>
      <c r="J1103" s="98" t="s">
        <v>412</v>
      </c>
    </row>
    <row r="1104" spans="1:10" s="98" customFormat="1" ht="120" hidden="1" x14ac:dyDescent="0.25">
      <c r="A1104" s="100"/>
      <c r="B1104" s="101"/>
      <c r="C1104" s="102"/>
      <c r="D1104" s="102"/>
      <c r="E1104" s="103" t="s">
        <v>334</v>
      </c>
      <c r="F1104" s="104">
        <f t="shared" ref="F1104:I1104" si="328">F1100+F1096+F1092</f>
        <v>0</v>
      </c>
      <c r="G1104" s="104">
        <f t="shared" si="328"/>
        <v>0</v>
      </c>
      <c r="H1104" s="104">
        <f t="shared" si="328"/>
        <v>0</v>
      </c>
      <c r="I1104" s="104">
        <f t="shared" si="328"/>
        <v>0</v>
      </c>
      <c r="J1104" s="98" t="s">
        <v>412</v>
      </c>
    </row>
    <row r="1105" spans="1:10" s="98" customFormat="1" ht="120" hidden="1" x14ac:dyDescent="0.25">
      <c r="A1105" s="96"/>
      <c r="B1105" s="106"/>
      <c r="E1105" s="99"/>
      <c r="F1105" s="94"/>
      <c r="G1105" s="95"/>
      <c r="H1105" s="95"/>
      <c r="I1105" s="95"/>
      <c r="J1105" s="98" t="s">
        <v>412</v>
      </c>
    </row>
    <row r="1106" spans="1:10" s="155" customFormat="1" ht="325.5" x14ac:dyDescent="0.25">
      <c r="A1106" s="278">
        <v>1210</v>
      </c>
      <c r="B1106" s="280" t="s">
        <v>96</v>
      </c>
      <c r="C1106" s="280" t="s">
        <v>131</v>
      </c>
      <c r="D1106" s="280" t="s">
        <v>252</v>
      </c>
      <c r="E1106" s="280"/>
      <c r="F1106" s="295"/>
      <c r="G1106" s="282"/>
      <c r="H1106" s="282"/>
      <c r="I1106" s="282"/>
      <c r="J1106" s="155" t="s">
        <v>390</v>
      </c>
    </row>
    <row r="1107" spans="1:10" s="155" customFormat="1" ht="325.5" x14ac:dyDescent="0.25">
      <c r="A1107" s="158"/>
      <c r="B1107" s="161" t="s">
        <v>98</v>
      </c>
      <c r="D1107" s="155" t="s">
        <v>99</v>
      </c>
      <c r="E1107" s="155" t="s">
        <v>332</v>
      </c>
      <c r="F1107" s="172">
        <v>0</v>
      </c>
      <c r="G1107" s="160">
        <v>0</v>
      </c>
      <c r="H1107" s="160">
        <v>0</v>
      </c>
      <c r="I1107" s="160">
        <f>F1107+G1107-H1107</f>
        <v>0</v>
      </c>
      <c r="J1107" s="155" t="s">
        <v>390</v>
      </c>
    </row>
    <row r="1108" spans="1:10" s="155" customFormat="1" ht="325.5" x14ac:dyDescent="0.25">
      <c r="A1108" s="158"/>
      <c r="B1108" s="161"/>
      <c r="E1108" s="155" t="s">
        <v>333</v>
      </c>
      <c r="F1108" s="172">
        <v>12200</v>
      </c>
      <c r="G1108" s="160">
        <v>0</v>
      </c>
      <c r="H1108" s="160">
        <v>12200</v>
      </c>
      <c r="I1108" s="160">
        <f>F1108+G1108-H1108</f>
        <v>0</v>
      </c>
      <c r="J1108" s="155" t="s">
        <v>390</v>
      </c>
    </row>
    <row r="1109" spans="1:10" s="155" customFormat="1" ht="325.5" x14ac:dyDescent="0.25">
      <c r="A1109" s="158"/>
      <c r="B1109" s="161"/>
      <c r="E1109" s="155" t="s">
        <v>334</v>
      </c>
      <c r="F1109" s="172">
        <v>12200</v>
      </c>
      <c r="G1109" s="160">
        <v>0</v>
      </c>
      <c r="H1109" s="160">
        <v>12200</v>
      </c>
      <c r="I1109" s="160">
        <f t="shared" ref="I1109" si="329">F1109+G1109-H1109</f>
        <v>0</v>
      </c>
      <c r="J1109" s="155" t="s">
        <v>390</v>
      </c>
    </row>
    <row r="1110" spans="1:10" s="155" customFormat="1" ht="325.5" x14ac:dyDescent="0.25">
      <c r="A1110" s="158"/>
      <c r="B1110" s="161"/>
      <c r="F1110" s="172"/>
      <c r="G1110" s="160"/>
      <c r="H1110" s="160"/>
      <c r="I1110" s="160"/>
      <c r="J1110" s="155" t="s">
        <v>390</v>
      </c>
    </row>
    <row r="1111" spans="1:10" s="155" customFormat="1" ht="325.5" hidden="1" x14ac:dyDescent="0.25">
      <c r="A1111" s="158"/>
      <c r="B1111" s="161" t="s">
        <v>100</v>
      </c>
      <c r="D1111" s="155" t="s">
        <v>101</v>
      </c>
      <c r="E1111" s="155" t="s">
        <v>332</v>
      </c>
      <c r="F1111" s="172">
        <v>0</v>
      </c>
      <c r="G1111" s="160">
        <v>0</v>
      </c>
      <c r="H1111" s="160">
        <v>0</v>
      </c>
      <c r="I1111" s="160">
        <f>F1111+G1111-H1111</f>
        <v>0</v>
      </c>
      <c r="J1111" s="155" t="s">
        <v>390</v>
      </c>
    </row>
    <row r="1112" spans="1:10" s="155" customFormat="1" ht="325.5" hidden="1" x14ac:dyDescent="0.25">
      <c r="A1112" s="158"/>
      <c r="B1112" s="161"/>
      <c r="E1112" s="155" t="s">
        <v>333</v>
      </c>
      <c r="F1112" s="172">
        <v>0</v>
      </c>
      <c r="G1112" s="160">
        <v>0</v>
      </c>
      <c r="H1112" s="160">
        <v>0</v>
      </c>
      <c r="I1112" s="160">
        <f>F1112+G1112-H1112</f>
        <v>0</v>
      </c>
      <c r="J1112" s="155" t="s">
        <v>390</v>
      </c>
    </row>
    <row r="1113" spans="1:10" s="155" customFormat="1" ht="325.5" hidden="1" x14ac:dyDescent="0.25">
      <c r="A1113" s="158"/>
      <c r="B1113" s="161"/>
      <c r="E1113" s="155" t="s">
        <v>334</v>
      </c>
      <c r="F1113" s="172">
        <f>SUM(F1111:F1112)</f>
        <v>0</v>
      </c>
      <c r="G1113" s="160">
        <v>0</v>
      </c>
      <c r="H1113" s="160">
        <v>0</v>
      </c>
      <c r="I1113" s="160">
        <f t="shared" ref="I1113" si="330">F1113+G1113-H1113</f>
        <v>0</v>
      </c>
      <c r="J1113" s="155" t="s">
        <v>390</v>
      </c>
    </row>
    <row r="1114" spans="1:10" s="155" customFormat="1" ht="325.5" hidden="1" x14ac:dyDescent="0.25">
      <c r="A1114" s="158"/>
      <c r="B1114" s="161"/>
      <c r="F1114" s="172"/>
      <c r="G1114" s="160"/>
      <c r="H1114" s="160"/>
      <c r="I1114" s="160"/>
      <c r="J1114" s="155" t="s">
        <v>390</v>
      </c>
    </row>
    <row r="1115" spans="1:10" s="155" customFormat="1" ht="325.5" hidden="1" x14ac:dyDescent="0.25">
      <c r="A1115" s="158"/>
      <c r="B1115" s="161" t="s">
        <v>109</v>
      </c>
      <c r="D1115" s="155" t="s">
        <v>110</v>
      </c>
      <c r="E1115" s="155" t="s">
        <v>332</v>
      </c>
      <c r="F1115" s="172">
        <v>0</v>
      </c>
      <c r="G1115" s="160">
        <v>0</v>
      </c>
      <c r="H1115" s="160">
        <v>0</v>
      </c>
      <c r="I1115" s="160">
        <f>F1115+G1115-H1115</f>
        <v>0</v>
      </c>
      <c r="J1115" s="155" t="s">
        <v>390</v>
      </c>
    </row>
    <row r="1116" spans="1:10" s="155" customFormat="1" ht="325.5" hidden="1" x14ac:dyDescent="0.25">
      <c r="A1116" s="158"/>
      <c r="B1116" s="161"/>
      <c r="E1116" s="155" t="s">
        <v>333</v>
      </c>
      <c r="F1116" s="172">
        <v>0</v>
      </c>
      <c r="G1116" s="160">
        <v>0</v>
      </c>
      <c r="H1116" s="160">
        <v>0</v>
      </c>
      <c r="I1116" s="160">
        <f>F1116+G1116-H1116</f>
        <v>0</v>
      </c>
      <c r="J1116" s="155" t="s">
        <v>390</v>
      </c>
    </row>
    <row r="1117" spans="1:10" s="155" customFormat="1" ht="325.5" hidden="1" x14ac:dyDescent="0.25">
      <c r="A1117" s="158"/>
      <c r="B1117" s="161"/>
      <c r="E1117" s="155" t="s">
        <v>334</v>
      </c>
      <c r="F1117" s="172">
        <f>SUM(F1115:F1116)</f>
        <v>0</v>
      </c>
      <c r="G1117" s="160">
        <v>0</v>
      </c>
      <c r="H1117" s="160">
        <v>0</v>
      </c>
      <c r="I1117" s="160">
        <f t="shared" ref="I1117" si="331">F1117+G1117-H1117</f>
        <v>0</v>
      </c>
      <c r="J1117" s="155" t="s">
        <v>390</v>
      </c>
    </row>
    <row r="1118" spans="1:10" s="155" customFormat="1" ht="325.5" x14ac:dyDescent="0.25">
      <c r="A1118" s="158"/>
      <c r="B1118" s="161"/>
      <c r="F1118" s="172"/>
      <c r="G1118" s="160"/>
      <c r="H1118" s="160"/>
      <c r="I1118" s="160"/>
      <c r="J1118" s="155" t="s">
        <v>390</v>
      </c>
    </row>
    <row r="1119" spans="1:10" s="155" customFormat="1" ht="325.5" x14ac:dyDescent="0.25">
      <c r="A1119" s="283"/>
      <c r="B1119" s="284" t="s">
        <v>102</v>
      </c>
      <c r="C1119" s="285" t="s">
        <v>131</v>
      </c>
      <c r="D1119" s="285" t="s">
        <v>252</v>
      </c>
      <c r="E1119" s="285" t="s">
        <v>332</v>
      </c>
      <c r="F1119" s="286">
        <f>F1115+F1111+F1107</f>
        <v>0</v>
      </c>
      <c r="G1119" s="286">
        <f>G1115+G1111+G1107</f>
        <v>0</v>
      </c>
      <c r="H1119" s="286">
        <f>H1115+H1111+H1107</f>
        <v>0</v>
      </c>
      <c r="I1119" s="286">
        <f>I1115+I1111+I1107</f>
        <v>0</v>
      </c>
      <c r="J1119" s="155" t="s">
        <v>390</v>
      </c>
    </row>
    <row r="1120" spans="1:10" s="155" customFormat="1" ht="325.5" x14ac:dyDescent="0.25">
      <c r="A1120" s="283"/>
      <c r="B1120" s="284"/>
      <c r="C1120" s="285"/>
      <c r="D1120" s="285"/>
      <c r="E1120" s="285" t="s">
        <v>333</v>
      </c>
      <c r="F1120" s="286">
        <f t="shared" ref="F1120:I1120" si="332">F1116+F1112+F1108</f>
        <v>12200</v>
      </c>
      <c r="G1120" s="286">
        <f t="shared" si="332"/>
        <v>0</v>
      </c>
      <c r="H1120" s="286">
        <f t="shared" si="332"/>
        <v>12200</v>
      </c>
      <c r="I1120" s="286">
        <f t="shared" si="332"/>
        <v>0</v>
      </c>
      <c r="J1120" s="155" t="s">
        <v>390</v>
      </c>
    </row>
    <row r="1121" spans="1:10" s="155" customFormat="1" ht="325.5" x14ac:dyDescent="0.25">
      <c r="A1121" s="283"/>
      <c r="B1121" s="284"/>
      <c r="C1121" s="285"/>
      <c r="D1121" s="285"/>
      <c r="E1121" s="285" t="s">
        <v>334</v>
      </c>
      <c r="F1121" s="286">
        <f t="shared" ref="F1121:I1121" si="333">F1117+F1113+F1109</f>
        <v>12200</v>
      </c>
      <c r="G1121" s="286">
        <f t="shared" si="333"/>
        <v>0</v>
      </c>
      <c r="H1121" s="286">
        <f t="shared" si="333"/>
        <v>12200</v>
      </c>
      <c r="I1121" s="286">
        <f t="shared" si="333"/>
        <v>0</v>
      </c>
      <c r="J1121" s="155" t="s">
        <v>390</v>
      </c>
    </row>
    <row r="1122" spans="1:10" s="155" customFormat="1" ht="325.5" x14ac:dyDescent="0.25">
      <c r="A1122" s="158"/>
      <c r="B1122" s="173"/>
      <c r="F1122" s="172"/>
      <c r="G1122" s="160"/>
      <c r="H1122" s="160"/>
      <c r="I1122" s="160"/>
      <c r="J1122" s="155" t="s">
        <v>390</v>
      </c>
    </row>
    <row r="1123" spans="1:10" s="155" customFormat="1" ht="325.5" x14ac:dyDescent="0.25">
      <c r="A1123" s="158"/>
      <c r="B1123" s="173"/>
      <c r="F1123" s="172"/>
      <c r="G1123" s="160"/>
      <c r="H1123" s="160"/>
      <c r="I1123" s="160"/>
      <c r="J1123" s="155" t="s">
        <v>390</v>
      </c>
    </row>
    <row r="1124" spans="1:10" s="155" customFormat="1" ht="302.25" x14ac:dyDescent="0.25">
      <c r="A1124" s="296" t="s">
        <v>253</v>
      </c>
      <c r="B1124" s="297"/>
      <c r="C1124" s="298"/>
      <c r="D1124" s="298" t="s">
        <v>239</v>
      </c>
      <c r="E1124" s="298" t="s">
        <v>332</v>
      </c>
      <c r="F1124" s="299">
        <f>F1119+F1102+F1085+F1068+F1051+F1034+F1017+F1000+F983+F966</f>
        <v>0</v>
      </c>
      <c r="G1124" s="299">
        <f t="shared" ref="G1124:I1124" si="334">G1119+G1102+G1085+G1068+G1051+G1034+G1017+G1000+G983+G966</f>
        <v>0</v>
      </c>
      <c r="H1124" s="299">
        <f t="shared" si="334"/>
        <v>0</v>
      </c>
      <c r="I1124" s="299">
        <f t="shared" si="334"/>
        <v>0</v>
      </c>
      <c r="J1124" s="155" t="s">
        <v>393</v>
      </c>
    </row>
    <row r="1125" spans="1:10" s="155" customFormat="1" ht="302.25" x14ac:dyDescent="0.25">
      <c r="A1125" s="300"/>
      <c r="B1125" s="301"/>
      <c r="C1125" s="302"/>
      <c r="D1125" s="302"/>
      <c r="E1125" s="302" t="s">
        <v>333</v>
      </c>
      <c r="F1125" s="303">
        <f t="shared" ref="F1125:I1126" si="335">F1120+F1103+F1086+F1069+F1052+F1035+F1018+F1001+F984+F967</f>
        <v>312200</v>
      </c>
      <c r="G1125" s="303">
        <f t="shared" si="335"/>
        <v>12200</v>
      </c>
      <c r="H1125" s="303">
        <f t="shared" si="335"/>
        <v>73969</v>
      </c>
      <c r="I1125" s="303">
        <f t="shared" si="335"/>
        <v>250431</v>
      </c>
      <c r="J1125" s="155" t="s">
        <v>393</v>
      </c>
    </row>
    <row r="1126" spans="1:10" s="155" customFormat="1" ht="302.25" x14ac:dyDescent="0.25">
      <c r="A1126" s="300"/>
      <c r="B1126" s="301"/>
      <c r="C1126" s="302"/>
      <c r="D1126" s="302"/>
      <c r="E1126" s="302" t="s">
        <v>334</v>
      </c>
      <c r="F1126" s="303">
        <f t="shared" si="335"/>
        <v>312200</v>
      </c>
      <c r="G1126" s="303">
        <f t="shared" si="335"/>
        <v>12200</v>
      </c>
      <c r="H1126" s="303">
        <f t="shared" si="335"/>
        <v>73969</v>
      </c>
      <c r="I1126" s="303">
        <f t="shared" si="335"/>
        <v>250431</v>
      </c>
      <c r="J1126" s="155" t="s">
        <v>393</v>
      </c>
    </row>
    <row r="1127" spans="1:10" s="155" customFormat="1" ht="303" thickBot="1" x14ac:dyDescent="0.3">
      <c r="A1127" s="162"/>
      <c r="B1127" s="163"/>
      <c r="C1127" s="157"/>
      <c r="D1127" s="157"/>
      <c r="E1127" s="157"/>
      <c r="F1127" s="164"/>
      <c r="G1127" s="165"/>
      <c r="H1127" s="165"/>
      <c r="I1127" s="165"/>
      <c r="J1127" s="155" t="s">
        <v>393</v>
      </c>
    </row>
    <row r="1128" spans="1:10" s="102" customFormat="1" ht="45.75" hidden="1" thickBot="1" x14ac:dyDescent="0.3">
      <c r="A1128" s="118" t="s">
        <v>92</v>
      </c>
      <c r="B1128" s="119"/>
      <c r="C1128" s="120" t="s">
        <v>254</v>
      </c>
      <c r="D1128" s="120" t="s">
        <v>255</v>
      </c>
      <c r="E1128" s="121"/>
      <c r="F1128" s="122"/>
      <c r="G1128" s="123"/>
      <c r="H1128" s="123"/>
      <c r="I1128" s="123"/>
      <c r="J1128" s="102" t="s">
        <v>391</v>
      </c>
    </row>
    <row r="1129" spans="1:10" s="98" customFormat="1" ht="45.75" hidden="1" thickBot="1" x14ac:dyDescent="0.3">
      <c r="A1129" s="96"/>
      <c r="B1129" s="106"/>
      <c r="E1129" s="99"/>
      <c r="F1129" s="139"/>
      <c r="G1129" s="95"/>
      <c r="H1129" s="95"/>
      <c r="I1129" s="95"/>
      <c r="J1129" s="98" t="s">
        <v>391</v>
      </c>
    </row>
    <row r="1130" spans="1:10" s="98" customFormat="1" ht="45.75" hidden="1" thickBot="1" x14ac:dyDescent="0.3">
      <c r="A1130" s="107">
        <v>1301</v>
      </c>
      <c r="B1130" s="109" t="s">
        <v>96</v>
      </c>
      <c r="C1130" s="109" t="s">
        <v>93</v>
      </c>
      <c r="D1130" s="109" t="s">
        <v>256</v>
      </c>
      <c r="E1130" s="110"/>
      <c r="F1130" s="111"/>
      <c r="G1130" s="112"/>
      <c r="H1130" s="112"/>
      <c r="I1130" s="112"/>
      <c r="J1130" s="98" t="s">
        <v>391</v>
      </c>
    </row>
    <row r="1131" spans="1:10" s="98" customFormat="1" ht="45.75" hidden="1" thickBot="1" x14ac:dyDescent="0.3">
      <c r="A1131" s="96"/>
      <c r="B1131" s="97" t="s">
        <v>98</v>
      </c>
      <c r="D1131" s="98" t="s">
        <v>99</v>
      </c>
      <c r="E1131" s="99" t="s">
        <v>332</v>
      </c>
      <c r="F1131" s="94">
        <v>0</v>
      </c>
      <c r="G1131" s="95">
        <v>0</v>
      </c>
      <c r="H1131" s="95">
        <v>0</v>
      </c>
      <c r="I1131" s="95">
        <f>F1131+G1131-H1131</f>
        <v>0</v>
      </c>
      <c r="J1131" s="98" t="s">
        <v>391</v>
      </c>
    </row>
    <row r="1132" spans="1:10" s="98" customFormat="1" ht="45.75" hidden="1" thickBot="1" x14ac:dyDescent="0.3">
      <c r="A1132" s="96"/>
      <c r="B1132" s="97"/>
      <c r="E1132" s="99" t="s">
        <v>333</v>
      </c>
      <c r="F1132" s="94">
        <v>0</v>
      </c>
      <c r="G1132" s="95">
        <v>0</v>
      </c>
      <c r="H1132" s="95">
        <v>0</v>
      </c>
      <c r="I1132" s="95">
        <f>F1132+G1132-H1132</f>
        <v>0</v>
      </c>
      <c r="J1132" s="98" t="s">
        <v>391</v>
      </c>
    </row>
    <row r="1133" spans="1:10" s="98" customFormat="1" ht="45.75" hidden="1" thickBot="1" x14ac:dyDescent="0.3">
      <c r="A1133" s="96"/>
      <c r="B1133" s="97"/>
      <c r="E1133" s="99" t="s">
        <v>334</v>
      </c>
      <c r="F1133" s="94">
        <f>SUM(F1131:F1132)</f>
        <v>0</v>
      </c>
      <c r="G1133" s="95">
        <v>0</v>
      </c>
      <c r="H1133" s="95">
        <v>0</v>
      </c>
      <c r="I1133" s="95">
        <f t="shared" ref="I1133" si="336">F1133+G1133-H1133</f>
        <v>0</v>
      </c>
      <c r="J1133" s="98" t="s">
        <v>391</v>
      </c>
    </row>
    <row r="1134" spans="1:10" s="98" customFormat="1" ht="45.75" hidden="1" thickBot="1" x14ac:dyDescent="0.3">
      <c r="A1134" s="96"/>
      <c r="B1134" s="106"/>
      <c r="E1134" s="99"/>
      <c r="F1134" s="139"/>
      <c r="G1134" s="95"/>
      <c r="H1134" s="95"/>
      <c r="I1134" s="95"/>
      <c r="J1134" s="98" t="s">
        <v>391</v>
      </c>
    </row>
    <row r="1135" spans="1:10" s="147" customFormat="1" ht="45.75" hidden="1" thickBot="1" x14ac:dyDescent="0.3">
      <c r="A1135" s="140"/>
      <c r="B1135" s="101" t="s">
        <v>102</v>
      </c>
      <c r="C1135" s="102">
        <v>1</v>
      </c>
      <c r="D1135" s="102" t="s">
        <v>257</v>
      </c>
      <c r="E1135" s="103"/>
      <c r="F1135" s="141" t="s">
        <v>473</v>
      </c>
      <c r="G1135" s="142">
        <v>0</v>
      </c>
      <c r="H1135" s="142">
        <v>0</v>
      </c>
      <c r="I1135" s="142">
        <v>0</v>
      </c>
      <c r="J1135" s="98" t="s">
        <v>391</v>
      </c>
    </row>
    <row r="1136" spans="1:10" s="147" customFormat="1" ht="45.75" hidden="1" thickBot="1" x14ac:dyDescent="0.3">
      <c r="A1136" s="143"/>
      <c r="B1136" s="106"/>
      <c r="C1136" s="98"/>
      <c r="D1136" s="98"/>
      <c r="E1136" s="99"/>
      <c r="F1136" s="139"/>
      <c r="G1136" s="144"/>
      <c r="H1136" s="144"/>
      <c r="I1136" s="144"/>
      <c r="J1136" s="98" t="s">
        <v>391</v>
      </c>
    </row>
    <row r="1137" spans="1:10" s="147" customFormat="1" ht="45.75" hidden="1" thickBot="1" x14ac:dyDescent="0.3">
      <c r="A1137" s="107">
        <v>1301</v>
      </c>
      <c r="B1137" s="109" t="s">
        <v>96</v>
      </c>
      <c r="C1137" s="109">
        <v>2</v>
      </c>
      <c r="D1137" s="109" t="s">
        <v>257</v>
      </c>
      <c r="E1137" s="110"/>
      <c r="F1137" s="111"/>
      <c r="G1137" s="112"/>
      <c r="H1137" s="112"/>
      <c r="I1137" s="112"/>
      <c r="J1137" s="98" t="s">
        <v>391</v>
      </c>
    </row>
    <row r="1138" spans="1:10" s="147" customFormat="1" ht="45.75" hidden="1" thickBot="1" x14ac:dyDescent="0.3">
      <c r="A1138" s="143"/>
      <c r="B1138" s="97" t="s">
        <v>98</v>
      </c>
      <c r="C1138" s="98"/>
      <c r="D1138" s="98" t="s">
        <v>99</v>
      </c>
      <c r="E1138" s="99" t="s">
        <v>332</v>
      </c>
      <c r="F1138" s="94">
        <v>0</v>
      </c>
      <c r="G1138" s="95">
        <v>0</v>
      </c>
      <c r="H1138" s="95">
        <v>0</v>
      </c>
      <c r="I1138" s="95">
        <f>F1138+G1138-H1138</f>
        <v>0</v>
      </c>
      <c r="J1138" s="98" t="s">
        <v>391</v>
      </c>
    </row>
    <row r="1139" spans="1:10" s="147" customFormat="1" ht="45.75" hidden="1" thickBot="1" x14ac:dyDescent="0.3">
      <c r="A1139" s="143"/>
      <c r="B1139" s="97"/>
      <c r="C1139" s="98"/>
      <c r="D1139" s="98"/>
      <c r="E1139" s="99" t="s">
        <v>333</v>
      </c>
      <c r="F1139" s="94">
        <v>0</v>
      </c>
      <c r="G1139" s="95">
        <v>0</v>
      </c>
      <c r="H1139" s="95">
        <v>0</v>
      </c>
      <c r="I1139" s="95">
        <f>F1139+G1139-H1139</f>
        <v>0</v>
      </c>
      <c r="J1139" s="98" t="s">
        <v>391</v>
      </c>
    </row>
    <row r="1140" spans="1:10" s="147" customFormat="1" ht="45.75" hidden="1" thickBot="1" x14ac:dyDescent="0.3">
      <c r="A1140" s="143"/>
      <c r="B1140" s="97"/>
      <c r="C1140" s="98"/>
      <c r="D1140" s="98"/>
      <c r="E1140" s="99" t="s">
        <v>334</v>
      </c>
      <c r="F1140" s="94">
        <f>SUM(F1138:F1139)</f>
        <v>0</v>
      </c>
      <c r="G1140" s="95">
        <v>0</v>
      </c>
      <c r="H1140" s="95">
        <v>0</v>
      </c>
      <c r="I1140" s="95">
        <f t="shared" ref="I1140" si="337">F1140+G1140-H1140</f>
        <v>0</v>
      </c>
      <c r="J1140" s="98" t="s">
        <v>391</v>
      </c>
    </row>
    <row r="1141" spans="1:10" s="147" customFormat="1" ht="45.75" hidden="1" thickBot="1" x14ac:dyDescent="0.3">
      <c r="A1141" s="143"/>
      <c r="B1141" s="97"/>
      <c r="C1141" s="98"/>
      <c r="D1141" s="98"/>
      <c r="E1141" s="99"/>
      <c r="F1141" s="139"/>
      <c r="G1141" s="144"/>
      <c r="H1141" s="144"/>
      <c r="I1141" s="144"/>
      <c r="J1141" s="98" t="s">
        <v>391</v>
      </c>
    </row>
    <row r="1142" spans="1:10" s="147" customFormat="1" ht="45.75" hidden="1" thickBot="1" x14ac:dyDescent="0.3">
      <c r="A1142" s="140"/>
      <c r="B1142" s="101" t="s">
        <v>102</v>
      </c>
      <c r="C1142" s="102">
        <v>2</v>
      </c>
      <c r="D1142" s="102" t="s">
        <v>257</v>
      </c>
      <c r="E1142" s="103"/>
      <c r="F1142" s="141"/>
      <c r="G1142" s="142"/>
      <c r="H1142" s="142"/>
      <c r="I1142" s="142"/>
      <c r="J1142" s="98" t="s">
        <v>391</v>
      </c>
    </row>
    <row r="1143" spans="1:10" s="98" customFormat="1" ht="45.75" hidden="1" thickBot="1" x14ac:dyDescent="0.3">
      <c r="A1143" s="96"/>
      <c r="B1143" s="106"/>
      <c r="E1143" s="99"/>
      <c r="F1143" s="139"/>
      <c r="G1143" s="95"/>
      <c r="H1143" s="95"/>
      <c r="I1143" s="95"/>
      <c r="J1143" s="98" t="s">
        <v>391</v>
      </c>
    </row>
    <row r="1144" spans="1:10" s="98" customFormat="1" ht="45.75" hidden="1" thickBot="1" x14ac:dyDescent="0.3">
      <c r="A1144" s="107">
        <v>1303</v>
      </c>
      <c r="B1144" s="109" t="s">
        <v>96</v>
      </c>
      <c r="C1144" s="109" t="s">
        <v>107</v>
      </c>
      <c r="D1144" s="109" t="s">
        <v>258</v>
      </c>
      <c r="E1144" s="110"/>
      <c r="F1144" s="111"/>
      <c r="G1144" s="112"/>
      <c r="H1144" s="112"/>
      <c r="I1144" s="112"/>
      <c r="J1144" s="98" t="s">
        <v>391</v>
      </c>
    </row>
    <row r="1145" spans="1:10" s="98" customFormat="1" ht="45.75" hidden="1" thickBot="1" x14ac:dyDescent="0.3">
      <c r="A1145" s="96"/>
      <c r="B1145" s="97" t="s">
        <v>98</v>
      </c>
      <c r="D1145" s="98" t="s">
        <v>99</v>
      </c>
      <c r="E1145" s="99" t="s">
        <v>332</v>
      </c>
      <c r="F1145" s="94">
        <v>0</v>
      </c>
      <c r="G1145" s="95">
        <v>0</v>
      </c>
      <c r="H1145" s="95">
        <v>0</v>
      </c>
      <c r="I1145" s="95">
        <f>F1145+G1145-H1145</f>
        <v>0</v>
      </c>
      <c r="J1145" s="98" t="s">
        <v>391</v>
      </c>
    </row>
    <row r="1146" spans="1:10" s="98" customFormat="1" ht="45.75" hidden="1" thickBot="1" x14ac:dyDescent="0.3">
      <c r="A1146" s="96"/>
      <c r="B1146" s="97"/>
      <c r="E1146" s="99" t="s">
        <v>333</v>
      </c>
      <c r="F1146" s="94">
        <v>0</v>
      </c>
      <c r="G1146" s="95">
        <v>0</v>
      </c>
      <c r="H1146" s="95">
        <v>0</v>
      </c>
      <c r="I1146" s="95">
        <f>F1146+G1146-H1146</f>
        <v>0</v>
      </c>
      <c r="J1146" s="98" t="s">
        <v>391</v>
      </c>
    </row>
    <row r="1147" spans="1:10" s="98" customFormat="1" ht="45.75" hidden="1" thickBot="1" x14ac:dyDescent="0.3">
      <c r="A1147" s="96"/>
      <c r="B1147" s="97"/>
      <c r="E1147" s="99" t="s">
        <v>334</v>
      </c>
      <c r="F1147" s="94">
        <f>SUM(F1145:F1146)</f>
        <v>0</v>
      </c>
      <c r="G1147" s="95">
        <v>0</v>
      </c>
      <c r="H1147" s="95">
        <v>0</v>
      </c>
      <c r="I1147" s="95">
        <f t="shared" ref="I1147" si="338">F1147+G1147-H1147</f>
        <v>0</v>
      </c>
      <c r="J1147" s="98" t="s">
        <v>391</v>
      </c>
    </row>
    <row r="1148" spans="1:10" s="98" customFormat="1" ht="45.75" hidden="1" thickBot="1" x14ac:dyDescent="0.3">
      <c r="A1148" s="96"/>
      <c r="B1148" s="97"/>
      <c r="E1148" s="99"/>
      <c r="F1148" s="139"/>
      <c r="G1148" s="95"/>
      <c r="H1148" s="95"/>
      <c r="I1148" s="95"/>
      <c r="J1148" s="98" t="s">
        <v>391</v>
      </c>
    </row>
    <row r="1149" spans="1:10" s="98" customFormat="1" ht="45.75" hidden="1" thickBot="1" x14ac:dyDescent="0.3">
      <c r="A1149" s="96"/>
      <c r="B1149" s="97" t="s">
        <v>100</v>
      </c>
      <c r="D1149" s="98" t="s">
        <v>101</v>
      </c>
      <c r="E1149" s="99" t="s">
        <v>332</v>
      </c>
      <c r="F1149" s="94">
        <v>0</v>
      </c>
      <c r="G1149" s="95">
        <v>0</v>
      </c>
      <c r="H1149" s="95">
        <v>0</v>
      </c>
      <c r="I1149" s="95">
        <f>F1149+G1149-H1149</f>
        <v>0</v>
      </c>
      <c r="J1149" s="98" t="s">
        <v>391</v>
      </c>
    </row>
    <row r="1150" spans="1:10" s="98" customFormat="1" ht="45.75" hidden="1" thickBot="1" x14ac:dyDescent="0.3">
      <c r="A1150" s="96"/>
      <c r="B1150" s="97"/>
      <c r="E1150" s="99" t="s">
        <v>333</v>
      </c>
      <c r="F1150" s="94">
        <v>0</v>
      </c>
      <c r="G1150" s="95">
        <v>0</v>
      </c>
      <c r="H1150" s="95">
        <v>0</v>
      </c>
      <c r="I1150" s="95">
        <f>F1150+G1150-H1150</f>
        <v>0</v>
      </c>
      <c r="J1150" s="98" t="s">
        <v>391</v>
      </c>
    </row>
    <row r="1151" spans="1:10" s="98" customFormat="1" ht="45.75" hidden="1" thickBot="1" x14ac:dyDescent="0.3">
      <c r="A1151" s="96"/>
      <c r="B1151" s="97"/>
      <c r="E1151" s="99" t="s">
        <v>334</v>
      </c>
      <c r="F1151" s="94">
        <f>SUM(F1149:F1150)</f>
        <v>0</v>
      </c>
      <c r="G1151" s="95">
        <v>0</v>
      </c>
      <c r="H1151" s="95">
        <v>0</v>
      </c>
      <c r="I1151" s="95">
        <f t="shared" ref="I1151" si="339">F1151+G1151-H1151</f>
        <v>0</v>
      </c>
      <c r="J1151" s="98" t="s">
        <v>391</v>
      </c>
    </row>
    <row r="1152" spans="1:10" s="98" customFormat="1" ht="45.75" hidden="1" thickBot="1" x14ac:dyDescent="0.3">
      <c r="A1152" s="96"/>
      <c r="B1152" s="97"/>
      <c r="E1152" s="99"/>
      <c r="F1152" s="139"/>
      <c r="G1152" s="95"/>
      <c r="H1152" s="95"/>
      <c r="I1152" s="95"/>
      <c r="J1152" s="98" t="s">
        <v>391</v>
      </c>
    </row>
    <row r="1153" spans="1:10" s="98" customFormat="1" ht="45.75" hidden="1" thickBot="1" x14ac:dyDescent="0.3">
      <c r="A1153" s="96"/>
      <c r="B1153" s="97" t="s">
        <v>109</v>
      </c>
      <c r="D1153" s="98" t="s">
        <v>110</v>
      </c>
      <c r="E1153" s="99" t="s">
        <v>332</v>
      </c>
      <c r="F1153" s="94">
        <v>0</v>
      </c>
      <c r="G1153" s="95">
        <v>0</v>
      </c>
      <c r="H1153" s="95">
        <v>0</v>
      </c>
      <c r="I1153" s="95">
        <f>F1153+G1153-H1153</f>
        <v>0</v>
      </c>
      <c r="J1153" s="98" t="s">
        <v>391</v>
      </c>
    </row>
    <row r="1154" spans="1:10" s="98" customFormat="1" ht="45.75" hidden="1" thickBot="1" x14ac:dyDescent="0.3">
      <c r="A1154" s="96"/>
      <c r="B1154" s="97"/>
      <c r="E1154" s="99" t="s">
        <v>333</v>
      </c>
      <c r="F1154" s="94">
        <v>0</v>
      </c>
      <c r="G1154" s="95">
        <v>0</v>
      </c>
      <c r="H1154" s="95">
        <v>0</v>
      </c>
      <c r="I1154" s="95">
        <f>F1154+G1154-H1154</f>
        <v>0</v>
      </c>
      <c r="J1154" s="98" t="s">
        <v>391</v>
      </c>
    </row>
    <row r="1155" spans="1:10" s="98" customFormat="1" ht="45.75" hidden="1" thickBot="1" x14ac:dyDescent="0.3">
      <c r="A1155" s="96"/>
      <c r="B1155" s="97"/>
      <c r="E1155" s="99" t="s">
        <v>334</v>
      </c>
      <c r="F1155" s="94">
        <f>SUM(F1153:F1154)</f>
        <v>0</v>
      </c>
      <c r="G1155" s="95">
        <v>0</v>
      </c>
      <c r="H1155" s="95">
        <v>0</v>
      </c>
      <c r="I1155" s="95">
        <f t="shared" ref="I1155" si="340">F1155+G1155-H1155</f>
        <v>0</v>
      </c>
      <c r="J1155" s="98" t="s">
        <v>391</v>
      </c>
    </row>
    <row r="1156" spans="1:10" s="98" customFormat="1" ht="45.75" hidden="1" thickBot="1" x14ac:dyDescent="0.3">
      <c r="A1156" s="96"/>
      <c r="B1156" s="97"/>
      <c r="E1156" s="99"/>
      <c r="F1156" s="139"/>
      <c r="G1156" s="95"/>
      <c r="H1156" s="95"/>
      <c r="I1156" s="95"/>
      <c r="J1156" s="98" t="s">
        <v>391</v>
      </c>
    </row>
    <row r="1157" spans="1:10" s="98" customFormat="1" ht="45.75" hidden="1" thickBot="1" x14ac:dyDescent="0.3">
      <c r="A1157" s="100"/>
      <c r="B1157" s="101" t="s">
        <v>102</v>
      </c>
      <c r="C1157" s="102">
        <v>4</v>
      </c>
      <c r="D1157" s="102" t="s">
        <v>259</v>
      </c>
      <c r="E1157" s="103"/>
      <c r="F1157" s="141">
        <v>0</v>
      </c>
      <c r="G1157" s="105">
        <v>0</v>
      </c>
      <c r="H1157" s="105">
        <v>0</v>
      </c>
      <c r="I1157" s="105">
        <v>0</v>
      </c>
      <c r="J1157" s="98" t="s">
        <v>391</v>
      </c>
    </row>
    <row r="1158" spans="1:10" s="98" customFormat="1" ht="45.75" hidden="1" thickBot="1" x14ac:dyDescent="0.3">
      <c r="A1158" s="100"/>
      <c r="B1158" s="101"/>
      <c r="C1158" s="102"/>
      <c r="D1158" s="102"/>
      <c r="E1158" s="103"/>
      <c r="F1158" s="141"/>
      <c r="G1158" s="105"/>
      <c r="H1158" s="105"/>
      <c r="I1158" s="105"/>
      <c r="J1158" s="98" t="s">
        <v>391</v>
      </c>
    </row>
    <row r="1159" spans="1:10" s="98" customFormat="1" ht="45.75" hidden="1" thickBot="1" x14ac:dyDescent="0.3">
      <c r="A1159" s="107">
        <v>1305</v>
      </c>
      <c r="B1159" s="109" t="s">
        <v>96</v>
      </c>
      <c r="C1159" s="109" t="s">
        <v>116</v>
      </c>
      <c r="D1159" s="109" t="s">
        <v>260</v>
      </c>
      <c r="E1159" s="110"/>
      <c r="F1159" s="111"/>
      <c r="G1159" s="112"/>
      <c r="H1159" s="112"/>
      <c r="I1159" s="112"/>
      <c r="J1159" s="98" t="s">
        <v>391</v>
      </c>
    </row>
    <row r="1160" spans="1:10" s="98" customFormat="1" ht="45.75" hidden="1" thickBot="1" x14ac:dyDescent="0.3">
      <c r="A1160" s="96"/>
      <c r="B1160" s="97"/>
      <c r="E1160" s="99"/>
      <c r="F1160" s="139"/>
      <c r="G1160" s="95"/>
      <c r="H1160" s="95"/>
      <c r="I1160" s="95"/>
      <c r="J1160" s="98" t="s">
        <v>391</v>
      </c>
    </row>
    <row r="1161" spans="1:10" s="98" customFormat="1" ht="45.75" hidden="1" thickBot="1" x14ac:dyDescent="0.3">
      <c r="A1161" s="96"/>
      <c r="B1161" s="97" t="s">
        <v>100</v>
      </c>
      <c r="D1161" s="98" t="s">
        <v>101</v>
      </c>
      <c r="E1161" s="99" t="s">
        <v>332</v>
      </c>
      <c r="F1161" s="94">
        <v>0</v>
      </c>
      <c r="G1161" s="95">
        <v>0</v>
      </c>
      <c r="H1161" s="95">
        <v>0</v>
      </c>
      <c r="I1161" s="95">
        <f>F1161+G1161-H1161</f>
        <v>0</v>
      </c>
      <c r="J1161" s="98" t="s">
        <v>391</v>
      </c>
    </row>
    <row r="1162" spans="1:10" s="98" customFormat="1" ht="45.75" hidden="1" thickBot="1" x14ac:dyDescent="0.3">
      <c r="A1162" s="96"/>
      <c r="B1162" s="97"/>
      <c r="E1162" s="99" t="s">
        <v>333</v>
      </c>
      <c r="F1162" s="94">
        <v>0</v>
      </c>
      <c r="G1162" s="95">
        <v>0</v>
      </c>
      <c r="H1162" s="95">
        <v>0</v>
      </c>
      <c r="I1162" s="95">
        <f>F1162+G1162-H1162</f>
        <v>0</v>
      </c>
      <c r="J1162" s="98" t="s">
        <v>391</v>
      </c>
    </row>
    <row r="1163" spans="1:10" s="98" customFormat="1" ht="45.75" hidden="1" thickBot="1" x14ac:dyDescent="0.3">
      <c r="A1163" s="96"/>
      <c r="B1163" s="97"/>
      <c r="E1163" s="99" t="s">
        <v>334</v>
      </c>
      <c r="F1163" s="94">
        <f>SUM(F1161:F1162)</f>
        <v>0</v>
      </c>
      <c r="G1163" s="95">
        <v>0</v>
      </c>
      <c r="H1163" s="95">
        <v>0</v>
      </c>
      <c r="I1163" s="95">
        <f t="shared" ref="I1163" si="341">F1163+G1163-H1163</f>
        <v>0</v>
      </c>
      <c r="J1163" s="98" t="s">
        <v>391</v>
      </c>
    </row>
    <row r="1164" spans="1:10" s="98" customFormat="1" ht="45.75" hidden="1" thickBot="1" x14ac:dyDescent="0.3">
      <c r="A1164" s="96"/>
      <c r="B1164" s="97"/>
      <c r="E1164" s="99"/>
      <c r="F1164" s="139"/>
      <c r="G1164" s="95"/>
      <c r="H1164" s="95"/>
      <c r="I1164" s="95"/>
      <c r="J1164" s="98" t="s">
        <v>391</v>
      </c>
    </row>
    <row r="1165" spans="1:10" s="98" customFormat="1" ht="45.75" hidden="1" thickBot="1" x14ac:dyDescent="0.3">
      <c r="A1165" s="96"/>
      <c r="B1165" s="97" t="s">
        <v>109</v>
      </c>
      <c r="D1165" s="98" t="s">
        <v>110</v>
      </c>
      <c r="E1165" s="99" t="s">
        <v>332</v>
      </c>
      <c r="F1165" s="94">
        <v>0</v>
      </c>
      <c r="G1165" s="95">
        <v>0</v>
      </c>
      <c r="H1165" s="95">
        <v>0</v>
      </c>
      <c r="I1165" s="95">
        <f>F1165+G1165-H1165</f>
        <v>0</v>
      </c>
      <c r="J1165" s="98" t="s">
        <v>391</v>
      </c>
    </row>
    <row r="1166" spans="1:10" s="98" customFormat="1" ht="45.75" hidden="1" thickBot="1" x14ac:dyDescent="0.3">
      <c r="A1166" s="96"/>
      <c r="B1166" s="97"/>
      <c r="E1166" s="99" t="s">
        <v>333</v>
      </c>
      <c r="F1166" s="94">
        <v>0</v>
      </c>
      <c r="G1166" s="95">
        <v>0</v>
      </c>
      <c r="H1166" s="95">
        <v>0</v>
      </c>
      <c r="I1166" s="95">
        <f>F1166+G1166-H1166</f>
        <v>0</v>
      </c>
      <c r="J1166" s="98" t="s">
        <v>391</v>
      </c>
    </row>
    <row r="1167" spans="1:10" s="98" customFormat="1" ht="45.75" hidden="1" thickBot="1" x14ac:dyDescent="0.3">
      <c r="A1167" s="96"/>
      <c r="B1167" s="97"/>
      <c r="E1167" s="99" t="s">
        <v>334</v>
      </c>
      <c r="F1167" s="94">
        <f>SUM(F1165:F1166)</f>
        <v>0</v>
      </c>
      <c r="G1167" s="95">
        <v>0</v>
      </c>
      <c r="H1167" s="95">
        <v>0</v>
      </c>
      <c r="I1167" s="95">
        <f t="shared" ref="I1167" si="342">F1167+G1167-H1167</f>
        <v>0</v>
      </c>
      <c r="J1167" s="98" t="s">
        <v>391</v>
      </c>
    </row>
    <row r="1168" spans="1:10" s="98" customFormat="1" ht="45.75" hidden="1" thickBot="1" x14ac:dyDescent="0.3">
      <c r="A1168" s="96"/>
      <c r="B1168" s="106"/>
      <c r="E1168" s="99"/>
      <c r="F1168" s="139"/>
      <c r="G1168" s="95"/>
      <c r="H1168" s="95"/>
      <c r="I1168" s="95"/>
      <c r="J1168" s="98" t="s">
        <v>391</v>
      </c>
    </row>
    <row r="1169" spans="1:10" s="98" customFormat="1" ht="45.75" hidden="1" thickBot="1" x14ac:dyDescent="0.3">
      <c r="A1169" s="100"/>
      <c r="B1169" s="101" t="s">
        <v>102</v>
      </c>
      <c r="C1169" s="102" t="s">
        <v>116</v>
      </c>
      <c r="D1169" s="102" t="s">
        <v>260</v>
      </c>
      <c r="E1169" s="103"/>
      <c r="F1169" s="141">
        <v>0</v>
      </c>
      <c r="G1169" s="105">
        <v>0</v>
      </c>
      <c r="H1169" s="105">
        <v>0</v>
      </c>
      <c r="I1169" s="105">
        <v>0</v>
      </c>
      <c r="J1169" s="98" t="s">
        <v>391</v>
      </c>
    </row>
    <row r="1170" spans="1:10" s="98" customFormat="1" ht="45.75" hidden="1" thickBot="1" x14ac:dyDescent="0.3">
      <c r="A1170" s="96"/>
      <c r="B1170" s="106"/>
      <c r="E1170" s="99"/>
      <c r="F1170" s="139"/>
      <c r="G1170" s="95"/>
      <c r="H1170" s="95"/>
      <c r="I1170" s="95"/>
      <c r="J1170" s="98" t="s">
        <v>391</v>
      </c>
    </row>
    <row r="1171" spans="1:10" s="98" customFormat="1" ht="45.75" hidden="1" thickBot="1" x14ac:dyDescent="0.3">
      <c r="A1171" s="107">
        <v>1306</v>
      </c>
      <c r="B1171" s="109" t="s">
        <v>96</v>
      </c>
      <c r="C1171" s="109" t="s">
        <v>119</v>
      </c>
      <c r="D1171" s="109" t="s">
        <v>261</v>
      </c>
      <c r="E1171" s="110"/>
      <c r="F1171" s="111"/>
      <c r="G1171" s="112"/>
      <c r="H1171" s="112"/>
      <c r="I1171" s="112"/>
      <c r="J1171" s="98" t="s">
        <v>391</v>
      </c>
    </row>
    <row r="1172" spans="1:10" s="98" customFormat="1" ht="45.75" hidden="1" thickBot="1" x14ac:dyDescent="0.3">
      <c r="A1172" s="96"/>
      <c r="B1172" s="106"/>
      <c r="E1172" s="99"/>
      <c r="F1172" s="139"/>
      <c r="G1172" s="95"/>
      <c r="H1172" s="95"/>
      <c r="I1172" s="95"/>
      <c r="J1172" s="98" t="s">
        <v>391</v>
      </c>
    </row>
    <row r="1173" spans="1:10" s="98" customFormat="1" ht="45.75" hidden="1" thickBot="1" x14ac:dyDescent="0.3">
      <c r="A1173" s="96"/>
      <c r="B1173" s="97" t="s">
        <v>98</v>
      </c>
      <c r="D1173" s="98" t="s">
        <v>99</v>
      </c>
      <c r="E1173" s="99" t="s">
        <v>332</v>
      </c>
      <c r="F1173" s="94">
        <v>0</v>
      </c>
      <c r="G1173" s="95">
        <v>0</v>
      </c>
      <c r="H1173" s="95">
        <v>0</v>
      </c>
      <c r="I1173" s="95">
        <f>F1173+G1173-H1173</f>
        <v>0</v>
      </c>
      <c r="J1173" s="98" t="s">
        <v>391</v>
      </c>
    </row>
    <row r="1174" spans="1:10" s="98" customFormat="1" ht="45.75" hidden="1" thickBot="1" x14ac:dyDescent="0.3">
      <c r="A1174" s="96"/>
      <c r="B1174" s="106"/>
      <c r="E1174" s="99" t="s">
        <v>333</v>
      </c>
      <c r="F1174" s="94">
        <v>0</v>
      </c>
      <c r="G1174" s="95">
        <v>0</v>
      </c>
      <c r="H1174" s="95">
        <v>0</v>
      </c>
      <c r="I1174" s="95">
        <f>F1174+G1174-H1174</f>
        <v>0</v>
      </c>
      <c r="J1174" s="98" t="s">
        <v>391</v>
      </c>
    </row>
    <row r="1175" spans="1:10" s="98" customFormat="1" ht="45.75" hidden="1" thickBot="1" x14ac:dyDescent="0.3">
      <c r="A1175" s="96"/>
      <c r="B1175" s="106"/>
      <c r="E1175" s="99" t="s">
        <v>334</v>
      </c>
      <c r="F1175" s="94">
        <f>SUM(F1173:F1174)</f>
        <v>0</v>
      </c>
      <c r="G1175" s="95">
        <v>0</v>
      </c>
      <c r="H1175" s="95">
        <v>0</v>
      </c>
      <c r="I1175" s="95">
        <f t="shared" ref="I1175" si="343">F1175+G1175-H1175</f>
        <v>0</v>
      </c>
      <c r="J1175" s="98" t="s">
        <v>391</v>
      </c>
    </row>
    <row r="1176" spans="1:10" s="98" customFormat="1" ht="45.75" hidden="1" thickBot="1" x14ac:dyDescent="0.3">
      <c r="A1176" s="96"/>
      <c r="B1176" s="106"/>
      <c r="E1176" s="99"/>
      <c r="F1176" s="139"/>
      <c r="G1176" s="95"/>
      <c r="H1176" s="95"/>
      <c r="I1176" s="95"/>
      <c r="J1176" s="98" t="s">
        <v>391</v>
      </c>
    </row>
    <row r="1177" spans="1:10" s="98" customFormat="1" ht="45.75" hidden="1" thickBot="1" x14ac:dyDescent="0.3">
      <c r="A1177" s="100"/>
      <c r="B1177" s="101" t="s">
        <v>102</v>
      </c>
      <c r="C1177" s="102" t="s">
        <v>119</v>
      </c>
      <c r="D1177" s="102" t="s">
        <v>261</v>
      </c>
      <c r="E1177" s="103"/>
      <c r="F1177" s="141">
        <v>0</v>
      </c>
      <c r="G1177" s="105">
        <v>0</v>
      </c>
      <c r="H1177" s="105">
        <v>0</v>
      </c>
      <c r="I1177" s="105">
        <v>0</v>
      </c>
      <c r="J1177" s="98" t="s">
        <v>391</v>
      </c>
    </row>
    <row r="1178" spans="1:10" s="98" customFormat="1" ht="45.75" hidden="1" thickBot="1" x14ac:dyDescent="0.3">
      <c r="A1178" s="100"/>
      <c r="B1178" s="101"/>
      <c r="C1178" s="102"/>
      <c r="D1178" s="102"/>
      <c r="E1178" s="103"/>
      <c r="F1178" s="141"/>
      <c r="G1178" s="105"/>
      <c r="H1178" s="105"/>
      <c r="I1178" s="105"/>
      <c r="J1178" s="98" t="s">
        <v>391</v>
      </c>
    </row>
    <row r="1179" spans="1:10" s="98" customFormat="1" ht="45.75" hidden="1" thickBot="1" x14ac:dyDescent="0.3">
      <c r="A1179" s="107">
        <v>1307</v>
      </c>
      <c r="B1179" s="109" t="s">
        <v>96</v>
      </c>
      <c r="C1179" s="109" t="s">
        <v>122</v>
      </c>
      <c r="D1179" s="109" t="s">
        <v>262</v>
      </c>
      <c r="E1179" s="110"/>
      <c r="F1179" s="111"/>
      <c r="G1179" s="112"/>
      <c r="H1179" s="112"/>
      <c r="I1179" s="112"/>
      <c r="J1179" s="98" t="s">
        <v>391</v>
      </c>
    </row>
    <row r="1180" spans="1:10" s="98" customFormat="1" ht="45.75" hidden="1" thickBot="1" x14ac:dyDescent="0.3">
      <c r="A1180" s="96"/>
      <c r="B1180" s="97" t="s">
        <v>98</v>
      </c>
      <c r="D1180" s="98" t="s">
        <v>99</v>
      </c>
      <c r="E1180" s="99" t="s">
        <v>332</v>
      </c>
      <c r="F1180" s="94">
        <v>0</v>
      </c>
      <c r="G1180" s="95">
        <v>0</v>
      </c>
      <c r="H1180" s="95">
        <v>0</v>
      </c>
      <c r="I1180" s="95">
        <f>F1180+G1180-H1180</f>
        <v>0</v>
      </c>
      <c r="J1180" s="98" t="s">
        <v>391</v>
      </c>
    </row>
    <row r="1181" spans="1:10" s="98" customFormat="1" ht="45.75" hidden="1" thickBot="1" x14ac:dyDescent="0.3">
      <c r="A1181" s="96"/>
      <c r="B1181" s="97"/>
      <c r="E1181" s="99" t="s">
        <v>333</v>
      </c>
      <c r="F1181" s="94">
        <v>0</v>
      </c>
      <c r="G1181" s="95">
        <v>0</v>
      </c>
      <c r="H1181" s="95">
        <v>0</v>
      </c>
      <c r="I1181" s="95">
        <f>F1181+G1181-H1181</f>
        <v>0</v>
      </c>
      <c r="J1181" s="98" t="s">
        <v>391</v>
      </c>
    </row>
    <row r="1182" spans="1:10" s="98" customFormat="1" ht="45.75" hidden="1" thickBot="1" x14ac:dyDescent="0.3">
      <c r="A1182" s="96"/>
      <c r="B1182" s="97"/>
      <c r="E1182" s="99" t="s">
        <v>334</v>
      </c>
      <c r="F1182" s="94">
        <f>SUM(F1180:F1181)</f>
        <v>0</v>
      </c>
      <c r="G1182" s="95">
        <v>0</v>
      </c>
      <c r="H1182" s="95">
        <v>0</v>
      </c>
      <c r="I1182" s="95">
        <f t="shared" ref="I1182" si="344">F1182+G1182-H1182</f>
        <v>0</v>
      </c>
      <c r="J1182" s="98" t="s">
        <v>391</v>
      </c>
    </row>
    <row r="1183" spans="1:10" s="98" customFormat="1" ht="45.75" hidden="1" thickBot="1" x14ac:dyDescent="0.3">
      <c r="A1183" s="96"/>
      <c r="B1183" s="97"/>
      <c r="E1183" s="99"/>
      <c r="F1183" s="139"/>
      <c r="G1183" s="95"/>
      <c r="H1183" s="95"/>
      <c r="I1183" s="95"/>
      <c r="J1183" s="98" t="s">
        <v>391</v>
      </c>
    </row>
    <row r="1184" spans="1:10" s="98" customFormat="1" ht="45.75" hidden="1" thickBot="1" x14ac:dyDescent="0.3">
      <c r="A1184" s="96"/>
      <c r="B1184" s="97" t="s">
        <v>100</v>
      </c>
      <c r="D1184" s="98" t="s">
        <v>101</v>
      </c>
      <c r="E1184" s="99" t="s">
        <v>332</v>
      </c>
      <c r="F1184" s="94">
        <v>0</v>
      </c>
      <c r="G1184" s="95">
        <v>0</v>
      </c>
      <c r="H1184" s="95">
        <v>0</v>
      </c>
      <c r="I1184" s="95">
        <f>F1184+G1184-H1184</f>
        <v>0</v>
      </c>
      <c r="J1184" s="98" t="s">
        <v>391</v>
      </c>
    </row>
    <row r="1185" spans="1:10" s="98" customFormat="1" ht="45.75" hidden="1" thickBot="1" x14ac:dyDescent="0.3">
      <c r="A1185" s="96"/>
      <c r="B1185" s="97"/>
      <c r="E1185" s="99" t="s">
        <v>333</v>
      </c>
      <c r="F1185" s="94">
        <v>0</v>
      </c>
      <c r="G1185" s="95">
        <v>0</v>
      </c>
      <c r="H1185" s="95">
        <v>0</v>
      </c>
      <c r="I1185" s="95">
        <f>F1185+G1185-H1185</f>
        <v>0</v>
      </c>
      <c r="J1185" s="98" t="s">
        <v>391</v>
      </c>
    </row>
    <row r="1186" spans="1:10" s="98" customFormat="1" ht="45.75" hidden="1" thickBot="1" x14ac:dyDescent="0.3">
      <c r="A1186" s="96"/>
      <c r="B1186" s="97"/>
      <c r="E1186" s="99" t="s">
        <v>334</v>
      </c>
      <c r="F1186" s="94">
        <f>SUM(F1184:F1185)</f>
        <v>0</v>
      </c>
      <c r="G1186" s="95">
        <v>0</v>
      </c>
      <c r="H1186" s="95">
        <v>0</v>
      </c>
      <c r="I1186" s="95">
        <f t="shared" ref="I1186" si="345">F1186+G1186-H1186</f>
        <v>0</v>
      </c>
      <c r="J1186" s="98" t="s">
        <v>391</v>
      </c>
    </row>
    <row r="1187" spans="1:10" s="98" customFormat="1" ht="45.75" hidden="1" thickBot="1" x14ac:dyDescent="0.3">
      <c r="A1187" s="96"/>
      <c r="B1187" s="97"/>
      <c r="E1187" s="99"/>
      <c r="F1187" s="139"/>
      <c r="G1187" s="95"/>
      <c r="H1187" s="95"/>
      <c r="I1187" s="95"/>
      <c r="J1187" s="98" t="s">
        <v>391</v>
      </c>
    </row>
    <row r="1188" spans="1:10" s="98" customFormat="1" ht="45.75" hidden="1" thickBot="1" x14ac:dyDescent="0.3">
      <c r="A1188" s="96"/>
      <c r="B1188" s="97" t="s">
        <v>109</v>
      </c>
      <c r="D1188" s="98" t="s">
        <v>110</v>
      </c>
      <c r="E1188" s="99" t="s">
        <v>332</v>
      </c>
      <c r="F1188" s="94">
        <v>0</v>
      </c>
      <c r="G1188" s="95">
        <v>0</v>
      </c>
      <c r="H1188" s="95">
        <v>0</v>
      </c>
      <c r="I1188" s="95">
        <f>F1188+G1188-H1188</f>
        <v>0</v>
      </c>
      <c r="J1188" s="98" t="s">
        <v>391</v>
      </c>
    </row>
    <row r="1189" spans="1:10" s="98" customFormat="1" ht="45.75" hidden="1" thickBot="1" x14ac:dyDescent="0.3">
      <c r="A1189" s="96"/>
      <c r="B1189" s="97"/>
      <c r="E1189" s="99" t="s">
        <v>333</v>
      </c>
      <c r="F1189" s="94">
        <v>0</v>
      </c>
      <c r="G1189" s="95">
        <v>0</v>
      </c>
      <c r="H1189" s="95">
        <v>0</v>
      </c>
      <c r="I1189" s="95">
        <f>F1189+G1189-H1189</f>
        <v>0</v>
      </c>
      <c r="J1189" s="98" t="s">
        <v>391</v>
      </c>
    </row>
    <row r="1190" spans="1:10" s="98" customFormat="1" ht="45.75" hidden="1" thickBot="1" x14ac:dyDescent="0.3">
      <c r="A1190" s="96"/>
      <c r="B1190" s="97"/>
      <c r="E1190" s="99" t="s">
        <v>334</v>
      </c>
      <c r="F1190" s="94">
        <f>SUM(F1188:F1189)</f>
        <v>0</v>
      </c>
      <c r="G1190" s="95">
        <v>0</v>
      </c>
      <c r="H1190" s="95">
        <v>0</v>
      </c>
      <c r="I1190" s="95">
        <f t="shared" ref="I1190" si="346">F1190+G1190-H1190</f>
        <v>0</v>
      </c>
      <c r="J1190" s="98" t="s">
        <v>391</v>
      </c>
    </row>
    <row r="1191" spans="1:10" s="98" customFormat="1" ht="45.75" hidden="1" thickBot="1" x14ac:dyDescent="0.3">
      <c r="A1191" s="96"/>
      <c r="B1191" s="106"/>
      <c r="E1191" s="99"/>
      <c r="F1191" s="139"/>
      <c r="G1191" s="95"/>
      <c r="H1191" s="95"/>
      <c r="I1191" s="95"/>
      <c r="J1191" s="98" t="s">
        <v>391</v>
      </c>
    </row>
    <row r="1192" spans="1:10" s="98" customFormat="1" ht="45.75" hidden="1" thickBot="1" x14ac:dyDescent="0.3">
      <c r="A1192" s="100"/>
      <c r="B1192" s="101" t="s">
        <v>102</v>
      </c>
      <c r="C1192" s="102" t="s">
        <v>122</v>
      </c>
      <c r="D1192" s="102" t="s">
        <v>262</v>
      </c>
      <c r="E1192" s="103" t="s">
        <v>332</v>
      </c>
      <c r="F1192" s="141">
        <v>0</v>
      </c>
      <c r="G1192" s="105">
        <v>0</v>
      </c>
      <c r="H1192" s="105">
        <v>0</v>
      </c>
      <c r="I1192" s="105">
        <v>0</v>
      </c>
      <c r="J1192" s="98" t="s">
        <v>391</v>
      </c>
    </row>
    <row r="1193" spans="1:10" s="98" customFormat="1" ht="45.75" hidden="1" thickBot="1" x14ac:dyDescent="0.3">
      <c r="A1193" s="100"/>
      <c r="B1193" s="101"/>
      <c r="C1193" s="102"/>
      <c r="D1193" s="102"/>
      <c r="E1193" s="103" t="s">
        <v>333</v>
      </c>
      <c r="F1193" s="141"/>
      <c r="G1193" s="105"/>
      <c r="H1193" s="105"/>
      <c r="I1193" s="105"/>
      <c r="J1193" s="98" t="s">
        <v>391</v>
      </c>
    </row>
    <row r="1194" spans="1:10" s="98" customFormat="1" ht="45.75" hidden="1" thickBot="1" x14ac:dyDescent="0.3">
      <c r="A1194" s="100"/>
      <c r="B1194" s="101"/>
      <c r="C1194" s="102"/>
      <c r="D1194" s="102"/>
      <c r="E1194" s="103" t="s">
        <v>334</v>
      </c>
      <c r="F1194" s="141"/>
      <c r="G1194" s="105"/>
      <c r="H1194" s="105"/>
      <c r="I1194" s="105"/>
      <c r="J1194" s="98" t="s">
        <v>391</v>
      </c>
    </row>
    <row r="1195" spans="1:10" s="98" customFormat="1" ht="45.75" hidden="1" thickBot="1" x14ac:dyDescent="0.3">
      <c r="A1195" s="100"/>
      <c r="B1195" s="101"/>
      <c r="C1195" s="102"/>
      <c r="D1195" s="102"/>
      <c r="E1195" s="103"/>
      <c r="F1195" s="141"/>
      <c r="G1195" s="105"/>
      <c r="H1195" s="105"/>
      <c r="I1195" s="105"/>
      <c r="J1195" s="98" t="s">
        <v>391</v>
      </c>
    </row>
    <row r="1196" spans="1:10" s="98" customFormat="1" ht="45.75" hidden="1" thickBot="1" x14ac:dyDescent="0.3">
      <c r="A1196" s="107">
        <v>1308</v>
      </c>
      <c r="B1196" s="109" t="s">
        <v>96</v>
      </c>
      <c r="C1196" s="109" t="s">
        <v>125</v>
      </c>
      <c r="D1196" s="109" t="s">
        <v>380</v>
      </c>
      <c r="E1196" s="110"/>
      <c r="F1196" s="111"/>
      <c r="G1196" s="112"/>
      <c r="H1196" s="112"/>
      <c r="I1196" s="112"/>
      <c r="J1196" s="98" t="s">
        <v>391</v>
      </c>
    </row>
    <row r="1197" spans="1:10" s="98" customFormat="1" ht="45.75" hidden="1" thickBot="1" x14ac:dyDescent="0.3">
      <c r="A1197" s="96"/>
      <c r="B1197" s="97" t="s">
        <v>98</v>
      </c>
      <c r="D1197" s="98" t="s">
        <v>99</v>
      </c>
      <c r="E1197" s="99" t="s">
        <v>332</v>
      </c>
      <c r="F1197" s="94">
        <v>0</v>
      </c>
      <c r="G1197" s="95">
        <v>0</v>
      </c>
      <c r="H1197" s="95">
        <v>0</v>
      </c>
      <c r="I1197" s="95">
        <f>F1197+G1197-H1197</f>
        <v>0</v>
      </c>
      <c r="J1197" s="98" t="s">
        <v>391</v>
      </c>
    </row>
    <row r="1198" spans="1:10" s="98" customFormat="1" ht="45.75" hidden="1" thickBot="1" x14ac:dyDescent="0.3">
      <c r="A1198" s="96"/>
      <c r="B1198" s="97"/>
      <c r="E1198" s="99" t="s">
        <v>333</v>
      </c>
      <c r="F1198" s="94">
        <v>0</v>
      </c>
      <c r="G1198" s="95">
        <v>0</v>
      </c>
      <c r="H1198" s="95">
        <v>0</v>
      </c>
      <c r="I1198" s="95">
        <f>F1198+G1198-H1198</f>
        <v>0</v>
      </c>
      <c r="J1198" s="98" t="s">
        <v>391</v>
      </c>
    </row>
    <row r="1199" spans="1:10" s="98" customFormat="1" ht="45.75" hidden="1" thickBot="1" x14ac:dyDescent="0.3">
      <c r="A1199" s="96"/>
      <c r="B1199" s="97"/>
      <c r="E1199" s="99" t="s">
        <v>334</v>
      </c>
      <c r="F1199" s="94">
        <f>SUM(F1197:F1198)</f>
        <v>0</v>
      </c>
      <c r="G1199" s="95">
        <v>0</v>
      </c>
      <c r="H1199" s="95">
        <v>0</v>
      </c>
      <c r="I1199" s="95">
        <f t="shared" ref="I1199" si="347">F1199+G1199-H1199</f>
        <v>0</v>
      </c>
      <c r="J1199" s="98" t="s">
        <v>391</v>
      </c>
    </row>
    <row r="1200" spans="1:10" s="98" customFormat="1" ht="45.75" hidden="1" thickBot="1" x14ac:dyDescent="0.3">
      <c r="A1200" s="96"/>
      <c r="B1200" s="97"/>
      <c r="E1200" s="99"/>
      <c r="F1200" s="139"/>
      <c r="G1200" s="95"/>
      <c r="H1200" s="95"/>
      <c r="I1200" s="95"/>
      <c r="J1200" s="98" t="s">
        <v>391</v>
      </c>
    </row>
    <row r="1201" spans="1:10" s="98" customFormat="1" ht="45.75" hidden="1" thickBot="1" x14ac:dyDescent="0.3">
      <c r="A1201" s="96"/>
      <c r="B1201" s="97" t="s">
        <v>100</v>
      </c>
      <c r="D1201" s="98" t="s">
        <v>101</v>
      </c>
      <c r="E1201" s="99" t="s">
        <v>332</v>
      </c>
      <c r="F1201" s="94">
        <v>0</v>
      </c>
      <c r="G1201" s="95">
        <v>0</v>
      </c>
      <c r="H1201" s="95">
        <v>0</v>
      </c>
      <c r="I1201" s="95">
        <f>F1201+G1201-H1201</f>
        <v>0</v>
      </c>
      <c r="J1201" s="98" t="s">
        <v>391</v>
      </c>
    </row>
    <row r="1202" spans="1:10" s="98" customFormat="1" ht="45.75" hidden="1" thickBot="1" x14ac:dyDescent="0.3">
      <c r="A1202" s="96"/>
      <c r="B1202" s="97"/>
      <c r="E1202" s="99" t="s">
        <v>333</v>
      </c>
      <c r="F1202" s="94">
        <v>0</v>
      </c>
      <c r="G1202" s="95">
        <v>0</v>
      </c>
      <c r="H1202" s="95">
        <v>0</v>
      </c>
      <c r="I1202" s="95">
        <f>F1202+G1202-H1202</f>
        <v>0</v>
      </c>
      <c r="J1202" s="98" t="s">
        <v>391</v>
      </c>
    </row>
    <row r="1203" spans="1:10" s="98" customFormat="1" ht="45.75" hidden="1" thickBot="1" x14ac:dyDescent="0.3">
      <c r="A1203" s="96"/>
      <c r="B1203" s="97"/>
      <c r="E1203" s="99" t="s">
        <v>334</v>
      </c>
      <c r="F1203" s="94">
        <f>SUM(F1201:F1202)</f>
        <v>0</v>
      </c>
      <c r="G1203" s="95">
        <v>0</v>
      </c>
      <c r="H1203" s="95">
        <v>0</v>
      </c>
      <c r="I1203" s="95">
        <f t="shared" ref="I1203" si="348">F1203+G1203-H1203</f>
        <v>0</v>
      </c>
      <c r="J1203" s="98" t="s">
        <v>391</v>
      </c>
    </row>
    <row r="1204" spans="1:10" s="98" customFormat="1" ht="45.75" hidden="1" thickBot="1" x14ac:dyDescent="0.3">
      <c r="A1204" s="96"/>
      <c r="B1204" s="97"/>
      <c r="E1204" s="99"/>
      <c r="F1204" s="139"/>
      <c r="G1204" s="95"/>
      <c r="H1204" s="95"/>
      <c r="I1204" s="95"/>
      <c r="J1204" s="98" t="s">
        <v>391</v>
      </c>
    </row>
    <row r="1205" spans="1:10" s="98" customFormat="1" ht="45.75" hidden="1" thickBot="1" x14ac:dyDescent="0.3">
      <c r="A1205" s="96"/>
      <c r="B1205" s="97" t="s">
        <v>109</v>
      </c>
      <c r="D1205" s="98" t="s">
        <v>110</v>
      </c>
      <c r="E1205" s="99" t="s">
        <v>332</v>
      </c>
      <c r="F1205" s="94">
        <v>0</v>
      </c>
      <c r="G1205" s="95">
        <v>0</v>
      </c>
      <c r="H1205" s="95">
        <v>0</v>
      </c>
      <c r="I1205" s="95">
        <f>F1205+G1205-H1205</f>
        <v>0</v>
      </c>
      <c r="J1205" s="98" t="s">
        <v>391</v>
      </c>
    </row>
    <row r="1206" spans="1:10" s="98" customFormat="1" ht="45.75" hidden="1" thickBot="1" x14ac:dyDescent="0.3">
      <c r="A1206" s="96"/>
      <c r="B1206" s="97"/>
      <c r="E1206" s="99" t="s">
        <v>333</v>
      </c>
      <c r="F1206" s="94">
        <v>0</v>
      </c>
      <c r="G1206" s="95">
        <v>0</v>
      </c>
      <c r="H1206" s="95">
        <v>0</v>
      </c>
      <c r="I1206" s="95">
        <f>F1206+G1206-H1206</f>
        <v>0</v>
      </c>
      <c r="J1206" s="98" t="s">
        <v>391</v>
      </c>
    </row>
    <row r="1207" spans="1:10" s="98" customFormat="1" ht="45.75" hidden="1" thickBot="1" x14ac:dyDescent="0.3">
      <c r="A1207" s="96"/>
      <c r="B1207" s="97"/>
      <c r="E1207" s="99" t="s">
        <v>334</v>
      </c>
      <c r="F1207" s="94">
        <f>SUM(F1205:F1206)</f>
        <v>0</v>
      </c>
      <c r="G1207" s="95">
        <v>0</v>
      </c>
      <c r="H1207" s="95">
        <v>0</v>
      </c>
      <c r="I1207" s="95">
        <f t="shared" ref="I1207" si="349">F1207+G1207-H1207</f>
        <v>0</v>
      </c>
      <c r="J1207" s="98" t="s">
        <v>391</v>
      </c>
    </row>
    <row r="1208" spans="1:10" s="98" customFormat="1" ht="45.75" hidden="1" thickBot="1" x14ac:dyDescent="0.3">
      <c r="A1208" s="96"/>
      <c r="B1208" s="97"/>
      <c r="E1208" s="99"/>
      <c r="F1208" s="139"/>
      <c r="G1208" s="95"/>
      <c r="H1208" s="95"/>
      <c r="I1208" s="95"/>
      <c r="J1208" s="98" t="s">
        <v>391</v>
      </c>
    </row>
    <row r="1209" spans="1:10" s="98" customFormat="1" ht="45.75" hidden="1" thickBot="1" x14ac:dyDescent="0.3">
      <c r="A1209" s="100"/>
      <c r="B1209" s="101" t="s">
        <v>102</v>
      </c>
      <c r="C1209" s="102" t="s">
        <v>125</v>
      </c>
      <c r="D1209" s="102" t="s">
        <v>381</v>
      </c>
      <c r="E1209" s="103" t="s">
        <v>332</v>
      </c>
      <c r="F1209" s="141">
        <v>0</v>
      </c>
      <c r="G1209" s="105">
        <v>0</v>
      </c>
      <c r="H1209" s="105">
        <v>0</v>
      </c>
      <c r="I1209" s="105">
        <v>0</v>
      </c>
      <c r="J1209" s="98" t="s">
        <v>391</v>
      </c>
    </row>
    <row r="1210" spans="1:10" s="98" customFormat="1" ht="45.75" hidden="1" thickBot="1" x14ac:dyDescent="0.3">
      <c r="A1210" s="100"/>
      <c r="B1210" s="101"/>
      <c r="C1210" s="102"/>
      <c r="D1210" s="102"/>
      <c r="E1210" s="103" t="s">
        <v>333</v>
      </c>
      <c r="F1210" s="141"/>
      <c r="G1210" s="105"/>
      <c r="H1210" s="105"/>
      <c r="I1210" s="105"/>
      <c r="J1210" s="98" t="s">
        <v>391</v>
      </c>
    </row>
    <row r="1211" spans="1:10" s="98" customFormat="1" ht="45.75" hidden="1" thickBot="1" x14ac:dyDescent="0.3">
      <c r="A1211" s="100"/>
      <c r="B1211" s="101"/>
      <c r="C1211" s="102"/>
      <c r="D1211" s="102"/>
      <c r="E1211" s="103" t="s">
        <v>334</v>
      </c>
      <c r="F1211" s="141"/>
      <c r="G1211" s="105"/>
      <c r="H1211" s="105"/>
      <c r="I1211" s="105"/>
      <c r="J1211" s="98" t="s">
        <v>391</v>
      </c>
    </row>
    <row r="1212" spans="1:10" s="98" customFormat="1" ht="45.75" hidden="1" thickBot="1" x14ac:dyDescent="0.3">
      <c r="A1212" s="96"/>
      <c r="B1212" s="106"/>
      <c r="E1212" s="99"/>
      <c r="F1212" s="139"/>
      <c r="G1212" s="95"/>
      <c r="H1212" s="95"/>
      <c r="I1212" s="95"/>
      <c r="J1212" s="98" t="s">
        <v>391</v>
      </c>
    </row>
    <row r="1213" spans="1:10" s="98" customFormat="1" ht="45.75" hidden="1" thickBot="1" x14ac:dyDescent="0.3">
      <c r="A1213" s="113" t="s">
        <v>263</v>
      </c>
      <c r="B1213" s="114"/>
      <c r="C1213" s="115"/>
      <c r="D1213" s="115" t="s">
        <v>255</v>
      </c>
      <c r="E1213" s="116" t="s">
        <v>332</v>
      </c>
      <c r="F1213" s="145">
        <v>0</v>
      </c>
      <c r="G1213" s="117">
        <v>0</v>
      </c>
      <c r="H1213" s="117">
        <v>0</v>
      </c>
      <c r="I1213" s="117">
        <v>0</v>
      </c>
      <c r="J1213" s="98" t="s">
        <v>391</v>
      </c>
    </row>
    <row r="1214" spans="1:10" s="98" customFormat="1" ht="45.75" hidden="1" thickBot="1" x14ac:dyDescent="0.3">
      <c r="A1214" s="100"/>
      <c r="B1214" s="101"/>
      <c r="C1214" s="102"/>
      <c r="D1214" s="102"/>
      <c r="E1214" s="103" t="s">
        <v>333</v>
      </c>
      <c r="F1214" s="141"/>
      <c r="G1214" s="105"/>
      <c r="H1214" s="105"/>
      <c r="I1214" s="105"/>
      <c r="J1214" s="98" t="s">
        <v>391</v>
      </c>
    </row>
    <row r="1215" spans="1:10" s="98" customFormat="1" ht="45.75" hidden="1" thickBot="1" x14ac:dyDescent="0.3">
      <c r="A1215" s="100"/>
      <c r="B1215" s="101"/>
      <c r="C1215" s="102"/>
      <c r="D1215" s="102"/>
      <c r="E1215" s="103" t="s">
        <v>334</v>
      </c>
      <c r="F1215" s="141"/>
      <c r="G1215" s="105"/>
      <c r="H1215" s="105"/>
      <c r="I1215" s="105"/>
      <c r="J1215" s="98" t="s">
        <v>391</v>
      </c>
    </row>
    <row r="1216" spans="1:10" s="98" customFormat="1" ht="45.75" hidden="1" thickBot="1" x14ac:dyDescent="0.3">
      <c r="A1216" s="96"/>
      <c r="B1216" s="106"/>
      <c r="E1216" s="99"/>
      <c r="F1216" s="139"/>
      <c r="G1216" s="95"/>
      <c r="H1216" s="95"/>
      <c r="I1216" s="95"/>
      <c r="J1216" s="98" t="s">
        <v>391</v>
      </c>
    </row>
    <row r="1217" spans="1:10" s="157" customFormat="1" ht="48.6" customHeight="1" x14ac:dyDescent="0.25">
      <c r="A1217" s="274" t="s">
        <v>92</v>
      </c>
      <c r="B1217" s="304"/>
      <c r="C1217" s="275" t="s">
        <v>264</v>
      </c>
      <c r="D1217" s="275" t="s">
        <v>265</v>
      </c>
      <c r="E1217" s="275"/>
      <c r="F1217" s="305"/>
      <c r="G1217" s="277"/>
      <c r="H1217" s="277"/>
      <c r="I1217" s="277"/>
      <c r="J1217" s="157" t="s">
        <v>476</v>
      </c>
    </row>
    <row r="1218" spans="1:10" s="155" customFormat="1" ht="186" x14ac:dyDescent="0.25">
      <c r="A1218" s="158"/>
      <c r="B1218" s="173"/>
      <c r="F1218" s="172"/>
      <c r="G1218" s="160"/>
      <c r="H1218" s="160"/>
      <c r="I1218" s="160"/>
      <c r="J1218" s="157" t="s">
        <v>476</v>
      </c>
    </row>
    <row r="1219" spans="1:10" s="155" customFormat="1" ht="325.5" x14ac:dyDescent="0.25">
      <c r="A1219" s="278">
        <v>1401</v>
      </c>
      <c r="B1219" s="294" t="s">
        <v>96</v>
      </c>
      <c r="C1219" s="280" t="s">
        <v>93</v>
      </c>
      <c r="D1219" s="280" t="s">
        <v>266</v>
      </c>
      <c r="E1219" s="280"/>
      <c r="F1219" s="295"/>
      <c r="G1219" s="282"/>
      <c r="H1219" s="282"/>
      <c r="I1219" s="282"/>
      <c r="J1219" s="155" t="s">
        <v>413</v>
      </c>
    </row>
    <row r="1220" spans="1:10" s="155" customFormat="1" ht="325.5" x14ac:dyDescent="0.25">
      <c r="A1220" s="158"/>
      <c r="B1220" s="161" t="s">
        <v>98</v>
      </c>
      <c r="D1220" s="155" t="s">
        <v>99</v>
      </c>
      <c r="E1220" s="155" t="s">
        <v>332</v>
      </c>
      <c r="F1220" s="172">
        <v>0</v>
      </c>
      <c r="G1220" s="160">
        <v>0</v>
      </c>
      <c r="H1220" s="160">
        <v>0</v>
      </c>
      <c r="I1220" s="160">
        <f>F1220+G1220-H1220</f>
        <v>0</v>
      </c>
      <c r="J1220" s="155" t="s">
        <v>413</v>
      </c>
    </row>
    <row r="1221" spans="1:10" s="155" customFormat="1" ht="325.5" x14ac:dyDescent="0.25">
      <c r="A1221" s="158"/>
      <c r="B1221" s="161"/>
      <c r="E1221" s="155" t="s">
        <v>333</v>
      </c>
      <c r="F1221" s="172">
        <v>115000</v>
      </c>
      <c r="G1221" s="160">
        <v>0</v>
      </c>
      <c r="H1221" s="160">
        <v>0</v>
      </c>
      <c r="I1221" s="160">
        <f>F1221+G1221-H1221</f>
        <v>115000</v>
      </c>
      <c r="J1221" s="155" t="s">
        <v>413</v>
      </c>
    </row>
    <row r="1222" spans="1:10" s="155" customFormat="1" ht="325.5" x14ac:dyDescent="0.25">
      <c r="A1222" s="158"/>
      <c r="B1222" s="161"/>
      <c r="E1222" s="155" t="s">
        <v>334</v>
      </c>
      <c r="F1222" s="172">
        <v>115000</v>
      </c>
      <c r="G1222" s="160">
        <v>0</v>
      </c>
      <c r="H1222" s="160">
        <v>0</v>
      </c>
      <c r="I1222" s="160">
        <f t="shared" ref="I1222" si="350">F1222+G1222-H1222</f>
        <v>115000</v>
      </c>
      <c r="J1222" s="155" t="s">
        <v>413</v>
      </c>
    </row>
    <row r="1223" spans="1:10" s="155" customFormat="1" ht="325.5" x14ac:dyDescent="0.25">
      <c r="A1223" s="158"/>
      <c r="B1223" s="161"/>
      <c r="F1223" s="172"/>
      <c r="G1223" s="160"/>
      <c r="H1223" s="160"/>
      <c r="I1223" s="160"/>
      <c r="J1223" s="155" t="s">
        <v>413</v>
      </c>
    </row>
    <row r="1224" spans="1:10" s="155" customFormat="1" ht="325.5" x14ac:dyDescent="0.25">
      <c r="A1224" s="158"/>
      <c r="B1224" s="161" t="s">
        <v>100</v>
      </c>
      <c r="D1224" s="155" t="s">
        <v>101</v>
      </c>
      <c r="E1224" s="155" t="s">
        <v>332</v>
      </c>
      <c r="F1224" s="172">
        <v>0</v>
      </c>
      <c r="G1224" s="160">
        <v>0</v>
      </c>
      <c r="H1224" s="160">
        <v>0</v>
      </c>
      <c r="I1224" s="160">
        <f>F1224+G1224-H1224</f>
        <v>0</v>
      </c>
      <c r="J1224" s="155" t="s">
        <v>413</v>
      </c>
    </row>
    <row r="1225" spans="1:10" s="155" customFormat="1" ht="325.5" x14ac:dyDescent="0.25">
      <c r="A1225" s="158"/>
      <c r="B1225" s="161"/>
      <c r="E1225" s="155" t="s">
        <v>333</v>
      </c>
      <c r="F1225" s="172">
        <v>0</v>
      </c>
      <c r="G1225" s="160">
        <v>0</v>
      </c>
      <c r="H1225" s="160">
        <v>0</v>
      </c>
      <c r="I1225" s="160">
        <f>F1225+G1225-H1225</f>
        <v>0</v>
      </c>
      <c r="J1225" s="155" t="s">
        <v>413</v>
      </c>
    </row>
    <row r="1226" spans="1:10" s="155" customFormat="1" ht="325.5" x14ac:dyDescent="0.25">
      <c r="A1226" s="158"/>
      <c r="B1226" s="161"/>
      <c r="E1226" s="155" t="s">
        <v>334</v>
      </c>
      <c r="F1226" s="172">
        <f>SUM(F1224:F1225)</f>
        <v>0</v>
      </c>
      <c r="G1226" s="160">
        <v>0</v>
      </c>
      <c r="H1226" s="160">
        <v>0</v>
      </c>
      <c r="I1226" s="160">
        <f t="shared" ref="I1226" si="351">F1226+G1226-H1226</f>
        <v>0</v>
      </c>
      <c r="J1226" s="155" t="s">
        <v>413</v>
      </c>
    </row>
    <row r="1227" spans="1:10" s="155" customFormat="1" ht="325.5" x14ac:dyDescent="0.25">
      <c r="A1227" s="158"/>
      <c r="B1227" s="161"/>
      <c r="F1227" s="172"/>
      <c r="G1227" s="160"/>
      <c r="H1227" s="160"/>
      <c r="I1227" s="160"/>
      <c r="J1227" s="155" t="s">
        <v>413</v>
      </c>
    </row>
    <row r="1228" spans="1:10" s="155" customFormat="1" ht="325.5" x14ac:dyDescent="0.25">
      <c r="A1228" s="158"/>
      <c r="B1228" s="161" t="s">
        <v>109</v>
      </c>
      <c r="D1228" s="155" t="s">
        <v>110</v>
      </c>
      <c r="E1228" s="155" t="s">
        <v>332</v>
      </c>
      <c r="F1228" s="172">
        <v>0</v>
      </c>
      <c r="G1228" s="160">
        <v>0</v>
      </c>
      <c r="H1228" s="160">
        <v>0</v>
      </c>
      <c r="I1228" s="160">
        <f>F1228+G1228-H1228</f>
        <v>0</v>
      </c>
      <c r="J1228" s="155" t="s">
        <v>413</v>
      </c>
    </row>
    <row r="1229" spans="1:10" s="155" customFormat="1" ht="325.5" x14ac:dyDescent="0.25">
      <c r="A1229" s="158"/>
      <c r="B1229" s="161"/>
      <c r="E1229" s="155" t="s">
        <v>333</v>
      </c>
      <c r="F1229" s="172">
        <v>0</v>
      </c>
      <c r="G1229" s="160">
        <v>0</v>
      </c>
      <c r="H1229" s="160">
        <v>0</v>
      </c>
      <c r="I1229" s="160">
        <f>F1229+G1229-H1229</f>
        <v>0</v>
      </c>
      <c r="J1229" s="155" t="s">
        <v>413</v>
      </c>
    </row>
    <row r="1230" spans="1:10" s="155" customFormat="1" ht="325.5" x14ac:dyDescent="0.25">
      <c r="A1230" s="158"/>
      <c r="B1230" s="161"/>
      <c r="E1230" s="155" t="s">
        <v>334</v>
      </c>
      <c r="F1230" s="172">
        <f>SUM(F1228:F1229)</f>
        <v>0</v>
      </c>
      <c r="G1230" s="160">
        <v>0</v>
      </c>
      <c r="H1230" s="160">
        <v>0</v>
      </c>
      <c r="I1230" s="160">
        <f t="shared" ref="I1230" si="352">F1230+G1230-H1230</f>
        <v>0</v>
      </c>
      <c r="J1230" s="155" t="s">
        <v>413</v>
      </c>
    </row>
    <row r="1231" spans="1:10" s="155" customFormat="1" ht="325.5" x14ac:dyDescent="0.25">
      <c r="A1231" s="158"/>
      <c r="B1231" s="161"/>
      <c r="F1231" s="172"/>
      <c r="G1231" s="160"/>
      <c r="H1231" s="160"/>
      <c r="I1231" s="160"/>
      <c r="J1231" s="155" t="s">
        <v>413</v>
      </c>
    </row>
    <row r="1232" spans="1:10" s="155" customFormat="1" ht="325.5" x14ac:dyDescent="0.25">
      <c r="A1232" s="283"/>
      <c r="B1232" s="284" t="s">
        <v>102</v>
      </c>
      <c r="C1232" s="285" t="s">
        <v>93</v>
      </c>
      <c r="D1232" s="285" t="s">
        <v>266</v>
      </c>
      <c r="E1232" s="285" t="s">
        <v>332</v>
      </c>
      <c r="F1232" s="286">
        <f>F1228+F1224+F1220</f>
        <v>0</v>
      </c>
      <c r="G1232" s="286">
        <f>G1228+G1224+G1220</f>
        <v>0</v>
      </c>
      <c r="H1232" s="286">
        <f>H1228+H1224+H1220</f>
        <v>0</v>
      </c>
      <c r="I1232" s="286">
        <f>I1228+I1224+I1220</f>
        <v>0</v>
      </c>
      <c r="J1232" s="155" t="s">
        <v>413</v>
      </c>
    </row>
    <row r="1233" spans="1:10" s="155" customFormat="1" ht="325.5" x14ac:dyDescent="0.25">
      <c r="A1233" s="283"/>
      <c r="B1233" s="284"/>
      <c r="C1233" s="285"/>
      <c r="D1233" s="285"/>
      <c r="E1233" s="285" t="s">
        <v>333</v>
      </c>
      <c r="F1233" s="286">
        <f t="shared" ref="F1233:I1233" si="353">F1229+F1225+F1221</f>
        <v>115000</v>
      </c>
      <c r="G1233" s="286">
        <f t="shared" si="353"/>
        <v>0</v>
      </c>
      <c r="H1233" s="286">
        <f t="shared" si="353"/>
        <v>0</v>
      </c>
      <c r="I1233" s="286">
        <f t="shared" si="353"/>
        <v>115000</v>
      </c>
      <c r="J1233" s="155" t="s">
        <v>413</v>
      </c>
    </row>
    <row r="1234" spans="1:10" s="155" customFormat="1" ht="325.5" x14ac:dyDescent="0.25">
      <c r="A1234" s="283"/>
      <c r="B1234" s="284"/>
      <c r="C1234" s="285"/>
      <c r="D1234" s="285"/>
      <c r="E1234" s="285" t="s">
        <v>334</v>
      </c>
      <c r="F1234" s="286">
        <f t="shared" ref="F1234:I1234" si="354">F1230+F1226+F1222</f>
        <v>115000</v>
      </c>
      <c r="G1234" s="286">
        <f t="shared" si="354"/>
        <v>0</v>
      </c>
      <c r="H1234" s="286">
        <f t="shared" si="354"/>
        <v>0</v>
      </c>
      <c r="I1234" s="286">
        <f t="shared" si="354"/>
        <v>115000</v>
      </c>
      <c r="J1234" s="155" t="s">
        <v>413</v>
      </c>
    </row>
    <row r="1235" spans="1:10" s="98" customFormat="1" ht="120" x14ac:dyDescent="0.25">
      <c r="A1235" s="96"/>
      <c r="B1235" s="106"/>
      <c r="E1235" s="99"/>
      <c r="F1235" s="94"/>
      <c r="G1235" s="95"/>
      <c r="H1235" s="95"/>
      <c r="I1235" s="95"/>
      <c r="J1235" s="98" t="s">
        <v>413</v>
      </c>
    </row>
    <row r="1236" spans="1:10" s="98" customFormat="1" ht="120" hidden="1" x14ac:dyDescent="0.25">
      <c r="A1236" s="107">
        <v>1402</v>
      </c>
      <c r="B1236" s="109" t="s">
        <v>96</v>
      </c>
      <c r="C1236" s="109" t="s">
        <v>104</v>
      </c>
      <c r="D1236" s="109" t="s">
        <v>267</v>
      </c>
      <c r="E1236" s="110"/>
      <c r="F1236" s="111"/>
      <c r="G1236" s="112"/>
      <c r="H1236" s="112"/>
      <c r="I1236" s="112"/>
      <c r="J1236" s="98" t="s">
        <v>414</v>
      </c>
    </row>
    <row r="1237" spans="1:10" s="98" customFormat="1" ht="120" hidden="1" x14ac:dyDescent="0.25">
      <c r="A1237" s="96"/>
      <c r="B1237" s="97" t="s">
        <v>98</v>
      </c>
      <c r="D1237" s="98" t="s">
        <v>99</v>
      </c>
      <c r="E1237" s="99" t="s">
        <v>332</v>
      </c>
      <c r="F1237" s="94">
        <v>0</v>
      </c>
      <c r="G1237" s="95">
        <v>0</v>
      </c>
      <c r="H1237" s="95">
        <v>0</v>
      </c>
      <c r="I1237" s="95">
        <f>F1237+G1237-H1237</f>
        <v>0</v>
      </c>
      <c r="J1237" s="98" t="s">
        <v>414</v>
      </c>
    </row>
    <row r="1238" spans="1:10" s="98" customFormat="1" ht="120" hidden="1" x14ac:dyDescent="0.25">
      <c r="A1238" s="96"/>
      <c r="B1238" s="97"/>
      <c r="E1238" s="99" t="s">
        <v>333</v>
      </c>
      <c r="F1238" s="94">
        <v>0</v>
      </c>
      <c r="G1238" s="95">
        <v>0</v>
      </c>
      <c r="H1238" s="95">
        <v>0</v>
      </c>
      <c r="I1238" s="95">
        <f>F1238+G1238-H1238</f>
        <v>0</v>
      </c>
      <c r="J1238" s="98" t="s">
        <v>414</v>
      </c>
    </row>
    <row r="1239" spans="1:10" s="98" customFormat="1" ht="120" hidden="1" x14ac:dyDescent="0.25">
      <c r="A1239" s="96"/>
      <c r="B1239" s="97"/>
      <c r="E1239" s="99" t="s">
        <v>334</v>
      </c>
      <c r="F1239" s="94">
        <f>SUM(F1237:F1238)</f>
        <v>0</v>
      </c>
      <c r="G1239" s="95">
        <v>0</v>
      </c>
      <c r="H1239" s="95">
        <v>0</v>
      </c>
      <c r="I1239" s="95">
        <f t="shared" ref="I1239" si="355">F1239+G1239-H1239</f>
        <v>0</v>
      </c>
      <c r="J1239" s="98" t="s">
        <v>414</v>
      </c>
    </row>
    <row r="1240" spans="1:10" s="98" customFormat="1" ht="120" hidden="1" x14ac:dyDescent="0.25">
      <c r="A1240" s="96"/>
      <c r="B1240" s="97"/>
      <c r="E1240" s="99"/>
      <c r="F1240" s="94"/>
      <c r="G1240" s="95"/>
      <c r="H1240" s="95"/>
      <c r="I1240" s="95"/>
      <c r="J1240" s="98" t="s">
        <v>414</v>
      </c>
    </row>
    <row r="1241" spans="1:10" s="98" customFormat="1" ht="120" hidden="1" x14ac:dyDescent="0.25">
      <c r="A1241" s="96"/>
      <c r="B1241" s="97" t="s">
        <v>100</v>
      </c>
      <c r="D1241" s="98" t="s">
        <v>101</v>
      </c>
      <c r="E1241" s="99" t="s">
        <v>332</v>
      </c>
      <c r="F1241" s="94">
        <v>0</v>
      </c>
      <c r="G1241" s="95">
        <v>0</v>
      </c>
      <c r="H1241" s="95">
        <v>0</v>
      </c>
      <c r="I1241" s="95">
        <f>F1241+G1241-H1241</f>
        <v>0</v>
      </c>
      <c r="J1241" s="98" t="s">
        <v>414</v>
      </c>
    </row>
    <row r="1242" spans="1:10" s="98" customFormat="1" ht="120" hidden="1" x14ac:dyDescent="0.25">
      <c r="A1242" s="96"/>
      <c r="B1242" s="97"/>
      <c r="E1242" s="99" t="s">
        <v>333</v>
      </c>
      <c r="F1242" s="94">
        <v>0</v>
      </c>
      <c r="G1242" s="95">
        <v>0</v>
      </c>
      <c r="H1242" s="95">
        <v>0</v>
      </c>
      <c r="I1242" s="95">
        <f>F1242+G1242-H1242</f>
        <v>0</v>
      </c>
      <c r="J1242" s="98" t="s">
        <v>414</v>
      </c>
    </row>
    <row r="1243" spans="1:10" s="98" customFormat="1" ht="120" hidden="1" x14ac:dyDescent="0.25">
      <c r="A1243" s="96"/>
      <c r="B1243" s="97"/>
      <c r="E1243" s="99" t="s">
        <v>334</v>
      </c>
      <c r="F1243" s="94">
        <f>SUM(F1241:F1242)</f>
        <v>0</v>
      </c>
      <c r="G1243" s="95">
        <v>0</v>
      </c>
      <c r="H1243" s="95">
        <v>0</v>
      </c>
      <c r="I1243" s="95">
        <f t="shared" ref="I1243" si="356">F1243+G1243-H1243</f>
        <v>0</v>
      </c>
      <c r="J1243" s="98" t="s">
        <v>414</v>
      </c>
    </row>
    <row r="1244" spans="1:10" s="98" customFormat="1" ht="120" hidden="1" x14ac:dyDescent="0.25">
      <c r="A1244" s="96"/>
      <c r="B1244" s="97" t="s">
        <v>2</v>
      </c>
      <c r="E1244" s="99"/>
      <c r="F1244" s="94"/>
      <c r="G1244" s="95"/>
      <c r="H1244" s="95"/>
      <c r="I1244" s="95"/>
      <c r="J1244" s="98" t="s">
        <v>414</v>
      </c>
    </row>
    <row r="1245" spans="1:10" s="98" customFormat="1" ht="120" hidden="1" x14ac:dyDescent="0.25">
      <c r="A1245" s="96"/>
      <c r="B1245" s="97" t="s">
        <v>109</v>
      </c>
      <c r="D1245" s="98" t="s">
        <v>110</v>
      </c>
      <c r="E1245" s="99" t="s">
        <v>332</v>
      </c>
      <c r="F1245" s="94">
        <v>0</v>
      </c>
      <c r="G1245" s="95">
        <v>0</v>
      </c>
      <c r="H1245" s="95">
        <v>0</v>
      </c>
      <c r="I1245" s="95">
        <f>F1245+G1245-H1245</f>
        <v>0</v>
      </c>
      <c r="J1245" s="98" t="s">
        <v>414</v>
      </c>
    </row>
    <row r="1246" spans="1:10" s="98" customFormat="1" ht="120" hidden="1" x14ac:dyDescent="0.25">
      <c r="A1246" s="96"/>
      <c r="B1246" s="97"/>
      <c r="E1246" s="99" t="s">
        <v>333</v>
      </c>
      <c r="F1246" s="94">
        <v>0</v>
      </c>
      <c r="G1246" s="95">
        <v>0</v>
      </c>
      <c r="H1246" s="95">
        <v>0</v>
      </c>
      <c r="I1246" s="95">
        <f>F1246+G1246-H1246</f>
        <v>0</v>
      </c>
      <c r="J1246" s="98" t="s">
        <v>414</v>
      </c>
    </row>
    <row r="1247" spans="1:10" s="98" customFormat="1" ht="120" hidden="1" x14ac:dyDescent="0.25">
      <c r="A1247" s="96"/>
      <c r="B1247" s="97"/>
      <c r="E1247" s="99" t="s">
        <v>334</v>
      </c>
      <c r="F1247" s="94">
        <f>SUM(F1245:F1246)</f>
        <v>0</v>
      </c>
      <c r="G1247" s="95">
        <v>0</v>
      </c>
      <c r="H1247" s="95">
        <v>0</v>
      </c>
      <c r="I1247" s="95">
        <f t="shared" ref="I1247" si="357">F1247+G1247-H1247</f>
        <v>0</v>
      </c>
      <c r="J1247" s="98" t="s">
        <v>414</v>
      </c>
    </row>
    <row r="1248" spans="1:10" s="98" customFormat="1" ht="120" hidden="1" x14ac:dyDescent="0.25">
      <c r="A1248" s="96"/>
      <c r="B1248" s="97"/>
      <c r="E1248" s="99"/>
      <c r="F1248" s="94"/>
      <c r="G1248" s="95"/>
      <c r="H1248" s="95"/>
      <c r="I1248" s="95"/>
      <c r="J1248" s="98" t="s">
        <v>414</v>
      </c>
    </row>
    <row r="1249" spans="1:10" s="98" customFormat="1" ht="120" hidden="1" x14ac:dyDescent="0.25">
      <c r="A1249" s="100"/>
      <c r="B1249" s="101" t="s">
        <v>102</v>
      </c>
      <c r="C1249" s="102" t="s">
        <v>104</v>
      </c>
      <c r="D1249" s="102" t="s">
        <v>267</v>
      </c>
      <c r="E1249" s="103" t="s">
        <v>332</v>
      </c>
      <c r="F1249" s="104">
        <f>F1245+F1241+F1237</f>
        <v>0</v>
      </c>
      <c r="G1249" s="104">
        <f>G1245+G1241+G1237</f>
        <v>0</v>
      </c>
      <c r="H1249" s="104">
        <f>H1245+H1241+H1237</f>
        <v>0</v>
      </c>
      <c r="I1249" s="104">
        <f>I1245+I1241+I1237</f>
        <v>0</v>
      </c>
      <c r="J1249" s="98" t="s">
        <v>414</v>
      </c>
    </row>
    <row r="1250" spans="1:10" s="98" customFormat="1" ht="120" hidden="1" x14ac:dyDescent="0.25">
      <c r="A1250" s="100"/>
      <c r="B1250" s="101"/>
      <c r="C1250" s="102"/>
      <c r="D1250" s="102"/>
      <c r="E1250" s="103" t="s">
        <v>333</v>
      </c>
      <c r="F1250" s="104">
        <f t="shared" ref="F1250:I1250" si="358">F1246+F1242+F1238</f>
        <v>0</v>
      </c>
      <c r="G1250" s="104">
        <f t="shared" si="358"/>
        <v>0</v>
      </c>
      <c r="H1250" s="104">
        <f t="shared" si="358"/>
        <v>0</v>
      </c>
      <c r="I1250" s="104">
        <f t="shared" si="358"/>
        <v>0</v>
      </c>
      <c r="J1250" s="98" t="s">
        <v>414</v>
      </c>
    </row>
    <row r="1251" spans="1:10" s="98" customFormat="1" ht="120" hidden="1" x14ac:dyDescent="0.25">
      <c r="A1251" s="100"/>
      <c r="B1251" s="101"/>
      <c r="C1251" s="102"/>
      <c r="D1251" s="102"/>
      <c r="E1251" s="103" t="s">
        <v>334</v>
      </c>
      <c r="F1251" s="104">
        <f t="shared" ref="F1251:I1251" si="359">F1247+F1243+F1239</f>
        <v>0</v>
      </c>
      <c r="G1251" s="104">
        <f t="shared" si="359"/>
        <v>0</v>
      </c>
      <c r="H1251" s="104">
        <f t="shared" si="359"/>
        <v>0</v>
      </c>
      <c r="I1251" s="104">
        <f t="shared" si="359"/>
        <v>0</v>
      </c>
      <c r="J1251" s="98" t="s">
        <v>414</v>
      </c>
    </row>
    <row r="1252" spans="1:10" s="98" customFormat="1" ht="120" hidden="1" x14ac:dyDescent="0.25">
      <c r="A1252" s="96"/>
      <c r="B1252" s="106"/>
      <c r="E1252" s="99"/>
      <c r="F1252" s="94"/>
      <c r="G1252" s="95"/>
      <c r="H1252" s="95"/>
      <c r="I1252" s="95"/>
      <c r="J1252" s="98" t="s">
        <v>414</v>
      </c>
    </row>
    <row r="1253" spans="1:10" s="155" customFormat="1" ht="325.5" x14ac:dyDescent="0.25">
      <c r="A1253" s="278">
        <v>1403</v>
      </c>
      <c r="B1253" s="280" t="s">
        <v>96</v>
      </c>
      <c r="C1253" s="280" t="s">
        <v>268</v>
      </c>
      <c r="D1253" s="280" t="s">
        <v>269</v>
      </c>
      <c r="E1253" s="280"/>
      <c r="F1253" s="295"/>
      <c r="G1253" s="282"/>
      <c r="H1253" s="282"/>
      <c r="I1253" s="282"/>
      <c r="J1253" s="155" t="s">
        <v>415</v>
      </c>
    </row>
    <row r="1254" spans="1:10" s="155" customFormat="1" ht="325.5" x14ac:dyDescent="0.25">
      <c r="A1254" s="158"/>
      <c r="B1254" s="161" t="s">
        <v>98</v>
      </c>
      <c r="D1254" s="155" t="s">
        <v>99</v>
      </c>
      <c r="E1254" s="155" t="s">
        <v>332</v>
      </c>
      <c r="F1254" s="172">
        <v>94953.98</v>
      </c>
      <c r="G1254" s="160">
        <v>0</v>
      </c>
      <c r="H1254" s="160">
        <v>0</v>
      </c>
      <c r="I1254" s="160">
        <f>F1254+G1254-H1254</f>
        <v>94953.98</v>
      </c>
      <c r="J1254" s="155" t="s">
        <v>415</v>
      </c>
    </row>
    <row r="1255" spans="1:10" s="155" customFormat="1" ht="325.5" x14ac:dyDescent="0.25">
      <c r="A1255" s="158"/>
      <c r="B1255" s="161"/>
      <c r="E1255" s="155" t="s">
        <v>333</v>
      </c>
      <c r="F1255" s="172">
        <v>150000</v>
      </c>
      <c r="G1255" s="160">
        <v>2000</v>
      </c>
      <c r="H1255" s="160">
        <v>0</v>
      </c>
      <c r="I1255" s="160">
        <f>F1255+G1255-H1255</f>
        <v>152000</v>
      </c>
      <c r="J1255" s="155" t="s">
        <v>415</v>
      </c>
    </row>
    <row r="1256" spans="1:10" s="155" customFormat="1" ht="325.5" x14ac:dyDescent="0.25">
      <c r="A1256" s="158"/>
      <c r="B1256" s="161"/>
      <c r="E1256" s="155" t="s">
        <v>334</v>
      </c>
      <c r="F1256" s="172">
        <v>244953.98</v>
      </c>
      <c r="G1256" s="160">
        <v>2000</v>
      </c>
      <c r="H1256" s="160">
        <v>0</v>
      </c>
      <c r="I1256" s="160">
        <f t="shared" ref="I1256" si="360">F1256+G1256-H1256</f>
        <v>246953.98</v>
      </c>
      <c r="J1256" s="155" t="s">
        <v>415</v>
      </c>
    </row>
    <row r="1257" spans="1:10" s="155" customFormat="1" ht="325.5" x14ac:dyDescent="0.25">
      <c r="A1257" s="158"/>
      <c r="B1257" s="161"/>
      <c r="F1257" s="172"/>
      <c r="G1257" s="160"/>
      <c r="H1257" s="160"/>
      <c r="I1257" s="160"/>
      <c r="J1257" s="155" t="s">
        <v>415</v>
      </c>
    </row>
    <row r="1258" spans="1:10" s="155" customFormat="1" ht="325.5" x14ac:dyDescent="0.25">
      <c r="A1258" s="158"/>
      <c r="B1258" s="161" t="s">
        <v>100</v>
      </c>
      <c r="D1258" s="155" t="s">
        <v>101</v>
      </c>
      <c r="E1258" s="155" t="s">
        <v>332</v>
      </c>
      <c r="F1258" s="172">
        <v>0</v>
      </c>
      <c r="G1258" s="160">
        <v>0</v>
      </c>
      <c r="H1258" s="160">
        <v>0</v>
      </c>
      <c r="I1258" s="160">
        <f>F1258+G1258-H1258</f>
        <v>0</v>
      </c>
      <c r="J1258" s="155" t="s">
        <v>415</v>
      </c>
    </row>
    <row r="1259" spans="1:10" s="155" customFormat="1" ht="325.5" x14ac:dyDescent="0.25">
      <c r="A1259" s="158"/>
      <c r="B1259" s="161"/>
      <c r="E1259" s="155" t="s">
        <v>333</v>
      </c>
      <c r="F1259" s="172">
        <v>0</v>
      </c>
      <c r="G1259" s="160">
        <v>0</v>
      </c>
      <c r="H1259" s="160">
        <v>0</v>
      </c>
      <c r="I1259" s="160">
        <f>F1259+G1259-H1259</f>
        <v>0</v>
      </c>
      <c r="J1259" s="155" t="s">
        <v>415</v>
      </c>
    </row>
    <row r="1260" spans="1:10" s="155" customFormat="1" ht="325.5" x14ac:dyDescent="0.25">
      <c r="A1260" s="158"/>
      <c r="B1260" s="161"/>
      <c r="E1260" s="155" t="s">
        <v>334</v>
      </c>
      <c r="F1260" s="172">
        <f>SUM(F1258:F1259)</f>
        <v>0</v>
      </c>
      <c r="G1260" s="160">
        <v>0</v>
      </c>
      <c r="H1260" s="160">
        <v>0</v>
      </c>
      <c r="I1260" s="160">
        <f t="shared" ref="I1260" si="361">F1260+G1260-H1260</f>
        <v>0</v>
      </c>
      <c r="J1260" s="155" t="s">
        <v>415</v>
      </c>
    </row>
    <row r="1261" spans="1:10" s="155" customFormat="1" ht="325.5" x14ac:dyDescent="0.25">
      <c r="A1261" s="158"/>
      <c r="B1261" s="161"/>
      <c r="F1261" s="172"/>
      <c r="G1261" s="160"/>
      <c r="H1261" s="160"/>
      <c r="I1261" s="160"/>
      <c r="J1261" s="155" t="s">
        <v>415</v>
      </c>
    </row>
    <row r="1262" spans="1:10" s="155" customFormat="1" ht="325.5" x14ac:dyDescent="0.25">
      <c r="A1262" s="158"/>
      <c r="B1262" s="161" t="s">
        <v>109</v>
      </c>
      <c r="D1262" s="155" t="s">
        <v>110</v>
      </c>
      <c r="E1262" s="155" t="s">
        <v>332</v>
      </c>
      <c r="F1262" s="172">
        <v>0</v>
      </c>
      <c r="G1262" s="160">
        <v>0</v>
      </c>
      <c r="H1262" s="160">
        <v>0</v>
      </c>
      <c r="I1262" s="160">
        <f>F1262+G1262-H1262</f>
        <v>0</v>
      </c>
      <c r="J1262" s="155" t="s">
        <v>415</v>
      </c>
    </row>
    <row r="1263" spans="1:10" s="155" customFormat="1" ht="325.5" x14ac:dyDescent="0.25">
      <c r="A1263" s="158"/>
      <c r="B1263" s="161"/>
      <c r="E1263" s="155" t="s">
        <v>333</v>
      </c>
      <c r="F1263" s="172">
        <v>0</v>
      </c>
      <c r="G1263" s="160">
        <v>0</v>
      </c>
      <c r="H1263" s="160">
        <v>0</v>
      </c>
      <c r="I1263" s="160">
        <f>F1263+G1263-H1263</f>
        <v>0</v>
      </c>
      <c r="J1263" s="155" t="s">
        <v>415</v>
      </c>
    </row>
    <row r="1264" spans="1:10" s="155" customFormat="1" ht="325.5" x14ac:dyDescent="0.25">
      <c r="A1264" s="158"/>
      <c r="B1264" s="161"/>
      <c r="E1264" s="155" t="s">
        <v>334</v>
      </c>
      <c r="F1264" s="172">
        <f>SUM(F1262:F1263)</f>
        <v>0</v>
      </c>
      <c r="G1264" s="160">
        <v>0</v>
      </c>
      <c r="H1264" s="160">
        <v>0</v>
      </c>
      <c r="I1264" s="160">
        <f t="shared" ref="I1264" si="362">F1264+G1264-H1264</f>
        <v>0</v>
      </c>
      <c r="J1264" s="155" t="s">
        <v>415</v>
      </c>
    </row>
    <row r="1265" spans="1:10" s="155" customFormat="1" ht="325.5" x14ac:dyDescent="0.25">
      <c r="A1265" s="158"/>
      <c r="B1265" s="161"/>
      <c r="F1265" s="172"/>
      <c r="G1265" s="160"/>
      <c r="H1265" s="160"/>
      <c r="I1265" s="160"/>
      <c r="J1265" s="155" t="s">
        <v>415</v>
      </c>
    </row>
    <row r="1266" spans="1:10" s="155" customFormat="1" ht="325.5" x14ac:dyDescent="0.25">
      <c r="A1266" s="283"/>
      <c r="B1266" s="284" t="s">
        <v>102</v>
      </c>
      <c r="C1266" s="285" t="s">
        <v>268</v>
      </c>
      <c r="D1266" s="285" t="s">
        <v>269</v>
      </c>
      <c r="E1266" s="285" t="s">
        <v>332</v>
      </c>
      <c r="F1266" s="286">
        <f>F1262+F1258+F1254</f>
        <v>94953.98</v>
      </c>
      <c r="G1266" s="286">
        <f>G1262+G1258+G1254</f>
        <v>0</v>
      </c>
      <c r="H1266" s="286">
        <f>H1262+H1258+H1254</f>
        <v>0</v>
      </c>
      <c r="I1266" s="286">
        <f>I1262+I1258+I1254</f>
        <v>94953.98</v>
      </c>
      <c r="J1266" s="155" t="s">
        <v>415</v>
      </c>
    </row>
    <row r="1267" spans="1:10" s="155" customFormat="1" ht="325.5" x14ac:dyDescent="0.25">
      <c r="A1267" s="283"/>
      <c r="B1267" s="284"/>
      <c r="C1267" s="285"/>
      <c r="D1267" s="285"/>
      <c r="E1267" s="285" t="s">
        <v>333</v>
      </c>
      <c r="F1267" s="286">
        <f t="shared" ref="F1267:I1267" si="363">F1263+F1259+F1255</f>
        <v>150000</v>
      </c>
      <c r="G1267" s="286">
        <f t="shared" si="363"/>
        <v>2000</v>
      </c>
      <c r="H1267" s="286">
        <f t="shared" si="363"/>
        <v>0</v>
      </c>
      <c r="I1267" s="286">
        <f t="shared" si="363"/>
        <v>152000</v>
      </c>
      <c r="J1267" s="155" t="s">
        <v>415</v>
      </c>
    </row>
    <row r="1268" spans="1:10" s="155" customFormat="1" ht="325.5" x14ac:dyDescent="0.25">
      <c r="A1268" s="162"/>
      <c r="B1268" s="163"/>
      <c r="C1268" s="157"/>
      <c r="D1268" s="157"/>
      <c r="E1268" s="157" t="s">
        <v>334</v>
      </c>
      <c r="F1268" s="164">
        <f t="shared" ref="F1268:I1268" si="364">F1264+F1260+F1256</f>
        <v>244953.98</v>
      </c>
      <c r="G1268" s="164">
        <f t="shared" si="364"/>
        <v>2000</v>
      </c>
      <c r="H1268" s="164">
        <f t="shared" si="364"/>
        <v>0</v>
      </c>
      <c r="I1268" s="164">
        <f t="shared" si="364"/>
        <v>246953.98</v>
      </c>
      <c r="J1268" s="155" t="s">
        <v>415</v>
      </c>
    </row>
    <row r="1269" spans="1:10" s="98" customFormat="1" ht="120" hidden="1" x14ac:dyDescent="0.25">
      <c r="A1269" s="96"/>
      <c r="B1269" s="106"/>
      <c r="E1269" s="99"/>
      <c r="F1269" s="94"/>
      <c r="G1269" s="95"/>
      <c r="H1269" s="95"/>
      <c r="I1269" s="95"/>
      <c r="J1269" s="98" t="s">
        <v>416</v>
      </c>
    </row>
    <row r="1270" spans="1:10" s="98" customFormat="1" ht="120" hidden="1" x14ac:dyDescent="0.25">
      <c r="A1270" s="107">
        <v>1404</v>
      </c>
      <c r="B1270" s="109" t="s">
        <v>96</v>
      </c>
      <c r="C1270" s="109" t="s">
        <v>230</v>
      </c>
      <c r="D1270" s="109" t="s">
        <v>270</v>
      </c>
      <c r="E1270" s="110"/>
      <c r="F1270" s="111"/>
      <c r="G1270" s="112"/>
      <c r="H1270" s="112"/>
      <c r="I1270" s="112"/>
      <c r="J1270" s="98" t="s">
        <v>416</v>
      </c>
    </row>
    <row r="1271" spans="1:10" s="98" customFormat="1" ht="120" hidden="1" x14ac:dyDescent="0.25">
      <c r="A1271" s="96"/>
      <c r="B1271" s="97" t="s">
        <v>98</v>
      </c>
      <c r="D1271" s="98" t="s">
        <v>99</v>
      </c>
      <c r="E1271" s="99" t="s">
        <v>332</v>
      </c>
      <c r="F1271" s="94">
        <v>0</v>
      </c>
      <c r="G1271" s="95">
        <v>0</v>
      </c>
      <c r="H1271" s="95">
        <v>0</v>
      </c>
      <c r="I1271" s="95">
        <f>F1271+G1271-H1271</f>
        <v>0</v>
      </c>
      <c r="J1271" s="98" t="s">
        <v>416</v>
      </c>
    </row>
    <row r="1272" spans="1:10" s="98" customFormat="1" ht="120" hidden="1" x14ac:dyDescent="0.25">
      <c r="A1272" s="96"/>
      <c r="B1272" s="97"/>
      <c r="E1272" s="99" t="s">
        <v>333</v>
      </c>
      <c r="F1272" s="94">
        <v>0</v>
      </c>
      <c r="G1272" s="95">
        <v>0</v>
      </c>
      <c r="H1272" s="95">
        <v>0</v>
      </c>
      <c r="I1272" s="95">
        <f>F1272+G1272-H1272</f>
        <v>0</v>
      </c>
      <c r="J1272" s="98" t="s">
        <v>416</v>
      </c>
    </row>
    <row r="1273" spans="1:10" s="98" customFormat="1" ht="120" hidden="1" x14ac:dyDescent="0.25">
      <c r="A1273" s="96"/>
      <c r="B1273" s="97"/>
      <c r="E1273" s="99" t="s">
        <v>334</v>
      </c>
      <c r="F1273" s="94">
        <f>SUM(F1271:F1272)</f>
        <v>0</v>
      </c>
      <c r="G1273" s="95">
        <v>0</v>
      </c>
      <c r="H1273" s="95">
        <v>0</v>
      </c>
      <c r="I1273" s="95">
        <f t="shared" ref="I1273" si="365">F1273+G1273-H1273</f>
        <v>0</v>
      </c>
      <c r="J1273" s="98" t="s">
        <v>416</v>
      </c>
    </row>
    <row r="1274" spans="1:10" s="98" customFormat="1" ht="120" hidden="1" x14ac:dyDescent="0.25">
      <c r="A1274" s="96"/>
      <c r="B1274" s="97"/>
      <c r="E1274" s="99"/>
      <c r="F1274" s="94"/>
      <c r="G1274" s="95"/>
      <c r="H1274" s="95"/>
      <c r="I1274" s="95"/>
      <c r="J1274" s="98" t="s">
        <v>416</v>
      </c>
    </row>
    <row r="1275" spans="1:10" s="98" customFormat="1" ht="120" hidden="1" x14ac:dyDescent="0.25">
      <c r="A1275" s="96"/>
      <c r="B1275" s="97" t="s">
        <v>100</v>
      </c>
      <c r="D1275" s="98" t="s">
        <v>101</v>
      </c>
      <c r="E1275" s="99" t="s">
        <v>332</v>
      </c>
      <c r="F1275" s="94">
        <v>0</v>
      </c>
      <c r="G1275" s="95">
        <v>0</v>
      </c>
      <c r="H1275" s="95">
        <v>0</v>
      </c>
      <c r="I1275" s="95">
        <f>F1275+G1275-H1275</f>
        <v>0</v>
      </c>
      <c r="J1275" s="98" t="s">
        <v>416</v>
      </c>
    </row>
    <row r="1276" spans="1:10" s="98" customFormat="1" ht="120" hidden="1" x14ac:dyDescent="0.25">
      <c r="A1276" s="96"/>
      <c r="B1276" s="97"/>
      <c r="E1276" s="99" t="s">
        <v>333</v>
      </c>
      <c r="F1276" s="94">
        <v>0</v>
      </c>
      <c r="G1276" s="95">
        <v>0</v>
      </c>
      <c r="H1276" s="95">
        <v>0</v>
      </c>
      <c r="I1276" s="95">
        <f>F1276+G1276-H1276</f>
        <v>0</v>
      </c>
      <c r="J1276" s="98" t="s">
        <v>416</v>
      </c>
    </row>
    <row r="1277" spans="1:10" s="98" customFormat="1" ht="120" hidden="1" x14ac:dyDescent="0.25">
      <c r="A1277" s="96"/>
      <c r="B1277" s="97"/>
      <c r="E1277" s="99" t="s">
        <v>334</v>
      </c>
      <c r="F1277" s="94">
        <f>SUM(F1275:F1276)</f>
        <v>0</v>
      </c>
      <c r="G1277" s="95">
        <v>0</v>
      </c>
      <c r="H1277" s="95">
        <v>0</v>
      </c>
      <c r="I1277" s="95">
        <f t="shared" ref="I1277" si="366">F1277+G1277-H1277</f>
        <v>0</v>
      </c>
      <c r="J1277" s="98" t="s">
        <v>416</v>
      </c>
    </row>
    <row r="1278" spans="1:10" s="98" customFormat="1" ht="120" hidden="1" x14ac:dyDescent="0.25">
      <c r="A1278" s="96"/>
      <c r="B1278" s="97"/>
      <c r="E1278" s="99"/>
      <c r="F1278" s="94"/>
      <c r="G1278" s="95"/>
      <c r="H1278" s="95"/>
      <c r="I1278" s="95"/>
      <c r="J1278" s="98" t="s">
        <v>416</v>
      </c>
    </row>
    <row r="1279" spans="1:10" s="98" customFormat="1" ht="120" hidden="1" x14ac:dyDescent="0.25">
      <c r="A1279" s="96"/>
      <c r="B1279" s="97" t="s">
        <v>109</v>
      </c>
      <c r="D1279" s="98" t="s">
        <v>110</v>
      </c>
      <c r="E1279" s="99" t="s">
        <v>332</v>
      </c>
      <c r="F1279" s="94">
        <v>0</v>
      </c>
      <c r="G1279" s="95">
        <v>0</v>
      </c>
      <c r="H1279" s="95">
        <v>0</v>
      </c>
      <c r="I1279" s="95">
        <f>F1279+G1279-H1279</f>
        <v>0</v>
      </c>
      <c r="J1279" s="98" t="s">
        <v>416</v>
      </c>
    </row>
    <row r="1280" spans="1:10" s="98" customFormat="1" ht="120" hidden="1" x14ac:dyDescent="0.25">
      <c r="A1280" s="96"/>
      <c r="B1280" s="97"/>
      <c r="E1280" s="99" t="s">
        <v>333</v>
      </c>
      <c r="F1280" s="94">
        <v>0</v>
      </c>
      <c r="G1280" s="95">
        <v>0</v>
      </c>
      <c r="H1280" s="95">
        <v>0</v>
      </c>
      <c r="I1280" s="95">
        <f>F1280+G1280-H1280</f>
        <v>0</v>
      </c>
      <c r="J1280" s="98" t="s">
        <v>416</v>
      </c>
    </row>
    <row r="1281" spans="1:10" s="98" customFormat="1" ht="120" hidden="1" x14ac:dyDescent="0.25">
      <c r="A1281" s="96"/>
      <c r="B1281" s="97"/>
      <c r="E1281" s="99" t="s">
        <v>334</v>
      </c>
      <c r="F1281" s="94">
        <f>SUM(F1279:F1280)</f>
        <v>0</v>
      </c>
      <c r="G1281" s="95">
        <v>0</v>
      </c>
      <c r="H1281" s="95">
        <v>0</v>
      </c>
      <c r="I1281" s="95">
        <f t="shared" ref="I1281" si="367">F1281+G1281-H1281</f>
        <v>0</v>
      </c>
      <c r="J1281" s="98" t="s">
        <v>416</v>
      </c>
    </row>
    <row r="1282" spans="1:10" s="98" customFormat="1" ht="120" hidden="1" x14ac:dyDescent="0.25">
      <c r="A1282" s="96"/>
      <c r="B1282" s="97"/>
      <c r="E1282" s="99"/>
      <c r="F1282" s="94"/>
      <c r="G1282" s="95"/>
      <c r="H1282" s="95"/>
      <c r="I1282" s="95"/>
      <c r="J1282" s="98" t="s">
        <v>416</v>
      </c>
    </row>
    <row r="1283" spans="1:10" s="98" customFormat="1" ht="120" hidden="1" x14ac:dyDescent="0.25">
      <c r="A1283" s="100"/>
      <c r="B1283" s="101" t="s">
        <v>102</v>
      </c>
      <c r="C1283" s="102" t="s">
        <v>230</v>
      </c>
      <c r="D1283" s="102" t="s">
        <v>270</v>
      </c>
      <c r="E1283" s="103" t="s">
        <v>332</v>
      </c>
      <c r="F1283" s="104">
        <f>F1279+F1275+F1271</f>
        <v>0</v>
      </c>
      <c r="G1283" s="104">
        <f>G1279+G1275+G1271</f>
        <v>0</v>
      </c>
      <c r="H1283" s="104">
        <f>H1279+H1275+H1271</f>
        <v>0</v>
      </c>
      <c r="I1283" s="104">
        <f>I1279+I1275+I1271</f>
        <v>0</v>
      </c>
      <c r="J1283" s="98" t="s">
        <v>416</v>
      </c>
    </row>
    <row r="1284" spans="1:10" s="98" customFormat="1" ht="120" hidden="1" x14ac:dyDescent="0.25">
      <c r="A1284" s="100"/>
      <c r="B1284" s="101"/>
      <c r="C1284" s="102"/>
      <c r="D1284" s="102"/>
      <c r="E1284" s="103" t="s">
        <v>333</v>
      </c>
      <c r="F1284" s="104">
        <f t="shared" ref="F1284:I1284" si="368">F1280+F1276+F1272</f>
        <v>0</v>
      </c>
      <c r="G1284" s="104">
        <f t="shared" si="368"/>
        <v>0</v>
      </c>
      <c r="H1284" s="104">
        <f t="shared" si="368"/>
        <v>0</v>
      </c>
      <c r="I1284" s="104">
        <f t="shared" si="368"/>
        <v>0</v>
      </c>
      <c r="J1284" s="98" t="s">
        <v>416</v>
      </c>
    </row>
    <row r="1285" spans="1:10" s="98" customFormat="1" ht="120" hidden="1" x14ac:dyDescent="0.25">
      <c r="A1285" s="100"/>
      <c r="B1285" s="101"/>
      <c r="C1285" s="102"/>
      <c r="D1285" s="102"/>
      <c r="E1285" s="103" t="s">
        <v>334</v>
      </c>
      <c r="F1285" s="104">
        <f t="shared" ref="F1285:I1285" si="369">F1281+F1277+F1273</f>
        <v>0</v>
      </c>
      <c r="G1285" s="104">
        <f t="shared" si="369"/>
        <v>0</v>
      </c>
      <c r="H1285" s="104">
        <f t="shared" si="369"/>
        <v>0</v>
      </c>
      <c r="I1285" s="104">
        <f t="shared" si="369"/>
        <v>0</v>
      </c>
      <c r="J1285" s="98" t="s">
        <v>416</v>
      </c>
    </row>
    <row r="1286" spans="1:10" s="98" customFormat="1" ht="120" hidden="1" x14ac:dyDescent="0.25">
      <c r="A1286" s="96"/>
      <c r="B1286" s="106"/>
      <c r="E1286" s="99"/>
      <c r="F1286" s="94"/>
      <c r="G1286" s="95"/>
      <c r="H1286" s="95"/>
      <c r="I1286" s="95"/>
      <c r="J1286" s="98" t="s">
        <v>416</v>
      </c>
    </row>
    <row r="1287" spans="1:10" s="98" customFormat="1" ht="120" hidden="1" x14ac:dyDescent="0.25">
      <c r="A1287" s="107">
        <v>1405</v>
      </c>
      <c r="B1287" s="109" t="s">
        <v>96</v>
      </c>
      <c r="C1287" s="109" t="s">
        <v>116</v>
      </c>
      <c r="D1287" s="109" t="s">
        <v>382</v>
      </c>
      <c r="E1287" s="110"/>
      <c r="F1287" s="111"/>
      <c r="G1287" s="112"/>
      <c r="H1287" s="112"/>
      <c r="I1287" s="112"/>
      <c r="J1287" s="98" t="s">
        <v>417</v>
      </c>
    </row>
    <row r="1288" spans="1:10" s="98" customFormat="1" ht="120" hidden="1" x14ac:dyDescent="0.25">
      <c r="A1288" s="96"/>
      <c r="B1288" s="97" t="s">
        <v>98</v>
      </c>
      <c r="D1288" s="98" t="s">
        <v>99</v>
      </c>
      <c r="E1288" s="99" t="s">
        <v>332</v>
      </c>
      <c r="F1288" s="94">
        <v>0</v>
      </c>
      <c r="G1288" s="95">
        <v>0</v>
      </c>
      <c r="H1288" s="95">
        <v>0</v>
      </c>
      <c r="I1288" s="95">
        <f>F1288+G1288-H1288</f>
        <v>0</v>
      </c>
      <c r="J1288" s="98" t="s">
        <v>417</v>
      </c>
    </row>
    <row r="1289" spans="1:10" s="98" customFormat="1" ht="120" hidden="1" x14ac:dyDescent="0.25">
      <c r="A1289" s="96"/>
      <c r="B1289" s="97"/>
      <c r="E1289" s="99" t="s">
        <v>333</v>
      </c>
      <c r="F1289" s="94">
        <v>0</v>
      </c>
      <c r="G1289" s="95">
        <v>0</v>
      </c>
      <c r="H1289" s="95">
        <v>0</v>
      </c>
      <c r="I1289" s="95">
        <f>F1289+G1289-H1289</f>
        <v>0</v>
      </c>
      <c r="J1289" s="98" t="s">
        <v>417</v>
      </c>
    </row>
    <row r="1290" spans="1:10" s="98" customFormat="1" ht="120" hidden="1" x14ac:dyDescent="0.25">
      <c r="A1290" s="96"/>
      <c r="B1290" s="97"/>
      <c r="E1290" s="99" t="s">
        <v>334</v>
      </c>
      <c r="F1290" s="94">
        <f>SUM(F1288:F1289)</f>
        <v>0</v>
      </c>
      <c r="G1290" s="95">
        <v>0</v>
      </c>
      <c r="H1290" s="95">
        <v>0</v>
      </c>
      <c r="I1290" s="95">
        <f t="shared" ref="I1290" si="370">F1290+G1290-H1290</f>
        <v>0</v>
      </c>
      <c r="J1290" s="98" t="s">
        <v>417</v>
      </c>
    </row>
    <row r="1291" spans="1:10" s="98" customFormat="1" ht="120" hidden="1" x14ac:dyDescent="0.25">
      <c r="A1291" s="96"/>
      <c r="B1291" s="97"/>
      <c r="E1291" s="99"/>
      <c r="F1291" s="94"/>
      <c r="G1291" s="95"/>
      <c r="H1291" s="95"/>
      <c r="I1291" s="95"/>
      <c r="J1291" s="98" t="s">
        <v>417</v>
      </c>
    </row>
    <row r="1292" spans="1:10" s="98" customFormat="1" ht="120" hidden="1" x14ac:dyDescent="0.25">
      <c r="A1292" s="96"/>
      <c r="B1292" s="97" t="s">
        <v>100</v>
      </c>
      <c r="D1292" s="98" t="s">
        <v>101</v>
      </c>
      <c r="E1292" s="99" t="s">
        <v>332</v>
      </c>
      <c r="F1292" s="94">
        <v>0</v>
      </c>
      <c r="G1292" s="95">
        <v>0</v>
      </c>
      <c r="H1292" s="95">
        <v>0</v>
      </c>
      <c r="I1292" s="95">
        <f>F1292+G1292-H1292</f>
        <v>0</v>
      </c>
      <c r="J1292" s="98" t="s">
        <v>417</v>
      </c>
    </row>
    <row r="1293" spans="1:10" s="98" customFormat="1" ht="120" hidden="1" x14ac:dyDescent="0.25">
      <c r="A1293" s="96"/>
      <c r="B1293" s="97"/>
      <c r="E1293" s="99" t="s">
        <v>333</v>
      </c>
      <c r="F1293" s="94">
        <v>0</v>
      </c>
      <c r="G1293" s="95">
        <v>0</v>
      </c>
      <c r="H1293" s="95">
        <v>0</v>
      </c>
      <c r="I1293" s="95">
        <f>F1293+G1293-H1293</f>
        <v>0</v>
      </c>
      <c r="J1293" s="98" t="s">
        <v>417</v>
      </c>
    </row>
    <row r="1294" spans="1:10" s="98" customFormat="1" ht="120" hidden="1" x14ac:dyDescent="0.25">
      <c r="A1294" s="96"/>
      <c r="B1294" s="97"/>
      <c r="E1294" s="99" t="s">
        <v>334</v>
      </c>
      <c r="F1294" s="94">
        <f>SUM(F1292:F1293)</f>
        <v>0</v>
      </c>
      <c r="G1294" s="95">
        <v>0</v>
      </c>
      <c r="H1294" s="95">
        <v>0</v>
      </c>
      <c r="I1294" s="95">
        <f t="shared" ref="I1294" si="371">F1294+G1294-H1294</f>
        <v>0</v>
      </c>
      <c r="J1294" s="98" t="s">
        <v>417</v>
      </c>
    </row>
    <row r="1295" spans="1:10" s="98" customFormat="1" ht="120" hidden="1" x14ac:dyDescent="0.25">
      <c r="A1295" s="96"/>
      <c r="B1295" s="97"/>
      <c r="E1295" s="99"/>
      <c r="F1295" s="94"/>
      <c r="G1295" s="95"/>
      <c r="H1295" s="95"/>
      <c r="I1295" s="95"/>
      <c r="J1295" s="98" t="s">
        <v>417</v>
      </c>
    </row>
    <row r="1296" spans="1:10" s="98" customFormat="1" ht="120" hidden="1" x14ac:dyDescent="0.25">
      <c r="A1296" s="96"/>
      <c r="B1296" s="97" t="s">
        <v>109</v>
      </c>
      <c r="D1296" s="98" t="s">
        <v>110</v>
      </c>
      <c r="E1296" s="99" t="s">
        <v>332</v>
      </c>
      <c r="F1296" s="94">
        <v>0</v>
      </c>
      <c r="G1296" s="95">
        <v>0</v>
      </c>
      <c r="H1296" s="95">
        <v>0</v>
      </c>
      <c r="I1296" s="95">
        <f>F1296+G1296-H1296</f>
        <v>0</v>
      </c>
      <c r="J1296" s="98" t="s">
        <v>417</v>
      </c>
    </row>
    <row r="1297" spans="1:10" s="98" customFormat="1" ht="120" hidden="1" x14ac:dyDescent="0.25">
      <c r="A1297" s="96"/>
      <c r="B1297" s="97"/>
      <c r="E1297" s="99" t="s">
        <v>333</v>
      </c>
      <c r="F1297" s="94">
        <v>0</v>
      </c>
      <c r="G1297" s="95">
        <v>0</v>
      </c>
      <c r="H1297" s="95">
        <v>0</v>
      </c>
      <c r="I1297" s="95">
        <f>F1297+G1297-H1297</f>
        <v>0</v>
      </c>
      <c r="J1297" s="98" t="s">
        <v>417</v>
      </c>
    </row>
    <row r="1298" spans="1:10" s="98" customFormat="1" ht="120" hidden="1" x14ac:dyDescent="0.25">
      <c r="A1298" s="96"/>
      <c r="B1298" s="97"/>
      <c r="E1298" s="99" t="s">
        <v>334</v>
      </c>
      <c r="F1298" s="94">
        <f>SUM(F1296:F1297)</f>
        <v>0</v>
      </c>
      <c r="G1298" s="95">
        <v>0</v>
      </c>
      <c r="H1298" s="95">
        <v>0</v>
      </c>
      <c r="I1298" s="95">
        <f t="shared" ref="I1298" si="372">F1298+G1298-H1298</f>
        <v>0</v>
      </c>
      <c r="J1298" s="98" t="s">
        <v>417</v>
      </c>
    </row>
    <row r="1299" spans="1:10" s="98" customFormat="1" ht="120" hidden="1" x14ac:dyDescent="0.25">
      <c r="A1299" s="96"/>
      <c r="B1299" s="106"/>
      <c r="E1299" s="99"/>
      <c r="F1299" s="94"/>
      <c r="G1299" s="95"/>
      <c r="H1299" s="95"/>
      <c r="I1299" s="95"/>
      <c r="J1299" s="98" t="s">
        <v>417</v>
      </c>
    </row>
    <row r="1300" spans="1:10" s="98" customFormat="1" ht="120" hidden="1" x14ac:dyDescent="0.25">
      <c r="A1300" s="100"/>
      <c r="B1300" s="101" t="s">
        <v>102</v>
      </c>
      <c r="C1300" s="102" t="s">
        <v>116</v>
      </c>
      <c r="D1300" s="102" t="s">
        <v>382</v>
      </c>
      <c r="E1300" s="103" t="s">
        <v>332</v>
      </c>
      <c r="F1300" s="104">
        <f>F1296+F1292+F1288</f>
        <v>0</v>
      </c>
      <c r="G1300" s="104">
        <f>G1296+G1292+G1288</f>
        <v>0</v>
      </c>
      <c r="H1300" s="104">
        <f>H1296+H1292+H1288</f>
        <v>0</v>
      </c>
      <c r="I1300" s="104">
        <f>I1296+I1292+I1288</f>
        <v>0</v>
      </c>
      <c r="J1300" s="98" t="s">
        <v>417</v>
      </c>
    </row>
    <row r="1301" spans="1:10" s="98" customFormat="1" ht="120" hidden="1" x14ac:dyDescent="0.25">
      <c r="A1301" s="100"/>
      <c r="B1301" s="101"/>
      <c r="C1301" s="102"/>
      <c r="D1301" s="102"/>
      <c r="E1301" s="103" t="s">
        <v>333</v>
      </c>
      <c r="F1301" s="104">
        <f t="shared" ref="F1301:I1301" si="373">F1297+F1293+F1289</f>
        <v>0</v>
      </c>
      <c r="G1301" s="104">
        <f t="shared" si="373"/>
        <v>0</v>
      </c>
      <c r="H1301" s="104">
        <f t="shared" si="373"/>
        <v>0</v>
      </c>
      <c r="I1301" s="104">
        <f t="shared" si="373"/>
        <v>0</v>
      </c>
      <c r="J1301" s="98" t="s">
        <v>417</v>
      </c>
    </row>
    <row r="1302" spans="1:10" s="98" customFormat="1" ht="120" hidden="1" x14ac:dyDescent="0.25">
      <c r="A1302" s="100"/>
      <c r="B1302" s="101"/>
      <c r="C1302" s="102"/>
      <c r="D1302" s="102"/>
      <c r="E1302" s="103" t="s">
        <v>334</v>
      </c>
      <c r="F1302" s="104">
        <f t="shared" ref="F1302:I1302" si="374">F1298+F1294+F1290</f>
        <v>0</v>
      </c>
      <c r="G1302" s="104">
        <f t="shared" si="374"/>
        <v>0</v>
      </c>
      <c r="H1302" s="104">
        <f t="shared" si="374"/>
        <v>0</v>
      </c>
      <c r="I1302" s="104">
        <f t="shared" si="374"/>
        <v>0</v>
      </c>
      <c r="J1302" s="98" t="s">
        <v>417</v>
      </c>
    </row>
    <row r="1303" spans="1:10" s="98" customFormat="1" ht="120" hidden="1" x14ac:dyDescent="0.25">
      <c r="A1303" s="96"/>
      <c r="B1303" s="106"/>
      <c r="E1303" s="99"/>
      <c r="F1303" s="94"/>
      <c r="G1303" s="95"/>
      <c r="H1303" s="95"/>
      <c r="I1303" s="95"/>
      <c r="J1303" s="98" t="s">
        <v>417</v>
      </c>
    </row>
    <row r="1304" spans="1:10" s="155" customFormat="1" ht="302.25" x14ac:dyDescent="0.25">
      <c r="A1304" s="296" t="s">
        <v>271</v>
      </c>
      <c r="B1304" s="297"/>
      <c r="C1304" s="298"/>
      <c r="D1304" s="298" t="s">
        <v>265</v>
      </c>
      <c r="E1304" s="298" t="s">
        <v>332</v>
      </c>
      <c r="F1304" s="299">
        <f>F1300+F1283+F1266+F1249+F1232</f>
        <v>94953.98</v>
      </c>
      <c r="G1304" s="299">
        <f t="shared" ref="G1304:I1304" si="375">G1300+G1283+G1266+G1249+G1232</f>
        <v>0</v>
      </c>
      <c r="H1304" s="299">
        <f t="shared" si="375"/>
        <v>0</v>
      </c>
      <c r="I1304" s="299">
        <f t="shared" si="375"/>
        <v>94953.98</v>
      </c>
      <c r="J1304" s="155" t="s">
        <v>394</v>
      </c>
    </row>
    <row r="1305" spans="1:10" s="155" customFormat="1" ht="302.25" x14ac:dyDescent="0.25">
      <c r="A1305" s="300"/>
      <c r="B1305" s="301"/>
      <c r="C1305" s="302"/>
      <c r="D1305" s="302"/>
      <c r="E1305" s="302" t="s">
        <v>333</v>
      </c>
      <c r="F1305" s="303">
        <f t="shared" ref="F1305:I1306" si="376">F1301+F1284+F1267+F1250+F1233</f>
        <v>265000</v>
      </c>
      <c r="G1305" s="303">
        <f t="shared" si="376"/>
        <v>2000</v>
      </c>
      <c r="H1305" s="303">
        <f t="shared" si="376"/>
        <v>0</v>
      </c>
      <c r="I1305" s="303">
        <f t="shared" si="376"/>
        <v>267000</v>
      </c>
      <c r="J1305" s="155" t="s">
        <v>394</v>
      </c>
    </row>
    <row r="1306" spans="1:10" s="155" customFormat="1" ht="302.25" x14ac:dyDescent="0.25">
      <c r="A1306" s="300"/>
      <c r="B1306" s="301"/>
      <c r="C1306" s="302"/>
      <c r="D1306" s="302"/>
      <c r="E1306" s="302" t="s">
        <v>334</v>
      </c>
      <c r="F1306" s="303">
        <f t="shared" si="376"/>
        <v>359953.98</v>
      </c>
      <c r="G1306" s="303">
        <f t="shared" si="376"/>
        <v>2000</v>
      </c>
      <c r="H1306" s="303">
        <f t="shared" si="376"/>
        <v>0</v>
      </c>
      <c r="I1306" s="303">
        <f t="shared" si="376"/>
        <v>361953.98</v>
      </c>
      <c r="J1306" s="155" t="s">
        <v>394</v>
      </c>
    </row>
    <row r="1307" spans="1:10" s="155" customFormat="1" ht="302.25" x14ac:dyDescent="0.25">
      <c r="A1307" s="162"/>
      <c r="B1307" s="163"/>
      <c r="C1307" s="157"/>
      <c r="D1307" s="157"/>
      <c r="E1307" s="157"/>
      <c r="F1307" s="164"/>
      <c r="G1307" s="165"/>
      <c r="H1307" s="165"/>
      <c r="I1307" s="165"/>
      <c r="J1307" s="155" t="s">
        <v>394</v>
      </c>
    </row>
    <row r="1308" spans="1:10" s="157" customFormat="1" ht="186" hidden="1" x14ac:dyDescent="0.25">
      <c r="A1308" s="274" t="s">
        <v>92</v>
      </c>
      <c r="B1308" s="304"/>
      <c r="C1308" s="275" t="s">
        <v>272</v>
      </c>
      <c r="D1308" s="275" t="s">
        <v>273</v>
      </c>
      <c r="E1308" s="275"/>
      <c r="F1308" s="305"/>
      <c r="G1308" s="277"/>
      <c r="H1308" s="277"/>
      <c r="I1308" s="277"/>
      <c r="J1308" s="157" t="s">
        <v>477</v>
      </c>
    </row>
    <row r="1309" spans="1:10" s="155" customFormat="1" ht="186" hidden="1" x14ac:dyDescent="0.25">
      <c r="A1309" s="158"/>
      <c r="B1309" s="173"/>
      <c r="F1309" s="172"/>
      <c r="G1309" s="160"/>
      <c r="H1309" s="160"/>
      <c r="I1309" s="160"/>
      <c r="J1309" s="157" t="s">
        <v>477</v>
      </c>
    </row>
    <row r="1310" spans="1:10" s="98" customFormat="1" ht="120" hidden="1" x14ac:dyDescent="0.25">
      <c r="A1310" s="107">
        <v>1501</v>
      </c>
      <c r="B1310" s="109" t="s">
        <v>96</v>
      </c>
      <c r="C1310" s="109" t="s">
        <v>93</v>
      </c>
      <c r="D1310" s="109" t="s">
        <v>274</v>
      </c>
      <c r="E1310" s="110"/>
      <c r="F1310" s="111"/>
      <c r="G1310" s="112"/>
      <c r="H1310" s="112"/>
      <c r="I1310" s="112"/>
      <c r="J1310" s="98" t="s">
        <v>418</v>
      </c>
    </row>
    <row r="1311" spans="1:10" s="98" customFormat="1" ht="120" hidden="1" x14ac:dyDescent="0.25">
      <c r="A1311" s="96"/>
      <c r="B1311" s="97" t="s">
        <v>98</v>
      </c>
      <c r="D1311" s="98" t="s">
        <v>99</v>
      </c>
      <c r="E1311" s="99" t="s">
        <v>332</v>
      </c>
      <c r="F1311" s="94">
        <v>0</v>
      </c>
      <c r="G1311" s="95">
        <v>0</v>
      </c>
      <c r="H1311" s="95">
        <v>0</v>
      </c>
      <c r="I1311" s="95">
        <f>F1311+G1311-H1311</f>
        <v>0</v>
      </c>
      <c r="J1311" s="98" t="s">
        <v>418</v>
      </c>
    </row>
    <row r="1312" spans="1:10" s="98" customFormat="1" ht="120" hidden="1" x14ac:dyDescent="0.25">
      <c r="A1312" s="96"/>
      <c r="B1312" s="97"/>
      <c r="E1312" s="99" t="s">
        <v>333</v>
      </c>
      <c r="F1312" s="94">
        <v>0</v>
      </c>
      <c r="G1312" s="95">
        <v>0</v>
      </c>
      <c r="H1312" s="95">
        <v>0</v>
      </c>
      <c r="I1312" s="95">
        <f>F1312+G1312-H1312</f>
        <v>0</v>
      </c>
      <c r="J1312" s="98" t="s">
        <v>418</v>
      </c>
    </row>
    <row r="1313" spans="1:10" s="98" customFormat="1" ht="120" hidden="1" x14ac:dyDescent="0.25">
      <c r="A1313" s="96"/>
      <c r="B1313" s="97"/>
      <c r="E1313" s="99" t="s">
        <v>334</v>
      </c>
      <c r="F1313" s="94">
        <f>SUM(F1311:F1312)</f>
        <v>0</v>
      </c>
      <c r="G1313" s="95">
        <v>0</v>
      </c>
      <c r="H1313" s="95">
        <v>0</v>
      </c>
      <c r="I1313" s="95">
        <f t="shared" ref="I1313" si="377">F1313+G1313-H1313</f>
        <v>0</v>
      </c>
      <c r="J1313" s="98" t="s">
        <v>418</v>
      </c>
    </row>
    <row r="1314" spans="1:10" s="98" customFormat="1" ht="120" hidden="1" x14ac:dyDescent="0.25">
      <c r="A1314" s="96"/>
      <c r="B1314" s="97"/>
      <c r="E1314" s="99"/>
      <c r="F1314" s="94"/>
      <c r="G1314" s="95"/>
      <c r="H1314" s="95"/>
      <c r="I1314" s="95"/>
      <c r="J1314" s="98" t="s">
        <v>418</v>
      </c>
    </row>
    <row r="1315" spans="1:10" s="98" customFormat="1" ht="120" hidden="1" x14ac:dyDescent="0.25">
      <c r="A1315" s="96"/>
      <c r="B1315" s="97" t="s">
        <v>100</v>
      </c>
      <c r="D1315" s="98" t="s">
        <v>101</v>
      </c>
      <c r="E1315" s="99" t="s">
        <v>332</v>
      </c>
      <c r="F1315" s="94">
        <v>0</v>
      </c>
      <c r="G1315" s="95">
        <v>0</v>
      </c>
      <c r="H1315" s="95">
        <v>0</v>
      </c>
      <c r="I1315" s="95">
        <f>F1315+G1315-H1315</f>
        <v>0</v>
      </c>
      <c r="J1315" s="98" t="s">
        <v>418</v>
      </c>
    </row>
    <row r="1316" spans="1:10" s="98" customFormat="1" ht="120" hidden="1" x14ac:dyDescent="0.25">
      <c r="A1316" s="96"/>
      <c r="B1316" s="97"/>
      <c r="E1316" s="99" t="s">
        <v>333</v>
      </c>
      <c r="F1316" s="94">
        <v>0</v>
      </c>
      <c r="G1316" s="95">
        <v>0</v>
      </c>
      <c r="H1316" s="95">
        <v>0</v>
      </c>
      <c r="I1316" s="95">
        <f>F1316+G1316-H1316</f>
        <v>0</v>
      </c>
      <c r="J1316" s="98" t="s">
        <v>418</v>
      </c>
    </row>
    <row r="1317" spans="1:10" s="98" customFormat="1" ht="120" hidden="1" x14ac:dyDescent="0.25">
      <c r="A1317" s="96"/>
      <c r="B1317" s="97"/>
      <c r="E1317" s="99" t="s">
        <v>334</v>
      </c>
      <c r="F1317" s="94">
        <f>SUM(F1315:F1316)</f>
        <v>0</v>
      </c>
      <c r="G1317" s="95">
        <v>0</v>
      </c>
      <c r="H1317" s="95">
        <v>0</v>
      </c>
      <c r="I1317" s="95">
        <f t="shared" ref="I1317" si="378">F1317+G1317-H1317</f>
        <v>0</v>
      </c>
      <c r="J1317" s="98" t="s">
        <v>418</v>
      </c>
    </row>
    <row r="1318" spans="1:10" s="98" customFormat="1" ht="120" hidden="1" x14ac:dyDescent="0.25">
      <c r="A1318" s="96"/>
      <c r="B1318" s="97"/>
      <c r="E1318" s="99"/>
      <c r="F1318" s="94"/>
      <c r="G1318" s="95"/>
      <c r="H1318" s="95"/>
      <c r="I1318" s="95"/>
      <c r="J1318" s="98" t="s">
        <v>418</v>
      </c>
    </row>
    <row r="1319" spans="1:10" s="98" customFormat="1" ht="120" hidden="1" x14ac:dyDescent="0.25">
      <c r="A1319" s="96"/>
      <c r="B1319" s="97" t="s">
        <v>109</v>
      </c>
      <c r="D1319" s="98" t="s">
        <v>110</v>
      </c>
      <c r="E1319" s="99" t="s">
        <v>332</v>
      </c>
      <c r="F1319" s="94">
        <v>0</v>
      </c>
      <c r="G1319" s="95">
        <v>0</v>
      </c>
      <c r="H1319" s="95">
        <v>0</v>
      </c>
      <c r="I1319" s="95">
        <f>F1319+G1319-H1319</f>
        <v>0</v>
      </c>
      <c r="J1319" s="98" t="s">
        <v>418</v>
      </c>
    </row>
    <row r="1320" spans="1:10" s="98" customFormat="1" ht="120" hidden="1" x14ac:dyDescent="0.25">
      <c r="A1320" s="96"/>
      <c r="B1320" s="97"/>
      <c r="E1320" s="99" t="s">
        <v>333</v>
      </c>
      <c r="F1320" s="94">
        <v>0</v>
      </c>
      <c r="G1320" s="95">
        <v>0</v>
      </c>
      <c r="H1320" s="95">
        <v>0</v>
      </c>
      <c r="I1320" s="95">
        <f>F1320+G1320-H1320</f>
        <v>0</v>
      </c>
      <c r="J1320" s="98" t="s">
        <v>418</v>
      </c>
    </row>
    <row r="1321" spans="1:10" s="98" customFormat="1" ht="120" hidden="1" x14ac:dyDescent="0.25">
      <c r="A1321" s="96"/>
      <c r="B1321" s="97"/>
      <c r="E1321" s="99" t="s">
        <v>334</v>
      </c>
      <c r="F1321" s="94">
        <f>SUM(F1319:F1320)</f>
        <v>0</v>
      </c>
      <c r="G1321" s="95">
        <v>0</v>
      </c>
      <c r="H1321" s="95">
        <v>0</v>
      </c>
      <c r="I1321" s="95">
        <f t="shared" ref="I1321" si="379">F1321+G1321-H1321</f>
        <v>0</v>
      </c>
      <c r="J1321" s="98" t="s">
        <v>418</v>
      </c>
    </row>
    <row r="1322" spans="1:10" s="98" customFormat="1" ht="120" hidden="1" x14ac:dyDescent="0.25">
      <c r="A1322" s="96"/>
      <c r="B1322" s="97"/>
      <c r="E1322" s="99"/>
      <c r="F1322" s="94"/>
      <c r="G1322" s="95"/>
      <c r="H1322" s="95"/>
      <c r="I1322" s="95"/>
      <c r="J1322" s="98" t="s">
        <v>418</v>
      </c>
    </row>
    <row r="1323" spans="1:10" s="98" customFormat="1" ht="120" hidden="1" x14ac:dyDescent="0.25">
      <c r="A1323" s="100"/>
      <c r="B1323" s="101" t="s">
        <v>102</v>
      </c>
      <c r="C1323" s="102" t="s">
        <v>93</v>
      </c>
      <c r="D1323" s="102" t="s">
        <v>274</v>
      </c>
      <c r="E1323" s="103" t="s">
        <v>332</v>
      </c>
      <c r="F1323" s="104">
        <f>F1319+F1315+F1311</f>
        <v>0</v>
      </c>
      <c r="G1323" s="104">
        <f>G1319+G1315+G1311</f>
        <v>0</v>
      </c>
      <c r="H1323" s="104">
        <f>H1319+H1315+H1311</f>
        <v>0</v>
      </c>
      <c r="I1323" s="104">
        <f>I1319+I1315+I1311</f>
        <v>0</v>
      </c>
      <c r="J1323" s="98" t="s">
        <v>418</v>
      </c>
    </row>
    <row r="1324" spans="1:10" s="98" customFormat="1" ht="120" hidden="1" x14ac:dyDescent="0.25">
      <c r="A1324" s="100"/>
      <c r="B1324" s="101"/>
      <c r="C1324" s="102"/>
      <c r="D1324" s="102"/>
      <c r="E1324" s="103" t="s">
        <v>333</v>
      </c>
      <c r="F1324" s="104">
        <f t="shared" ref="F1324:I1324" si="380">F1320+F1316+F1312</f>
        <v>0</v>
      </c>
      <c r="G1324" s="104">
        <f t="shared" si="380"/>
        <v>0</v>
      </c>
      <c r="H1324" s="104">
        <f t="shared" si="380"/>
        <v>0</v>
      </c>
      <c r="I1324" s="104">
        <f t="shared" si="380"/>
        <v>0</v>
      </c>
      <c r="J1324" s="98" t="s">
        <v>418</v>
      </c>
    </row>
    <row r="1325" spans="1:10" s="98" customFormat="1" ht="120" hidden="1" x14ac:dyDescent="0.25">
      <c r="A1325" s="100"/>
      <c r="B1325" s="101"/>
      <c r="C1325" s="102"/>
      <c r="D1325" s="102"/>
      <c r="E1325" s="103" t="s">
        <v>334</v>
      </c>
      <c r="F1325" s="104">
        <f t="shared" ref="F1325:I1325" si="381">F1321+F1317+F1313</f>
        <v>0</v>
      </c>
      <c r="G1325" s="104">
        <f t="shared" si="381"/>
        <v>0</v>
      </c>
      <c r="H1325" s="104">
        <f t="shared" si="381"/>
        <v>0</v>
      </c>
      <c r="I1325" s="104">
        <f t="shared" si="381"/>
        <v>0</v>
      </c>
      <c r="J1325" s="98" t="s">
        <v>418</v>
      </c>
    </row>
    <row r="1326" spans="1:10" s="98" customFormat="1" ht="120" hidden="1" x14ac:dyDescent="0.25">
      <c r="A1326" s="96"/>
      <c r="B1326" s="106"/>
      <c r="E1326" s="99"/>
      <c r="F1326" s="94"/>
      <c r="G1326" s="95"/>
      <c r="H1326" s="95"/>
      <c r="I1326" s="95"/>
      <c r="J1326" s="98" t="s">
        <v>418</v>
      </c>
    </row>
    <row r="1327" spans="1:10" s="155" customFormat="1" ht="325.5" hidden="1" x14ac:dyDescent="0.25">
      <c r="A1327" s="278">
        <v>1502</v>
      </c>
      <c r="B1327" s="280" t="s">
        <v>96</v>
      </c>
      <c r="C1327" s="280" t="s">
        <v>104</v>
      </c>
      <c r="D1327" s="280" t="s">
        <v>275</v>
      </c>
      <c r="E1327" s="280"/>
      <c r="F1327" s="295"/>
      <c r="G1327" s="282"/>
      <c r="H1327" s="282"/>
      <c r="I1327" s="282"/>
      <c r="J1327" s="155" t="s">
        <v>419</v>
      </c>
    </row>
    <row r="1328" spans="1:10" s="155" customFormat="1" ht="325.5" hidden="1" x14ac:dyDescent="0.25">
      <c r="A1328" s="158"/>
      <c r="B1328" s="161" t="s">
        <v>98</v>
      </c>
      <c r="D1328" s="155" t="s">
        <v>99</v>
      </c>
      <c r="E1328" s="155" t="s">
        <v>332</v>
      </c>
      <c r="F1328" s="172">
        <v>0</v>
      </c>
      <c r="G1328" s="160"/>
      <c r="H1328" s="160">
        <v>0</v>
      </c>
      <c r="I1328" s="160">
        <f>F1328+G1328-H1328</f>
        <v>0</v>
      </c>
      <c r="J1328" s="155" t="s">
        <v>419</v>
      </c>
    </row>
    <row r="1329" spans="1:10" s="155" customFormat="1" ht="325.5" hidden="1" x14ac:dyDescent="0.25">
      <c r="A1329" s="158"/>
      <c r="B1329" s="161"/>
      <c r="E1329" s="155" t="s">
        <v>333</v>
      </c>
      <c r="F1329" s="172">
        <v>100000</v>
      </c>
      <c r="G1329" s="160">
        <v>0</v>
      </c>
      <c r="H1329" s="160">
        <v>0</v>
      </c>
      <c r="I1329" s="160">
        <f>F1329+G1329-H1329</f>
        <v>100000</v>
      </c>
      <c r="J1329" s="155" t="s">
        <v>419</v>
      </c>
    </row>
    <row r="1330" spans="1:10" s="155" customFormat="1" ht="325.5" hidden="1" x14ac:dyDescent="0.25">
      <c r="A1330" s="158"/>
      <c r="B1330" s="161"/>
      <c r="E1330" s="155" t="s">
        <v>334</v>
      </c>
      <c r="F1330" s="172">
        <v>100000</v>
      </c>
      <c r="G1330" s="160">
        <v>0</v>
      </c>
      <c r="H1330" s="160">
        <v>0</v>
      </c>
      <c r="I1330" s="160">
        <f t="shared" ref="I1330" si="382">F1330+G1330-H1330</f>
        <v>100000</v>
      </c>
      <c r="J1330" s="155" t="s">
        <v>419</v>
      </c>
    </row>
    <row r="1331" spans="1:10" s="155" customFormat="1" ht="325.5" hidden="1" x14ac:dyDescent="0.25">
      <c r="A1331" s="158"/>
      <c r="B1331" s="161"/>
      <c r="F1331" s="172"/>
      <c r="G1331" s="160"/>
      <c r="H1331" s="160"/>
      <c r="I1331" s="160" t="s">
        <v>2</v>
      </c>
      <c r="J1331" s="155" t="s">
        <v>419</v>
      </c>
    </row>
    <row r="1332" spans="1:10" s="155" customFormat="1" ht="325.5" hidden="1" x14ac:dyDescent="0.25">
      <c r="A1332" s="158"/>
      <c r="B1332" s="161" t="s">
        <v>100</v>
      </c>
      <c r="D1332" s="155" t="s">
        <v>101</v>
      </c>
      <c r="E1332" s="155" t="s">
        <v>332</v>
      </c>
      <c r="F1332" s="172">
        <v>0</v>
      </c>
      <c r="G1332" s="160">
        <v>0</v>
      </c>
      <c r="H1332" s="160">
        <v>0</v>
      </c>
      <c r="I1332" s="160">
        <f>F1332+G1332-H1332</f>
        <v>0</v>
      </c>
      <c r="J1332" s="155" t="s">
        <v>419</v>
      </c>
    </row>
    <row r="1333" spans="1:10" s="155" customFormat="1" ht="325.5" hidden="1" x14ac:dyDescent="0.25">
      <c r="A1333" s="158"/>
      <c r="B1333" s="161"/>
      <c r="E1333" s="155" t="s">
        <v>333</v>
      </c>
      <c r="F1333" s="172">
        <v>0</v>
      </c>
      <c r="G1333" s="160">
        <v>0</v>
      </c>
      <c r="H1333" s="160">
        <v>0</v>
      </c>
      <c r="I1333" s="160">
        <f>F1333+G1333-H1333</f>
        <v>0</v>
      </c>
      <c r="J1333" s="155" t="s">
        <v>419</v>
      </c>
    </row>
    <row r="1334" spans="1:10" s="155" customFormat="1" ht="325.5" hidden="1" x14ac:dyDescent="0.25">
      <c r="A1334" s="158"/>
      <c r="B1334" s="161"/>
      <c r="E1334" s="155" t="s">
        <v>334</v>
      </c>
      <c r="F1334" s="172">
        <f>SUM(F1332:F1333)</f>
        <v>0</v>
      </c>
      <c r="G1334" s="160">
        <v>0</v>
      </c>
      <c r="H1334" s="160">
        <v>0</v>
      </c>
      <c r="I1334" s="160">
        <f t="shared" ref="I1334" si="383">F1334+G1334-H1334</f>
        <v>0</v>
      </c>
      <c r="J1334" s="155" t="s">
        <v>419</v>
      </c>
    </row>
    <row r="1335" spans="1:10" s="155" customFormat="1" ht="325.5" hidden="1" x14ac:dyDescent="0.25">
      <c r="A1335" s="158"/>
      <c r="B1335" s="161"/>
      <c r="F1335" s="172"/>
      <c r="G1335" s="160"/>
      <c r="H1335" s="160"/>
      <c r="I1335" s="160"/>
      <c r="J1335" s="155" t="s">
        <v>419</v>
      </c>
    </row>
    <row r="1336" spans="1:10" s="155" customFormat="1" ht="325.5" hidden="1" x14ac:dyDescent="0.25">
      <c r="A1336" s="158"/>
      <c r="B1336" s="161" t="s">
        <v>109</v>
      </c>
      <c r="D1336" s="155" t="s">
        <v>110</v>
      </c>
      <c r="E1336" s="155" t="s">
        <v>332</v>
      </c>
      <c r="F1336" s="172">
        <v>0</v>
      </c>
      <c r="G1336" s="160">
        <v>0</v>
      </c>
      <c r="H1336" s="160">
        <v>0</v>
      </c>
      <c r="I1336" s="160">
        <f>F1336+G1336-H1336</f>
        <v>0</v>
      </c>
      <c r="J1336" s="155" t="s">
        <v>419</v>
      </c>
    </row>
    <row r="1337" spans="1:10" s="155" customFormat="1" ht="325.5" hidden="1" x14ac:dyDescent="0.25">
      <c r="A1337" s="158"/>
      <c r="B1337" s="161"/>
      <c r="E1337" s="155" t="s">
        <v>333</v>
      </c>
      <c r="F1337" s="172">
        <v>0</v>
      </c>
      <c r="G1337" s="160">
        <v>0</v>
      </c>
      <c r="H1337" s="160">
        <v>0</v>
      </c>
      <c r="I1337" s="160">
        <f>F1337+G1337-H1337</f>
        <v>0</v>
      </c>
      <c r="J1337" s="155" t="s">
        <v>419</v>
      </c>
    </row>
    <row r="1338" spans="1:10" s="155" customFormat="1" ht="325.5" hidden="1" x14ac:dyDescent="0.25">
      <c r="A1338" s="158"/>
      <c r="B1338" s="161"/>
      <c r="E1338" s="155" t="s">
        <v>334</v>
      </c>
      <c r="F1338" s="172">
        <f>SUM(F1336:F1337)</f>
        <v>0</v>
      </c>
      <c r="G1338" s="160">
        <v>0</v>
      </c>
      <c r="H1338" s="160">
        <v>0</v>
      </c>
      <c r="I1338" s="160">
        <f t="shared" ref="I1338" si="384">F1338+G1338-H1338</f>
        <v>0</v>
      </c>
      <c r="J1338" s="155" t="s">
        <v>419</v>
      </c>
    </row>
    <row r="1339" spans="1:10" s="155" customFormat="1" ht="325.5" hidden="1" x14ac:dyDescent="0.25">
      <c r="A1339" s="158"/>
      <c r="B1339" s="161"/>
      <c r="F1339" s="172"/>
      <c r="G1339" s="160"/>
      <c r="H1339" s="160">
        <v>0</v>
      </c>
      <c r="I1339" s="160"/>
      <c r="J1339" s="155" t="s">
        <v>419</v>
      </c>
    </row>
    <row r="1340" spans="1:10" s="155" customFormat="1" ht="325.5" hidden="1" x14ac:dyDescent="0.25">
      <c r="A1340" s="283"/>
      <c r="B1340" s="284" t="s">
        <v>102</v>
      </c>
      <c r="C1340" s="285" t="s">
        <v>104</v>
      </c>
      <c r="D1340" s="285" t="s">
        <v>275</v>
      </c>
      <c r="E1340" s="285" t="s">
        <v>332</v>
      </c>
      <c r="F1340" s="286">
        <f>F1336+F1332+F1328</f>
        <v>0</v>
      </c>
      <c r="G1340" s="286">
        <f>G1336+G1332+G1328</f>
        <v>0</v>
      </c>
      <c r="H1340" s="286">
        <f>H1336+H1332+H1328</f>
        <v>0</v>
      </c>
      <c r="I1340" s="286">
        <f>I1336+I1332+I1328</f>
        <v>0</v>
      </c>
      <c r="J1340" s="155" t="s">
        <v>419</v>
      </c>
    </row>
    <row r="1341" spans="1:10" s="155" customFormat="1" ht="325.5" hidden="1" x14ac:dyDescent="0.25">
      <c r="A1341" s="283"/>
      <c r="B1341" s="284"/>
      <c r="C1341" s="285"/>
      <c r="D1341" s="285"/>
      <c r="E1341" s="285" t="s">
        <v>333</v>
      </c>
      <c r="F1341" s="286">
        <f t="shared" ref="F1341:I1341" si="385">F1337+F1333+F1329</f>
        <v>100000</v>
      </c>
      <c r="G1341" s="286">
        <f t="shared" si="385"/>
        <v>0</v>
      </c>
      <c r="H1341" s="286">
        <f t="shared" si="385"/>
        <v>0</v>
      </c>
      <c r="I1341" s="286">
        <f t="shared" si="385"/>
        <v>100000</v>
      </c>
      <c r="J1341" s="155" t="s">
        <v>419</v>
      </c>
    </row>
    <row r="1342" spans="1:10" s="155" customFormat="1" ht="325.5" hidden="1" x14ac:dyDescent="0.25">
      <c r="A1342" s="283"/>
      <c r="B1342" s="284"/>
      <c r="C1342" s="285"/>
      <c r="D1342" s="285"/>
      <c r="E1342" s="285" t="s">
        <v>334</v>
      </c>
      <c r="F1342" s="286">
        <f t="shared" ref="F1342:I1342" si="386">F1338+F1334+F1330</f>
        <v>100000</v>
      </c>
      <c r="G1342" s="286">
        <f t="shared" si="386"/>
        <v>0</v>
      </c>
      <c r="H1342" s="286">
        <f t="shared" si="386"/>
        <v>0</v>
      </c>
      <c r="I1342" s="286">
        <f t="shared" si="386"/>
        <v>100000</v>
      </c>
      <c r="J1342" s="155" t="s">
        <v>419</v>
      </c>
    </row>
    <row r="1343" spans="1:10" s="155" customFormat="1" ht="325.5" hidden="1" x14ac:dyDescent="0.25">
      <c r="A1343" s="158"/>
      <c r="B1343" s="173"/>
      <c r="F1343" s="172"/>
      <c r="G1343" s="160"/>
      <c r="H1343" s="160"/>
      <c r="I1343" s="160"/>
      <c r="J1343" s="155" t="s">
        <v>419</v>
      </c>
    </row>
    <row r="1344" spans="1:10" s="98" customFormat="1" ht="120" hidden="1" x14ac:dyDescent="0.25">
      <c r="A1344" s="107">
        <v>1503</v>
      </c>
      <c r="B1344" s="109" t="s">
        <v>96</v>
      </c>
      <c r="C1344" s="109" t="s">
        <v>107</v>
      </c>
      <c r="D1344" s="109" t="s">
        <v>276</v>
      </c>
      <c r="E1344" s="110"/>
      <c r="F1344" s="111"/>
      <c r="G1344" s="112"/>
      <c r="H1344" s="112"/>
      <c r="I1344" s="112"/>
      <c r="J1344" s="98" t="s">
        <v>420</v>
      </c>
    </row>
    <row r="1345" spans="1:10" s="98" customFormat="1" ht="120" hidden="1" x14ac:dyDescent="0.25">
      <c r="A1345" s="96"/>
      <c r="B1345" s="97" t="s">
        <v>98</v>
      </c>
      <c r="D1345" s="98" t="s">
        <v>99</v>
      </c>
      <c r="E1345" s="99" t="s">
        <v>332</v>
      </c>
      <c r="F1345" s="94">
        <v>0</v>
      </c>
      <c r="G1345" s="95">
        <v>0</v>
      </c>
      <c r="H1345" s="95">
        <v>0</v>
      </c>
      <c r="I1345" s="95">
        <f>F1345+G1345-H1345</f>
        <v>0</v>
      </c>
      <c r="J1345" s="98" t="s">
        <v>420</v>
      </c>
    </row>
    <row r="1346" spans="1:10" s="98" customFormat="1" ht="120" hidden="1" x14ac:dyDescent="0.25">
      <c r="A1346" s="96"/>
      <c r="B1346" s="97"/>
      <c r="E1346" s="99" t="s">
        <v>333</v>
      </c>
      <c r="F1346" s="94">
        <v>0</v>
      </c>
      <c r="G1346" s="95">
        <v>0</v>
      </c>
      <c r="H1346" s="95">
        <v>0</v>
      </c>
      <c r="I1346" s="95">
        <f>F1346+G1346-H1346</f>
        <v>0</v>
      </c>
      <c r="J1346" s="98" t="s">
        <v>420</v>
      </c>
    </row>
    <row r="1347" spans="1:10" s="98" customFormat="1" ht="120" hidden="1" x14ac:dyDescent="0.25">
      <c r="A1347" s="96"/>
      <c r="B1347" s="97"/>
      <c r="E1347" s="99" t="s">
        <v>334</v>
      </c>
      <c r="F1347" s="94">
        <f>SUM(F1345:F1346)</f>
        <v>0</v>
      </c>
      <c r="G1347" s="95">
        <v>0</v>
      </c>
      <c r="H1347" s="95">
        <v>0</v>
      </c>
      <c r="I1347" s="95">
        <f t="shared" ref="I1347" si="387">F1347+G1347-H1347</f>
        <v>0</v>
      </c>
      <c r="J1347" s="98" t="s">
        <v>420</v>
      </c>
    </row>
    <row r="1348" spans="1:10" s="98" customFormat="1" ht="120" hidden="1" x14ac:dyDescent="0.25">
      <c r="A1348" s="96"/>
      <c r="B1348" s="97"/>
      <c r="E1348" s="99"/>
      <c r="F1348" s="94"/>
      <c r="G1348" s="95"/>
      <c r="H1348" s="95"/>
      <c r="I1348" s="95"/>
      <c r="J1348" s="98" t="s">
        <v>420</v>
      </c>
    </row>
    <row r="1349" spans="1:10" s="98" customFormat="1" ht="120" hidden="1" x14ac:dyDescent="0.25">
      <c r="A1349" s="96"/>
      <c r="B1349" s="97" t="s">
        <v>100</v>
      </c>
      <c r="D1349" s="98" t="s">
        <v>101</v>
      </c>
      <c r="E1349" s="99" t="s">
        <v>332</v>
      </c>
      <c r="F1349" s="94">
        <v>0</v>
      </c>
      <c r="G1349" s="95">
        <v>0</v>
      </c>
      <c r="H1349" s="95">
        <v>0</v>
      </c>
      <c r="I1349" s="95">
        <f>F1349+G1349-H1349</f>
        <v>0</v>
      </c>
      <c r="J1349" s="98" t="s">
        <v>420</v>
      </c>
    </row>
    <row r="1350" spans="1:10" s="98" customFormat="1" ht="120" hidden="1" x14ac:dyDescent="0.25">
      <c r="A1350" s="96"/>
      <c r="B1350" s="97"/>
      <c r="E1350" s="99" t="s">
        <v>333</v>
      </c>
      <c r="F1350" s="94">
        <v>0</v>
      </c>
      <c r="G1350" s="95">
        <v>0</v>
      </c>
      <c r="H1350" s="95">
        <v>0</v>
      </c>
      <c r="I1350" s="95">
        <f>F1350+G1350-H1350</f>
        <v>0</v>
      </c>
      <c r="J1350" s="98" t="s">
        <v>420</v>
      </c>
    </row>
    <row r="1351" spans="1:10" s="98" customFormat="1" ht="120" hidden="1" x14ac:dyDescent="0.25">
      <c r="A1351" s="96"/>
      <c r="B1351" s="97"/>
      <c r="E1351" s="99" t="s">
        <v>334</v>
      </c>
      <c r="F1351" s="94">
        <f>SUM(F1349:F1350)</f>
        <v>0</v>
      </c>
      <c r="G1351" s="95">
        <v>0</v>
      </c>
      <c r="H1351" s="95">
        <v>0</v>
      </c>
      <c r="I1351" s="95">
        <f t="shared" ref="I1351" si="388">F1351+G1351-H1351</f>
        <v>0</v>
      </c>
      <c r="J1351" s="98" t="s">
        <v>420</v>
      </c>
    </row>
    <row r="1352" spans="1:10" s="98" customFormat="1" ht="120" hidden="1" x14ac:dyDescent="0.25">
      <c r="A1352" s="96"/>
      <c r="B1352" s="97"/>
      <c r="E1352" s="99"/>
      <c r="F1352" s="94"/>
      <c r="G1352" s="95"/>
      <c r="H1352" s="95"/>
      <c r="I1352" s="95"/>
      <c r="J1352" s="98" t="s">
        <v>420</v>
      </c>
    </row>
    <row r="1353" spans="1:10" s="98" customFormat="1" ht="120" hidden="1" x14ac:dyDescent="0.25">
      <c r="A1353" s="96"/>
      <c r="B1353" s="97" t="s">
        <v>109</v>
      </c>
      <c r="D1353" s="98" t="s">
        <v>110</v>
      </c>
      <c r="E1353" s="99" t="s">
        <v>332</v>
      </c>
      <c r="F1353" s="94">
        <v>0</v>
      </c>
      <c r="G1353" s="95">
        <v>0</v>
      </c>
      <c r="H1353" s="95">
        <v>0</v>
      </c>
      <c r="I1353" s="95">
        <f>F1353+G1353-H1353</f>
        <v>0</v>
      </c>
      <c r="J1353" s="98" t="s">
        <v>420</v>
      </c>
    </row>
    <row r="1354" spans="1:10" s="98" customFormat="1" ht="120" hidden="1" x14ac:dyDescent="0.25">
      <c r="A1354" s="96"/>
      <c r="B1354" s="97"/>
      <c r="E1354" s="99" t="s">
        <v>333</v>
      </c>
      <c r="F1354" s="94">
        <v>0</v>
      </c>
      <c r="G1354" s="95">
        <v>0</v>
      </c>
      <c r="H1354" s="95">
        <v>0</v>
      </c>
      <c r="I1354" s="95">
        <f>F1354+G1354-H1354</f>
        <v>0</v>
      </c>
      <c r="J1354" s="98" t="s">
        <v>420</v>
      </c>
    </row>
    <row r="1355" spans="1:10" s="98" customFormat="1" ht="120" hidden="1" x14ac:dyDescent="0.25">
      <c r="A1355" s="96"/>
      <c r="B1355" s="97"/>
      <c r="E1355" s="99" t="s">
        <v>334</v>
      </c>
      <c r="F1355" s="94">
        <f>SUM(F1353:F1354)</f>
        <v>0</v>
      </c>
      <c r="G1355" s="95">
        <v>0</v>
      </c>
      <c r="H1355" s="95">
        <v>0</v>
      </c>
      <c r="I1355" s="95">
        <f t="shared" ref="I1355" si="389">F1355+G1355-H1355</f>
        <v>0</v>
      </c>
      <c r="J1355" s="98" t="s">
        <v>420</v>
      </c>
    </row>
    <row r="1356" spans="1:10" s="98" customFormat="1" ht="120" hidden="1" x14ac:dyDescent="0.25">
      <c r="A1356" s="96"/>
      <c r="B1356" s="97"/>
      <c r="E1356" s="99"/>
      <c r="F1356" s="94"/>
      <c r="G1356" s="95"/>
      <c r="H1356" s="95"/>
      <c r="I1356" s="95"/>
      <c r="J1356" s="98" t="s">
        <v>420</v>
      </c>
    </row>
    <row r="1357" spans="1:10" s="98" customFormat="1" ht="120" hidden="1" x14ac:dyDescent="0.25">
      <c r="A1357" s="100"/>
      <c r="B1357" s="101" t="s">
        <v>102</v>
      </c>
      <c r="C1357" s="102" t="s">
        <v>107</v>
      </c>
      <c r="D1357" s="102" t="s">
        <v>276</v>
      </c>
      <c r="E1357" s="103" t="s">
        <v>332</v>
      </c>
      <c r="F1357" s="104">
        <f>F1353+F1349+F1345</f>
        <v>0</v>
      </c>
      <c r="G1357" s="104">
        <f>G1353+G1349+G1345</f>
        <v>0</v>
      </c>
      <c r="H1357" s="104">
        <f>H1353+H1349+H1345</f>
        <v>0</v>
      </c>
      <c r="I1357" s="104">
        <f>I1353+I1349+I1345</f>
        <v>0</v>
      </c>
      <c r="J1357" s="98" t="s">
        <v>420</v>
      </c>
    </row>
    <row r="1358" spans="1:10" s="98" customFormat="1" ht="120" hidden="1" x14ac:dyDescent="0.25">
      <c r="A1358" s="100"/>
      <c r="B1358" s="101"/>
      <c r="C1358" s="102"/>
      <c r="D1358" s="102"/>
      <c r="E1358" s="103" t="s">
        <v>333</v>
      </c>
      <c r="F1358" s="104">
        <f t="shared" ref="F1358:I1358" si="390">F1354+F1350+F1346</f>
        <v>0</v>
      </c>
      <c r="G1358" s="104">
        <f t="shared" si="390"/>
        <v>0</v>
      </c>
      <c r="H1358" s="104">
        <f t="shared" si="390"/>
        <v>0</v>
      </c>
      <c r="I1358" s="104">
        <f t="shared" si="390"/>
        <v>0</v>
      </c>
      <c r="J1358" s="98" t="s">
        <v>420</v>
      </c>
    </row>
    <row r="1359" spans="1:10" s="98" customFormat="1" ht="120" hidden="1" x14ac:dyDescent="0.25">
      <c r="A1359" s="100"/>
      <c r="B1359" s="101"/>
      <c r="C1359" s="102"/>
      <c r="D1359" s="102"/>
      <c r="E1359" s="103" t="s">
        <v>334</v>
      </c>
      <c r="F1359" s="104">
        <f t="shared" ref="F1359:I1359" si="391">F1355+F1351+F1347</f>
        <v>0</v>
      </c>
      <c r="G1359" s="104">
        <f t="shared" si="391"/>
        <v>0</v>
      </c>
      <c r="H1359" s="104">
        <f t="shared" si="391"/>
        <v>0</v>
      </c>
      <c r="I1359" s="104">
        <f t="shared" si="391"/>
        <v>0</v>
      </c>
      <c r="J1359" s="98" t="s">
        <v>420</v>
      </c>
    </row>
    <row r="1360" spans="1:10" s="98" customFormat="1" ht="120" hidden="1" x14ac:dyDescent="0.25">
      <c r="A1360" s="96"/>
      <c r="B1360" s="106"/>
      <c r="E1360" s="99"/>
      <c r="F1360" s="94"/>
      <c r="G1360" s="95"/>
      <c r="H1360" s="95"/>
      <c r="I1360" s="95"/>
      <c r="J1360" s="98" t="s">
        <v>420</v>
      </c>
    </row>
    <row r="1361" spans="1:10" s="98" customFormat="1" ht="120" hidden="1" x14ac:dyDescent="0.25">
      <c r="A1361" s="107">
        <v>1504</v>
      </c>
      <c r="B1361" s="109" t="s">
        <v>96</v>
      </c>
      <c r="C1361" s="109" t="s">
        <v>113</v>
      </c>
      <c r="D1361" s="109" t="s">
        <v>383</v>
      </c>
      <c r="E1361" s="110"/>
      <c r="F1361" s="111"/>
      <c r="G1361" s="112"/>
      <c r="H1361" s="112"/>
      <c r="I1361" s="112"/>
      <c r="J1361" s="98" t="s">
        <v>421</v>
      </c>
    </row>
    <row r="1362" spans="1:10" s="98" customFormat="1" ht="120" hidden="1" x14ac:dyDescent="0.25">
      <c r="A1362" s="96"/>
      <c r="B1362" s="97" t="s">
        <v>98</v>
      </c>
      <c r="D1362" s="98" t="s">
        <v>99</v>
      </c>
      <c r="E1362" s="99" t="s">
        <v>332</v>
      </c>
      <c r="F1362" s="94">
        <v>0</v>
      </c>
      <c r="G1362" s="95">
        <v>0</v>
      </c>
      <c r="H1362" s="95">
        <v>0</v>
      </c>
      <c r="I1362" s="95">
        <f>F1362+G1362-H1362</f>
        <v>0</v>
      </c>
      <c r="J1362" s="98" t="s">
        <v>421</v>
      </c>
    </row>
    <row r="1363" spans="1:10" s="98" customFormat="1" ht="120" hidden="1" x14ac:dyDescent="0.25">
      <c r="A1363" s="96"/>
      <c r="B1363" s="97"/>
      <c r="E1363" s="99" t="s">
        <v>333</v>
      </c>
      <c r="F1363" s="94">
        <v>0</v>
      </c>
      <c r="G1363" s="95">
        <v>0</v>
      </c>
      <c r="H1363" s="95">
        <v>0</v>
      </c>
      <c r="I1363" s="95">
        <f>F1363+G1363-H1363</f>
        <v>0</v>
      </c>
      <c r="J1363" s="98" t="s">
        <v>421</v>
      </c>
    </row>
    <row r="1364" spans="1:10" s="98" customFormat="1" ht="120" hidden="1" x14ac:dyDescent="0.25">
      <c r="A1364" s="96"/>
      <c r="B1364" s="97"/>
      <c r="E1364" s="99" t="s">
        <v>334</v>
      </c>
      <c r="F1364" s="94">
        <f>SUM(F1362:F1363)</f>
        <v>0</v>
      </c>
      <c r="G1364" s="95">
        <v>0</v>
      </c>
      <c r="H1364" s="95">
        <v>0</v>
      </c>
      <c r="I1364" s="95">
        <f t="shared" ref="I1364" si="392">F1364+G1364-H1364</f>
        <v>0</v>
      </c>
      <c r="J1364" s="98" t="s">
        <v>421</v>
      </c>
    </row>
    <row r="1365" spans="1:10" s="98" customFormat="1" ht="120" hidden="1" x14ac:dyDescent="0.25">
      <c r="A1365" s="96"/>
      <c r="B1365" s="97"/>
      <c r="E1365" s="99"/>
      <c r="F1365" s="94"/>
      <c r="G1365" s="95"/>
      <c r="H1365" s="95"/>
      <c r="I1365" s="95"/>
      <c r="J1365" s="98" t="s">
        <v>421</v>
      </c>
    </row>
    <row r="1366" spans="1:10" s="98" customFormat="1" ht="120" hidden="1" x14ac:dyDescent="0.25">
      <c r="A1366" s="96"/>
      <c r="B1366" s="97" t="s">
        <v>100</v>
      </c>
      <c r="D1366" s="98" t="s">
        <v>101</v>
      </c>
      <c r="E1366" s="99" t="s">
        <v>332</v>
      </c>
      <c r="F1366" s="94">
        <v>0</v>
      </c>
      <c r="G1366" s="95">
        <v>0</v>
      </c>
      <c r="H1366" s="95">
        <v>0</v>
      </c>
      <c r="I1366" s="95">
        <f>F1366+G1366-H1366</f>
        <v>0</v>
      </c>
      <c r="J1366" s="98" t="s">
        <v>421</v>
      </c>
    </row>
    <row r="1367" spans="1:10" s="98" customFormat="1" ht="120" hidden="1" x14ac:dyDescent="0.25">
      <c r="A1367" s="96"/>
      <c r="B1367" s="97"/>
      <c r="E1367" s="99" t="s">
        <v>333</v>
      </c>
      <c r="F1367" s="94">
        <v>0</v>
      </c>
      <c r="G1367" s="95">
        <v>0</v>
      </c>
      <c r="H1367" s="95">
        <v>0</v>
      </c>
      <c r="I1367" s="95">
        <f>F1367+G1367-H1367</f>
        <v>0</v>
      </c>
      <c r="J1367" s="98" t="s">
        <v>421</v>
      </c>
    </row>
    <row r="1368" spans="1:10" s="98" customFormat="1" ht="120" hidden="1" x14ac:dyDescent="0.25">
      <c r="A1368" s="96"/>
      <c r="B1368" s="97"/>
      <c r="E1368" s="99" t="s">
        <v>334</v>
      </c>
      <c r="F1368" s="94">
        <f>SUM(F1366:F1367)</f>
        <v>0</v>
      </c>
      <c r="G1368" s="95">
        <v>0</v>
      </c>
      <c r="H1368" s="95">
        <v>0</v>
      </c>
      <c r="I1368" s="95">
        <f t="shared" ref="I1368" si="393">F1368+G1368-H1368</f>
        <v>0</v>
      </c>
      <c r="J1368" s="98" t="s">
        <v>421</v>
      </c>
    </row>
    <row r="1369" spans="1:10" s="98" customFormat="1" ht="120" hidden="1" x14ac:dyDescent="0.25">
      <c r="A1369" s="96"/>
      <c r="B1369" s="97"/>
      <c r="E1369" s="99"/>
      <c r="F1369" s="94"/>
      <c r="G1369" s="95"/>
      <c r="H1369" s="95"/>
      <c r="I1369" s="95"/>
      <c r="J1369" s="98" t="s">
        <v>421</v>
      </c>
    </row>
    <row r="1370" spans="1:10" s="98" customFormat="1" ht="120" hidden="1" x14ac:dyDescent="0.25">
      <c r="A1370" s="96"/>
      <c r="B1370" s="97" t="s">
        <v>109</v>
      </c>
      <c r="D1370" s="98" t="s">
        <v>110</v>
      </c>
      <c r="E1370" s="99" t="s">
        <v>332</v>
      </c>
      <c r="F1370" s="94">
        <v>0</v>
      </c>
      <c r="G1370" s="95">
        <v>0</v>
      </c>
      <c r="H1370" s="95">
        <v>0</v>
      </c>
      <c r="I1370" s="95">
        <f>F1370+G1370-H1370</f>
        <v>0</v>
      </c>
      <c r="J1370" s="98" t="s">
        <v>421</v>
      </c>
    </row>
    <row r="1371" spans="1:10" s="98" customFormat="1" ht="120" hidden="1" x14ac:dyDescent="0.25">
      <c r="A1371" s="96"/>
      <c r="B1371" s="97"/>
      <c r="E1371" s="99" t="s">
        <v>333</v>
      </c>
      <c r="F1371" s="94">
        <v>0</v>
      </c>
      <c r="G1371" s="95">
        <v>0</v>
      </c>
      <c r="H1371" s="95">
        <v>0</v>
      </c>
      <c r="I1371" s="95">
        <f>F1371+G1371-H1371</f>
        <v>0</v>
      </c>
      <c r="J1371" s="98" t="s">
        <v>421</v>
      </c>
    </row>
    <row r="1372" spans="1:10" s="98" customFormat="1" ht="120" hidden="1" x14ac:dyDescent="0.25">
      <c r="A1372" s="96"/>
      <c r="B1372" s="97"/>
      <c r="E1372" s="99" t="s">
        <v>334</v>
      </c>
      <c r="F1372" s="94">
        <f>SUM(F1370:F1371)</f>
        <v>0</v>
      </c>
      <c r="G1372" s="95">
        <v>0</v>
      </c>
      <c r="H1372" s="95">
        <v>0</v>
      </c>
      <c r="I1372" s="95">
        <f t="shared" ref="I1372" si="394">F1372+G1372-H1372</f>
        <v>0</v>
      </c>
      <c r="J1372" s="98" t="s">
        <v>421</v>
      </c>
    </row>
    <row r="1373" spans="1:10" s="98" customFormat="1" ht="120" hidden="1" x14ac:dyDescent="0.25">
      <c r="A1373" s="96"/>
      <c r="B1373" s="97"/>
      <c r="E1373" s="99"/>
      <c r="F1373" s="94"/>
      <c r="G1373" s="95"/>
      <c r="H1373" s="95"/>
      <c r="I1373" s="95"/>
      <c r="J1373" s="98" t="s">
        <v>421</v>
      </c>
    </row>
    <row r="1374" spans="1:10" s="98" customFormat="1" ht="120" hidden="1" x14ac:dyDescent="0.25">
      <c r="A1374" s="100"/>
      <c r="B1374" s="101" t="s">
        <v>102</v>
      </c>
      <c r="C1374" s="102" t="s">
        <v>113</v>
      </c>
      <c r="D1374" s="102" t="s">
        <v>384</v>
      </c>
      <c r="E1374" s="103" t="s">
        <v>332</v>
      </c>
      <c r="F1374" s="104">
        <f>F1370+F1366+F1362</f>
        <v>0</v>
      </c>
      <c r="G1374" s="104">
        <f>G1370+G1366+G1362</f>
        <v>0</v>
      </c>
      <c r="H1374" s="104">
        <f>H1370+H1366+H1362</f>
        <v>0</v>
      </c>
      <c r="I1374" s="104">
        <f>I1370+I1366+I1362</f>
        <v>0</v>
      </c>
      <c r="J1374" s="98" t="s">
        <v>421</v>
      </c>
    </row>
    <row r="1375" spans="1:10" s="98" customFormat="1" ht="120" hidden="1" x14ac:dyDescent="0.25">
      <c r="A1375" s="100"/>
      <c r="B1375" s="101"/>
      <c r="C1375" s="102"/>
      <c r="D1375" s="102"/>
      <c r="E1375" s="103" t="s">
        <v>333</v>
      </c>
      <c r="F1375" s="104">
        <f t="shared" ref="F1375:I1375" si="395">F1371+F1367+F1363</f>
        <v>0</v>
      </c>
      <c r="G1375" s="104">
        <f t="shared" si="395"/>
        <v>0</v>
      </c>
      <c r="H1375" s="104">
        <f t="shared" si="395"/>
        <v>0</v>
      </c>
      <c r="I1375" s="104">
        <f t="shared" si="395"/>
        <v>0</v>
      </c>
      <c r="J1375" s="98" t="s">
        <v>421</v>
      </c>
    </row>
    <row r="1376" spans="1:10" s="98" customFormat="1" ht="120" hidden="1" x14ac:dyDescent="0.25">
      <c r="A1376" s="100"/>
      <c r="B1376" s="101"/>
      <c r="C1376" s="102"/>
      <c r="D1376" s="102"/>
      <c r="E1376" s="103" t="s">
        <v>334</v>
      </c>
      <c r="F1376" s="104">
        <f t="shared" ref="F1376:I1376" si="396">F1372+F1368+F1364</f>
        <v>0</v>
      </c>
      <c r="G1376" s="104">
        <f t="shared" si="396"/>
        <v>0</v>
      </c>
      <c r="H1376" s="104">
        <f t="shared" si="396"/>
        <v>0</v>
      </c>
      <c r="I1376" s="104">
        <f t="shared" si="396"/>
        <v>0</v>
      </c>
      <c r="J1376" s="98" t="s">
        <v>421</v>
      </c>
    </row>
    <row r="1377" spans="1:10" s="98" customFormat="1" ht="120" hidden="1" x14ac:dyDescent="0.25">
      <c r="A1377" s="96"/>
      <c r="B1377" s="106"/>
      <c r="E1377" s="99"/>
      <c r="F1377" s="94"/>
      <c r="G1377" s="95"/>
      <c r="H1377" s="95"/>
      <c r="I1377" s="95"/>
      <c r="J1377" s="98" t="s">
        <v>421</v>
      </c>
    </row>
    <row r="1378" spans="1:10" s="155" customFormat="1" ht="0.6" customHeight="1" x14ac:dyDescent="0.25">
      <c r="A1378" s="296" t="s">
        <v>277</v>
      </c>
      <c r="B1378" s="297"/>
      <c r="C1378" s="298"/>
      <c r="D1378" s="298" t="s">
        <v>273</v>
      </c>
      <c r="E1378" s="298" t="s">
        <v>332</v>
      </c>
      <c r="F1378" s="299">
        <f>F1374+F1357+F1340+F1323</f>
        <v>0</v>
      </c>
      <c r="G1378" s="299">
        <f t="shared" ref="G1378:I1378" si="397">G1374+G1357+G1340+G1323</f>
        <v>0</v>
      </c>
      <c r="H1378" s="299">
        <f t="shared" si="397"/>
        <v>0</v>
      </c>
      <c r="I1378" s="299">
        <f t="shared" si="397"/>
        <v>0</v>
      </c>
      <c r="J1378" s="155" t="s">
        <v>395</v>
      </c>
    </row>
    <row r="1379" spans="1:10" s="155" customFormat="1" ht="325.5" hidden="1" x14ac:dyDescent="0.25">
      <c r="A1379" s="300"/>
      <c r="B1379" s="301"/>
      <c r="C1379" s="302"/>
      <c r="D1379" s="302"/>
      <c r="E1379" s="302" t="s">
        <v>333</v>
      </c>
      <c r="F1379" s="303">
        <f t="shared" ref="F1379:I1380" si="398">F1375+F1358+F1341+F1324</f>
        <v>100000</v>
      </c>
      <c r="G1379" s="303">
        <f t="shared" si="398"/>
        <v>0</v>
      </c>
      <c r="H1379" s="303">
        <f t="shared" si="398"/>
        <v>0</v>
      </c>
      <c r="I1379" s="303">
        <f t="shared" si="398"/>
        <v>100000</v>
      </c>
      <c r="J1379" s="155" t="s">
        <v>395</v>
      </c>
    </row>
    <row r="1380" spans="1:10" s="155" customFormat="1" ht="325.5" hidden="1" x14ac:dyDescent="0.25">
      <c r="A1380" s="300"/>
      <c r="B1380" s="301"/>
      <c r="C1380" s="302"/>
      <c r="D1380" s="302"/>
      <c r="E1380" s="302" t="s">
        <v>334</v>
      </c>
      <c r="F1380" s="303">
        <f t="shared" si="398"/>
        <v>100000</v>
      </c>
      <c r="G1380" s="303">
        <f t="shared" si="398"/>
        <v>0</v>
      </c>
      <c r="H1380" s="303">
        <f t="shared" si="398"/>
        <v>0</v>
      </c>
      <c r="I1380" s="303">
        <f t="shared" si="398"/>
        <v>100000</v>
      </c>
      <c r="J1380" s="155" t="s">
        <v>395</v>
      </c>
    </row>
    <row r="1381" spans="1:10" s="155" customFormat="1" ht="326.25" thickBot="1" x14ac:dyDescent="0.3">
      <c r="A1381" s="162"/>
      <c r="B1381" s="163"/>
      <c r="C1381" s="157"/>
      <c r="D1381" s="157"/>
      <c r="E1381" s="157"/>
      <c r="F1381" s="164"/>
      <c r="G1381" s="165"/>
      <c r="H1381" s="165">
        <v>0</v>
      </c>
      <c r="I1381" s="165"/>
      <c r="J1381" s="155" t="s">
        <v>395</v>
      </c>
    </row>
    <row r="1382" spans="1:10" s="102" customFormat="1" ht="45.75" hidden="1" thickBot="1" x14ac:dyDescent="0.3">
      <c r="A1382" s="118" t="s">
        <v>92</v>
      </c>
      <c r="B1382" s="119"/>
      <c r="C1382" s="120" t="s">
        <v>278</v>
      </c>
      <c r="D1382" s="120" t="s">
        <v>279</v>
      </c>
      <c r="E1382" s="121"/>
      <c r="F1382" s="122"/>
      <c r="G1382" s="123"/>
      <c r="H1382" s="123"/>
      <c r="I1382" s="123"/>
      <c r="J1382" s="102" t="s">
        <v>391</v>
      </c>
    </row>
    <row r="1383" spans="1:10" s="98" customFormat="1" ht="45.75" hidden="1" thickBot="1" x14ac:dyDescent="0.3">
      <c r="A1383" s="96"/>
      <c r="B1383" s="106"/>
      <c r="E1383" s="99"/>
      <c r="F1383" s="94"/>
      <c r="G1383" s="95"/>
      <c r="H1383" s="95"/>
      <c r="I1383" s="95"/>
      <c r="J1383" s="98" t="s">
        <v>391</v>
      </c>
    </row>
    <row r="1384" spans="1:10" s="98" customFormat="1" ht="45.75" hidden="1" thickBot="1" x14ac:dyDescent="0.3">
      <c r="A1384" s="107">
        <v>1601</v>
      </c>
      <c r="B1384" s="109" t="s">
        <v>96</v>
      </c>
      <c r="C1384" s="109" t="s">
        <v>93</v>
      </c>
      <c r="D1384" s="109" t="s">
        <v>280</v>
      </c>
      <c r="E1384" s="110"/>
      <c r="F1384" s="111"/>
      <c r="G1384" s="112"/>
      <c r="H1384" s="112"/>
      <c r="I1384" s="112"/>
      <c r="J1384" s="98" t="s">
        <v>391</v>
      </c>
    </row>
    <row r="1385" spans="1:10" s="98" customFormat="1" ht="45.75" hidden="1" thickBot="1" x14ac:dyDescent="0.3">
      <c r="A1385" s="96"/>
      <c r="B1385" s="97" t="s">
        <v>98</v>
      </c>
      <c r="D1385" s="98" t="s">
        <v>99</v>
      </c>
      <c r="E1385" s="99" t="s">
        <v>332</v>
      </c>
      <c r="F1385" s="94">
        <v>0</v>
      </c>
      <c r="G1385" s="95">
        <v>0</v>
      </c>
      <c r="H1385" s="95">
        <v>0</v>
      </c>
      <c r="I1385" s="95">
        <f>F1385+G1385-H1385</f>
        <v>0</v>
      </c>
      <c r="J1385" s="98" t="s">
        <v>391</v>
      </c>
    </row>
    <row r="1386" spans="1:10" s="98" customFormat="1" ht="45.75" hidden="1" thickBot="1" x14ac:dyDescent="0.3">
      <c r="A1386" s="96"/>
      <c r="B1386" s="97"/>
      <c r="E1386" s="99" t="s">
        <v>333</v>
      </c>
      <c r="F1386" s="94">
        <v>0</v>
      </c>
      <c r="G1386" s="95">
        <v>0</v>
      </c>
      <c r="H1386" s="95">
        <v>0</v>
      </c>
      <c r="I1386" s="95">
        <f>F1386+G1386-H1386</f>
        <v>0</v>
      </c>
      <c r="J1386" s="98" t="s">
        <v>391</v>
      </c>
    </row>
    <row r="1387" spans="1:10" s="98" customFormat="1" ht="45.75" hidden="1" thickBot="1" x14ac:dyDescent="0.3">
      <c r="A1387" s="96"/>
      <c r="B1387" s="97"/>
      <c r="E1387" s="99" t="s">
        <v>334</v>
      </c>
      <c r="F1387" s="94">
        <f>SUM(F1385:F1386)</f>
        <v>0</v>
      </c>
      <c r="G1387" s="95">
        <v>0</v>
      </c>
      <c r="H1387" s="95">
        <v>0</v>
      </c>
      <c r="I1387" s="95">
        <f t="shared" ref="I1387" si="399">F1387+G1387-H1387</f>
        <v>0</v>
      </c>
      <c r="J1387" s="98" t="s">
        <v>391</v>
      </c>
    </row>
    <row r="1388" spans="1:10" s="98" customFormat="1" ht="45.75" hidden="1" thickBot="1" x14ac:dyDescent="0.3">
      <c r="A1388" s="96"/>
      <c r="B1388" s="97"/>
      <c r="E1388" s="99"/>
      <c r="F1388" s="94"/>
      <c r="G1388" s="95"/>
      <c r="H1388" s="95"/>
      <c r="I1388" s="95"/>
      <c r="J1388" s="98" t="s">
        <v>391</v>
      </c>
    </row>
    <row r="1389" spans="1:10" s="98" customFormat="1" ht="45.75" hidden="1" thickBot="1" x14ac:dyDescent="0.3">
      <c r="A1389" s="96"/>
      <c r="B1389" s="97" t="s">
        <v>100</v>
      </c>
      <c r="D1389" s="98" t="s">
        <v>101</v>
      </c>
      <c r="E1389" s="99" t="s">
        <v>332</v>
      </c>
      <c r="F1389" s="94">
        <v>0</v>
      </c>
      <c r="G1389" s="95">
        <v>0</v>
      </c>
      <c r="H1389" s="95">
        <v>0</v>
      </c>
      <c r="I1389" s="95">
        <f>F1389+G1389-H1389</f>
        <v>0</v>
      </c>
      <c r="J1389" s="98" t="s">
        <v>391</v>
      </c>
    </row>
    <row r="1390" spans="1:10" s="98" customFormat="1" ht="45.75" hidden="1" thickBot="1" x14ac:dyDescent="0.3">
      <c r="A1390" s="96"/>
      <c r="B1390" s="97"/>
      <c r="E1390" s="99" t="s">
        <v>333</v>
      </c>
      <c r="F1390" s="94">
        <v>0</v>
      </c>
      <c r="G1390" s="95">
        <v>0</v>
      </c>
      <c r="H1390" s="95">
        <v>0</v>
      </c>
      <c r="I1390" s="95">
        <f>F1390+G1390-H1390</f>
        <v>0</v>
      </c>
      <c r="J1390" s="98" t="s">
        <v>391</v>
      </c>
    </row>
    <row r="1391" spans="1:10" s="98" customFormat="1" ht="45.75" hidden="1" thickBot="1" x14ac:dyDescent="0.3">
      <c r="A1391" s="96"/>
      <c r="B1391" s="97"/>
      <c r="E1391" s="99" t="s">
        <v>334</v>
      </c>
      <c r="F1391" s="94">
        <f>SUM(F1389:F1390)</f>
        <v>0</v>
      </c>
      <c r="G1391" s="95">
        <v>0</v>
      </c>
      <c r="H1391" s="95">
        <v>0</v>
      </c>
      <c r="I1391" s="95">
        <f t="shared" ref="I1391" si="400">F1391+G1391-H1391</f>
        <v>0</v>
      </c>
      <c r="J1391" s="98" t="s">
        <v>391</v>
      </c>
    </row>
    <row r="1392" spans="1:10" s="98" customFormat="1" ht="45.75" hidden="1" thickBot="1" x14ac:dyDescent="0.3">
      <c r="A1392" s="96"/>
      <c r="B1392" s="97"/>
      <c r="E1392" s="99"/>
      <c r="F1392" s="94"/>
      <c r="G1392" s="95"/>
      <c r="H1392" s="95"/>
      <c r="I1392" s="95"/>
      <c r="J1392" s="98" t="s">
        <v>391</v>
      </c>
    </row>
    <row r="1393" spans="1:10" s="98" customFormat="1" ht="45.75" hidden="1" thickBot="1" x14ac:dyDescent="0.3">
      <c r="A1393" s="96"/>
      <c r="B1393" s="97" t="s">
        <v>109</v>
      </c>
      <c r="D1393" s="98" t="s">
        <v>110</v>
      </c>
      <c r="E1393" s="99" t="s">
        <v>332</v>
      </c>
      <c r="F1393" s="94">
        <v>0</v>
      </c>
      <c r="G1393" s="95">
        <v>0</v>
      </c>
      <c r="H1393" s="95">
        <v>0</v>
      </c>
      <c r="I1393" s="95">
        <f>F1393+G1393-H1393</f>
        <v>0</v>
      </c>
      <c r="J1393" s="98" t="s">
        <v>391</v>
      </c>
    </row>
    <row r="1394" spans="1:10" s="98" customFormat="1" ht="45.75" hidden="1" thickBot="1" x14ac:dyDescent="0.3">
      <c r="A1394" s="96"/>
      <c r="B1394" s="97"/>
      <c r="E1394" s="99" t="s">
        <v>333</v>
      </c>
      <c r="F1394" s="94">
        <v>0</v>
      </c>
      <c r="G1394" s="95">
        <v>0</v>
      </c>
      <c r="H1394" s="95">
        <v>0</v>
      </c>
      <c r="I1394" s="95">
        <f>F1394+G1394-H1394</f>
        <v>0</v>
      </c>
      <c r="J1394" s="98" t="s">
        <v>391</v>
      </c>
    </row>
    <row r="1395" spans="1:10" s="98" customFormat="1" ht="45.75" hidden="1" thickBot="1" x14ac:dyDescent="0.3">
      <c r="A1395" s="96"/>
      <c r="B1395" s="97"/>
      <c r="E1395" s="99" t="s">
        <v>334</v>
      </c>
      <c r="F1395" s="94">
        <f>SUM(F1393:F1394)</f>
        <v>0</v>
      </c>
      <c r="G1395" s="95">
        <v>0</v>
      </c>
      <c r="H1395" s="95">
        <v>0</v>
      </c>
      <c r="I1395" s="95">
        <f t="shared" ref="I1395" si="401">F1395+G1395-H1395</f>
        <v>0</v>
      </c>
      <c r="J1395" s="98" t="s">
        <v>391</v>
      </c>
    </row>
    <row r="1396" spans="1:10" s="98" customFormat="1" ht="45.75" hidden="1" thickBot="1" x14ac:dyDescent="0.3">
      <c r="A1396" s="96"/>
      <c r="B1396" s="97"/>
      <c r="E1396" s="99"/>
      <c r="F1396" s="94"/>
      <c r="G1396" s="95"/>
      <c r="H1396" s="95"/>
      <c r="I1396" s="95"/>
      <c r="J1396" s="98" t="s">
        <v>391</v>
      </c>
    </row>
    <row r="1397" spans="1:10" s="98" customFormat="1" ht="45.75" hidden="1" thickBot="1" x14ac:dyDescent="0.3">
      <c r="A1397" s="100"/>
      <c r="B1397" s="101" t="s">
        <v>102</v>
      </c>
      <c r="C1397" s="102" t="s">
        <v>93</v>
      </c>
      <c r="D1397" s="102" t="s">
        <v>280</v>
      </c>
      <c r="E1397" s="103" t="s">
        <v>332</v>
      </c>
      <c r="F1397" s="104">
        <f>F1393+F1389+F1385</f>
        <v>0</v>
      </c>
      <c r="G1397" s="104">
        <f>G1393+G1389+G1385</f>
        <v>0</v>
      </c>
      <c r="H1397" s="104">
        <f>H1393+H1389+H1385</f>
        <v>0</v>
      </c>
      <c r="I1397" s="104">
        <f>I1393+I1389+I1385</f>
        <v>0</v>
      </c>
      <c r="J1397" s="98" t="s">
        <v>391</v>
      </c>
    </row>
    <row r="1398" spans="1:10" s="98" customFormat="1" ht="45.75" hidden="1" thickBot="1" x14ac:dyDescent="0.3">
      <c r="A1398" s="100"/>
      <c r="B1398" s="101"/>
      <c r="C1398" s="102"/>
      <c r="D1398" s="102"/>
      <c r="E1398" s="103" t="s">
        <v>333</v>
      </c>
      <c r="F1398" s="104">
        <f t="shared" ref="F1398:I1398" si="402">F1394+F1390+F1386</f>
        <v>0</v>
      </c>
      <c r="G1398" s="104">
        <f t="shared" si="402"/>
        <v>0</v>
      </c>
      <c r="H1398" s="104">
        <f t="shared" si="402"/>
        <v>0</v>
      </c>
      <c r="I1398" s="104">
        <f t="shared" si="402"/>
        <v>0</v>
      </c>
      <c r="J1398" s="98" t="s">
        <v>391</v>
      </c>
    </row>
    <row r="1399" spans="1:10" s="98" customFormat="1" ht="45.75" hidden="1" thickBot="1" x14ac:dyDescent="0.3">
      <c r="A1399" s="100"/>
      <c r="B1399" s="101"/>
      <c r="C1399" s="102"/>
      <c r="D1399" s="102"/>
      <c r="E1399" s="103" t="s">
        <v>334</v>
      </c>
      <c r="F1399" s="104">
        <f t="shared" ref="F1399:I1399" si="403">F1395+F1391+F1387</f>
        <v>0</v>
      </c>
      <c r="G1399" s="104">
        <f t="shared" si="403"/>
        <v>0</v>
      </c>
      <c r="H1399" s="104">
        <f t="shared" si="403"/>
        <v>0</v>
      </c>
      <c r="I1399" s="104">
        <f t="shared" si="403"/>
        <v>0</v>
      </c>
      <c r="J1399" s="98" t="s">
        <v>391</v>
      </c>
    </row>
    <row r="1400" spans="1:10" s="98" customFormat="1" ht="45.75" hidden="1" thickBot="1" x14ac:dyDescent="0.3">
      <c r="A1400" s="96"/>
      <c r="B1400" s="106"/>
      <c r="E1400" s="99"/>
      <c r="F1400" s="94"/>
      <c r="G1400" s="95"/>
      <c r="H1400" s="95"/>
      <c r="I1400" s="95"/>
      <c r="J1400" s="98" t="s">
        <v>391</v>
      </c>
    </row>
    <row r="1401" spans="1:10" s="98" customFormat="1" ht="45.75" hidden="1" thickBot="1" x14ac:dyDescent="0.3">
      <c r="A1401" s="107">
        <v>1602</v>
      </c>
      <c r="B1401" s="109" t="s">
        <v>96</v>
      </c>
      <c r="C1401" s="109" t="s">
        <v>104</v>
      </c>
      <c r="D1401" s="109" t="s">
        <v>281</v>
      </c>
      <c r="E1401" s="110"/>
      <c r="F1401" s="111"/>
      <c r="G1401" s="112"/>
      <c r="H1401" s="112"/>
      <c r="I1401" s="112"/>
      <c r="J1401" s="98" t="s">
        <v>391</v>
      </c>
    </row>
    <row r="1402" spans="1:10" s="98" customFormat="1" ht="45.75" hidden="1" thickBot="1" x14ac:dyDescent="0.3">
      <c r="A1402" s="96"/>
      <c r="B1402" s="97" t="s">
        <v>98</v>
      </c>
      <c r="D1402" s="98" t="s">
        <v>99</v>
      </c>
      <c r="E1402" s="99" t="s">
        <v>332</v>
      </c>
      <c r="F1402" s="94">
        <v>0</v>
      </c>
      <c r="G1402" s="95">
        <v>0</v>
      </c>
      <c r="H1402" s="95">
        <v>0</v>
      </c>
      <c r="I1402" s="95">
        <f>F1402+G1402-H1402</f>
        <v>0</v>
      </c>
      <c r="J1402" s="98" t="s">
        <v>391</v>
      </c>
    </row>
    <row r="1403" spans="1:10" s="98" customFormat="1" ht="45.75" hidden="1" thickBot="1" x14ac:dyDescent="0.3">
      <c r="A1403" s="96"/>
      <c r="B1403" s="97"/>
      <c r="E1403" s="99" t="s">
        <v>333</v>
      </c>
      <c r="F1403" s="94">
        <v>0</v>
      </c>
      <c r="G1403" s="95">
        <v>0</v>
      </c>
      <c r="H1403" s="95">
        <v>0</v>
      </c>
      <c r="I1403" s="95">
        <f>F1403+G1403-H1403</f>
        <v>0</v>
      </c>
      <c r="J1403" s="98" t="s">
        <v>391</v>
      </c>
    </row>
    <row r="1404" spans="1:10" s="98" customFormat="1" ht="45.75" hidden="1" thickBot="1" x14ac:dyDescent="0.3">
      <c r="A1404" s="96"/>
      <c r="B1404" s="97"/>
      <c r="E1404" s="99" t="s">
        <v>334</v>
      </c>
      <c r="F1404" s="94">
        <f>SUM(F1402:F1403)</f>
        <v>0</v>
      </c>
      <c r="G1404" s="95">
        <v>0</v>
      </c>
      <c r="H1404" s="95">
        <v>0</v>
      </c>
      <c r="I1404" s="95">
        <f t="shared" ref="I1404" si="404">F1404+G1404-H1404</f>
        <v>0</v>
      </c>
      <c r="J1404" s="98" t="s">
        <v>391</v>
      </c>
    </row>
    <row r="1405" spans="1:10" s="98" customFormat="1" ht="45.75" hidden="1" thickBot="1" x14ac:dyDescent="0.3">
      <c r="A1405" s="96"/>
      <c r="B1405" s="97"/>
      <c r="E1405" s="99"/>
      <c r="F1405" s="94"/>
      <c r="G1405" s="95"/>
      <c r="H1405" s="95"/>
      <c r="I1405" s="95"/>
      <c r="J1405" s="98" t="s">
        <v>391</v>
      </c>
    </row>
    <row r="1406" spans="1:10" s="98" customFormat="1" ht="45.75" hidden="1" thickBot="1" x14ac:dyDescent="0.3">
      <c r="A1406" s="96"/>
      <c r="B1406" s="97" t="s">
        <v>100</v>
      </c>
      <c r="D1406" s="98" t="s">
        <v>101</v>
      </c>
      <c r="E1406" s="99" t="s">
        <v>332</v>
      </c>
      <c r="F1406" s="94">
        <v>0</v>
      </c>
      <c r="G1406" s="95">
        <v>0</v>
      </c>
      <c r="H1406" s="95">
        <v>0</v>
      </c>
      <c r="I1406" s="95">
        <f>F1406+G1406-H1406</f>
        <v>0</v>
      </c>
      <c r="J1406" s="98" t="s">
        <v>391</v>
      </c>
    </row>
    <row r="1407" spans="1:10" s="98" customFormat="1" ht="45.75" hidden="1" thickBot="1" x14ac:dyDescent="0.3">
      <c r="A1407" s="96"/>
      <c r="B1407" s="97"/>
      <c r="E1407" s="99" t="s">
        <v>333</v>
      </c>
      <c r="F1407" s="94">
        <v>0</v>
      </c>
      <c r="G1407" s="95">
        <v>0</v>
      </c>
      <c r="H1407" s="95">
        <v>0</v>
      </c>
      <c r="I1407" s="95">
        <f>F1407+G1407-H1407</f>
        <v>0</v>
      </c>
      <c r="J1407" s="98" t="s">
        <v>391</v>
      </c>
    </row>
    <row r="1408" spans="1:10" s="98" customFormat="1" ht="45.75" hidden="1" thickBot="1" x14ac:dyDescent="0.3">
      <c r="A1408" s="96"/>
      <c r="B1408" s="97"/>
      <c r="E1408" s="99" t="s">
        <v>334</v>
      </c>
      <c r="F1408" s="94">
        <f>SUM(F1406:F1407)</f>
        <v>0</v>
      </c>
      <c r="G1408" s="95">
        <v>0</v>
      </c>
      <c r="H1408" s="95">
        <v>0</v>
      </c>
      <c r="I1408" s="95">
        <f t="shared" ref="I1408" si="405">F1408+G1408-H1408</f>
        <v>0</v>
      </c>
      <c r="J1408" s="98" t="s">
        <v>391</v>
      </c>
    </row>
    <row r="1409" spans="1:10" s="98" customFormat="1" ht="45.75" hidden="1" thickBot="1" x14ac:dyDescent="0.3">
      <c r="A1409" s="96"/>
      <c r="B1409" s="97"/>
      <c r="E1409" s="99"/>
      <c r="F1409" s="94"/>
      <c r="G1409" s="95"/>
      <c r="H1409" s="95"/>
      <c r="I1409" s="95"/>
      <c r="J1409" s="98" t="s">
        <v>391</v>
      </c>
    </row>
    <row r="1410" spans="1:10" s="98" customFormat="1" ht="45.75" hidden="1" thickBot="1" x14ac:dyDescent="0.3">
      <c r="A1410" s="96"/>
      <c r="B1410" s="97" t="s">
        <v>109</v>
      </c>
      <c r="D1410" s="98" t="s">
        <v>110</v>
      </c>
      <c r="E1410" s="99" t="s">
        <v>332</v>
      </c>
      <c r="F1410" s="94">
        <v>0</v>
      </c>
      <c r="G1410" s="95">
        <v>0</v>
      </c>
      <c r="H1410" s="95">
        <v>0</v>
      </c>
      <c r="I1410" s="95">
        <f>F1410+G1410-H1410</f>
        <v>0</v>
      </c>
      <c r="J1410" s="98" t="s">
        <v>391</v>
      </c>
    </row>
    <row r="1411" spans="1:10" s="98" customFormat="1" ht="45.75" hidden="1" thickBot="1" x14ac:dyDescent="0.3">
      <c r="A1411" s="96"/>
      <c r="B1411" s="97"/>
      <c r="E1411" s="99" t="s">
        <v>333</v>
      </c>
      <c r="F1411" s="94">
        <v>0</v>
      </c>
      <c r="G1411" s="95">
        <v>0</v>
      </c>
      <c r="H1411" s="95">
        <v>0</v>
      </c>
      <c r="I1411" s="95">
        <f>F1411+G1411-H1411</f>
        <v>0</v>
      </c>
      <c r="J1411" s="98" t="s">
        <v>391</v>
      </c>
    </row>
    <row r="1412" spans="1:10" s="98" customFormat="1" ht="45.75" hidden="1" thickBot="1" x14ac:dyDescent="0.3">
      <c r="A1412" s="96"/>
      <c r="B1412" s="97"/>
      <c r="E1412" s="99" t="s">
        <v>334</v>
      </c>
      <c r="F1412" s="94">
        <f>SUM(F1410:F1411)</f>
        <v>0</v>
      </c>
      <c r="G1412" s="95">
        <v>0</v>
      </c>
      <c r="H1412" s="95">
        <v>0</v>
      </c>
      <c r="I1412" s="95">
        <f t="shared" ref="I1412" si="406">F1412+G1412-H1412</f>
        <v>0</v>
      </c>
      <c r="J1412" s="98" t="s">
        <v>391</v>
      </c>
    </row>
    <row r="1413" spans="1:10" s="98" customFormat="1" ht="45.75" hidden="1" thickBot="1" x14ac:dyDescent="0.3">
      <c r="A1413" s="96"/>
      <c r="B1413" s="106"/>
      <c r="E1413" s="99"/>
      <c r="F1413" s="94"/>
      <c r="G1413" s="95"/>
      <c r="H1413" s="95"/>
      <c r="I1413" s="95"/>
      <c r="J1413" s="98" t="s">
        <v>391</v>
      </c>
    </row>
    <row r="1414" spans="1:10" s="98" customFormat="1" ht="45.75" hidden="1" thickBot="1" x14ac:dyDescent="0.3">
      <c r="A1414" s="100"/>
      <c r="B1414" s="101" t="s">
        <v>102</v>
      </c>
      <c r="C1414" s="102" t="s">
        <v>104</v>
      </c>
      <c r="D1414" s="102" t="s">
        <v>281</v>
      </c>
      <c r="E1414" s="103" t="s">
        <v>332</v>
      </c>
      <c r="F1414" s="104">
        <f>F1410+F1406+F1402</f>
        <v>0</v>
      </c>
      <c r="G1414" s="104">
        <f>G1410+G1406+G1402</f>
        <v>0</v>
      </c>
      <c r="H1414" s="104">
        <f>H1410+H1406+H1402</f>
        <v>0</v>
      </c>
      <c r="I1414" s="104">
        <f>I1410+I1406+I1402</f>
        <v>0</v>
      </c>
      <c r="J1414" s="98" t="s">
        <v>391</v>
      </c>
    </row>
    <row r="1415" spans="1:10" s="98" customFormat="1" ht="45.75" hidden="1" thickBot="1" x14ac:dyDescent="0.3">
      <c r="A1415" s="100"/>
      <c r="B1415" s="101"/>
      <c r="C1415" s="102"/>
      <c r="D1415" s="102"/>
      <c r="E1415" s="103" t="s">
        <v>333</v>
      </c>
      <c r="F1415" s="104">
        <f t="shared" ref="F1415:I1415" si="407">F1411+F1407+F1403</f>
        <v>0</v>
      </c>
      <c r="G1415" s="104">
        <f t="shared" si="407"/>
        <v>0</v>
      </c>
      <c r="H1415" s="104">
        <f t="shared" si="407"/>
        <v>0</v>
      </c>
      <c r="I1415" s="104">
        <f t="shared" si="407"/>
        <v>0</v>
      </c>
      <c r="J1415" s="98" t="s">
        <v>391</v>
      </c>
    </row>
    <row r="1416" spans="1:10" s="98" customFormat="1" ht="45.75" hidden="1" thickBot="1" x14ac:dyDescent="0.3">
      <c r="A1416" s="100"/>
      <c r="B1416" s="101"/>
      <c r="C1416" s="102"/>
      <c r="D1416" s="102"/>
      <c r="E1416" s="103" t="s">
        <v>334</v>
      </c>
      <c r="F1416" s="104">
        <f t="shared" ref="F1416:I1416" si="408">F1412+F1408+F1404</f>
        <v>0</v>
      </c>
      <c r="G1416" s="104">
        <f t="shared" si="408"/>
        <v>0</v>
      </c>
      <c r="H1416" s="104">
        <f t="shared" si="408"/>
        <v>0</v>
      </c>
      <c r="I1416" s="104">
        <f t="shared" si="408"/>
        <v>0</v>
      </c>
      <c r="J1416" s="98" t="s">
        <v>391</v>
      </c>
    </row>
    <row r="1417" spans="1:10" s="98" customFormat="1" ht="45.75" hidden="1" thickBot="1" x14ac:dyDescent="0.3">
      <c r="A1417" s="96"/>
      <c r="B1417" s="106"/>
      <c r="E1417" s="99"/>
      <c r="F1417" s="94"/>
      <c r="G1417" s="95"/>
      <c r="H1417" s="95"/>
      <c r="I1417" s="95"/>
      <c r="J1417" s="98" t="s">
        <v>391</v>
      </c>
    </row>
    <row r="1418" spans="1:10" s="98" customFormat="1" ht="45.75" hidden="1" thickBot="1" x14ac:dyDescent="0.3">
      <c r="A1418" s="107">
        <v>1603</v>
      </c>
      <c r="B1418" s="109" t="s">
        <v>96</v>
      </c>
      <c r="C1418" s="109" t="s">
        <v>107</v>
      </c>
      <c r="D1418" s="109" t="s">
        <v>385</v>
      </c>
      <c r="E1418" s="110"/>
      <c r="F1418" s="111"/>
      <c r="G1418" s="112"/>
      <c r="H1418" s="112"/>
      <c r="I1418" s="112"/>
      <c r="J1418" s="98" t="s">
        <v>391</v>
      </c>
    </row>
    <row r="1419" spans="1:10" s="98" customFormat="1" ht="45.75" hidden="1" thickBot="1" x14ac:dyDescent="0.3">
      <c r="A1419" s="96"/>
      <c r="B1419" s="97" t="s">
        <v>98</v>
      </c>
      <c r="D1419" s="98" t="s">
        <v>99</v>
      </c>
      <c r="E1419" s="99" t="s">
        <v>332</v>
      </c>
      <c r="F1419" s="94">
        <v>0</v>
      </c>
      <c r="G1419" s="95">
        <v>0</v>
      </c>
      <c r="H1419" s="95">
        <v>0</v>
      </c>
      <c r="I1419" s="95">
        <f>F1419+G1419-H1419</f>
        <v>0</v>
      </c>
      <c r="J1419" s="98" t="s">
        <v>391</v>
      </c>
    </row>
    <row r="1420" spans="1:10" s="98" customFormat="1" ht="45.75" hidden="1" thickBot="1" x14ac:dyDescent="0.3">
      <c r="A1420" s="96"/>
      <c r="B1420" s="97"/>
      <c r="E1420" s="99" t="s">
        <v>333</v>
      </c>
      <c r="F1420" s="94">
        <v>0</v>
      </c>
      <c r="G1420" s="95">
        <v>0</v>
      </c>
      <c r="H1420" s="95">
        <v>0</v>
      </c>
      <c r="I1420" s="95">
        <f>F1420+G1420-H1420</f>
        <v>0</v>
      </c>
      <c r="J1420" s="98" t="s">
        <v>391</v>
      </c>
    </row>
    <row r="1421" spans="1:10" s="98" customFormat="1" ht="45.75" hidden="1" thickBot="1" x14ac:dyDescent="0.3">
      <c r="A1421" s="96"/>
      <c r="B1421" s="97"/>
      <c r="E1421" s="99" t="s">
        <v>334</v>
      </c>
      <c r="F1421" s="94">
        <f>SUM(F1419:F1420)</f>
        <v>0</v>
      </c>
      <c r="G1421" s="95">
        <v>0</v>
      </c>
      <c r="H1421" s="95">
        <v>0</v>
      </c>
      <c r="I1421" s="95">
        <f t="shared" ref="I1421" si="409">F1421+G1421-H1421</f>
        <v>0</v>
      </c>
      <c r="J1421" s="98" t="s">
        <v>391</v>
      </c>
    </row>
    <row r="1422" spans="1:10" s="98" customFormat="1" ht="45.75" hidden="1" thickBot="1" x14ac:dyDescent="0.3">
      <c r="A1422" s="96"/>
      <c r="B1422" s="97"/>
      <c r="E1422" s="99"/>
      <c r="F1422" s="94"/>
      <c r="G1422" s="95"/>
      <c r="H1422" s="95"/>
      <c r="I1422" s="95"/>
      <c r="J1422" s="98" t="s">
        <v>391</v>
      </c>
    </row>
    <row r="1423" spans="1:10" s="98" customFormat="1" ht="45.75" hidden="1" thickBot="1" x14ac:dyDescent="0.3">
      <c r="A1423" s="96"/>
      <c r="B1423" s="97" t="s">
        <v>100</v>
      </c>
      <c r="D1423" s="98" t="s">
        <v>101</v>
      </c>
      <c r="E1423" s="99" t="s">
        <v>332</v>
      </c>
      <c r="F1423" s="94">
        <v>0</v>
      </c>
      <c r="G1423" s="95">
        <v>0</v>
      </c>
      <c r="H1423" s="95">
        <v>0</v>
      </c>
      <c r="I1423" s="95">
        <f>F1423+G1423-H1423</f>
        <v>0</v>
      </c>
      <c r="J1423" s="98" t="s">
        <v>391</v>
      </c>
    </row>
    <row r="1424" spans="1:10" s="98" customFormat="1" ht="45.75" hidden="1" thickBot="1" x14ac:dyDescent="0.3">
      <c r="A1424" s="96"/>
      <c r="B1424" s="97"/>
      <c r="E1424" s="99" t="s">
        <v>333</v>
      </c>
      <c r="F1424" s="94">
        <v>0</v>
      </c>
      <c r="G1424" s="95">
        <v>0</v>
      </c>
      <c r="H1424" s="95">
        <v>0</v>
      </c>
      <c r="I1424" s="95">
        <f>F1424+G1424-H1424</f>
        <v>0</v>
      </c>
      <c r="J1424" s="98" t="s">
        <v>391</v>
      </c>
    </row>
    <row r="1425" spans="1:10" s="98" customFormat="1" ht="45.75" hidden="1" thickBot="1" x14ac:dyDescent="0.3">
      <c r="A1425" s="96"/>
      <c r="B1425" s="97"/>
      <c r="E1425" s="99" t="s">
        <v>334</v>
      </c>
      <c r="F1425" s="94">
        <f>SUM(F1423:F1424)</f>
        <v>0</v>
      </c>
      <c r="G1425" s="95">
        <v>0</v>
      </c>
      <c r="H1425" s="95">
        <v>0</v>
      </c>
      <c r="I1425" s="95">
        <f t="shared" ref="I1425" si="410">F1425+G1425-H1425</f>
        <v>0</v>
      </c>
      <c r="J1425" s="98" t="s">
        <v>391</v>
      </c>
    </row>
    <row r="1426" spans="1:10" s="98" customFormat="1" ht="45.75" hidden="1" thickBot="1" x14ac:dyDescent="0.3">
      <c r="A1426" s="96"/>
      <c r="B1426" s="97"/>
      <c r="E1426" s="99"/>
      <c r="F1426" s="94"/>
      <c r="G1426" s="95"/>
      <c r="H1426" s="95"/>
      <c r="I1426" s="95"/>
      <c r="J1426" s="98" t="s">
        <v>391</v>
      </c>
    </row>
    <row r="1427" spans="1:10" s="98" customFormat="1" ht="45.75" hidden="1" thickBot="1" x14ac:dyDescent="0.3">
      <c r="A1427" s="96"/>
      <c r="B1427" s="97" t="s">
        <v>109</v>
      </c>
      <c r="D1427" s="98" t="s">
        <v>110</v>
      </c>
      <c r="E1427" s="99" t="s">
        <v>332</v>
      </c>
      <c r="F1427" s="94">
        <v>0</v>
      </c>
      <c r="G1427" s="95">
        <v>0</v>
      </c>
      <c r="H1427" s="95">
        <v>0</v>
      </c>
      <c r="I1427" s="95">
        <f>F1427+G1427-H1427</f>
        <v>0</v>
      </c>
      <c r="J1427" s="98" t="s">
        <v>391</v>
      </c>
    </row>
    <row r="1428" spans="1:10" s="98" customFormat="1" ht="45.75" hidden="1" thickBot="1" x14ac:dyDescent="0.3">
      <c r="A1428" s="96"/>
      <c r="B1428" s="97"/>
      <c r="E1428" s="99" t="s">
        <v>333</v>
      </c>
      <c r="F1428" s="94">
        <v>0</v>
      </c>
      <c r="G1428" s="95">
        <v>0</v>
      </c>
      <c r="H1428" s="95">
        <v>0</v>
      </c>
      <c r="I1428" s="95">
        <f>F1428+G1428-H1428</f>
        <v>0</v>
      </c>
      <c r="J1428" s="98" t="s">
        <v>391</v>
      </c>
    </row>
    <row r="1429" spans="1:10" s="98" customFormat="1" ht="45.75" hidden="1" thickBot="1" x14ac:dyDescent="0.3">
      <c r="A1429" s="96"/>
      <c r="B1429" s="97"/>
      <c r="E1429" s="99" t="s">
        <v>334</v>
      </c>
      <c r="F1429" s="94">
        <f>SUM(F1427:F1428)</f>
        <v>0</v>
      </c>
      <c r="G1429" s="95">
        <v>0</v>
      </c>
      <c r="H1429" s="95">
        <v>0</v>
      </c>
      <c r="I1429" s="95">
        <f t="shared" ref="I1429" si="411">F1429+G1429-H1429</f>
        <v>0</v>
      </c>
      <c r="J1429" s="98" t="s">
        <v>391</v>
      </c>
    </row>
    <row r="1430" spans="1:10" s="98" customFormat="1" ht="45.75" hidden="1" thickBot="1" x14ac:dyDescent="0.3">
      <c r="A1430" s="96"/>
      <c r="B1430" s="97"/>
      <c r="E1430" s="99"/>
      <c r="F1430" s="94"/>
      <c r="G1430" s="95"/>
      <c r="H1430" s="95"/>
      <c r="I1430" s="95"/>
      <c r="J1430" s="98" t="s">
        <v>391</v>
      </c>
    </row>
    <row r="1431" spans="1:10" s="98" customFormat="1" ht="45.75" hidden="1" thickBot="1" x14ac:dyDescent="0.3">
      <c r="A1431" s="100"/>
      <c r="B1431" s="101" t="s">
        <v>102</v>
      </c>
      <c r="C1431" s="102" t="s">
        <v>107</v>
      </c>
      <c r="D1431" s="102" t="s">
        <v>385</v>
      </c>
      <c r="E1431" s="103" t="s">
        <v>332</v>
      </c>
      <c r="F1431" s="104">
        <f>F1427+F1423+F1419</f>
        <v>0</v>
      </c>
      <c r="G1431" s="104">
        <f>G1427+G1423+G1419</f>
        <v>0</v>
      </c>
      <c r="H1431" s="104">
        <f>H1427+H1423+H1419</f>
        <v>0</v>
      </c>
      <c r="I1431" s="104">
        <f>I1427+I1423+I1419</f>
        <v>0</v>
      </c>
      <c r="J1431" s="98" t="s">
        <v>391</v>
      </c>
    </row>
    <row r="1432" spans="1:10" s="98" customFormat="1" ht="45.75" hidden="1" thickBot="1" x14ac:dyDescent="0.3">
      <c r="A1432" s="100"/>
      <c r="B1432" s="101"/>
      <c r="C1432" s="102"/>
      <c r="D1432" s="102"/>
      <c r="E1432" s="103" t="s">
        <v>333</v>
      </c>
      <c r="F1432" s="104">
        <f t="shared" ref="F1432:I1432" si="412">F1428+F1424+F1420</f>
        <v>0</v>
      </c>
      <c r="G1432" s="104">
        <f t="shared" si="412"/>
        <v>0</v>
      </c>
      <c r="H1432" s="104">
        <f t="shared" si="412"/>
        <v>0</v>
      </c>
      <c r="I1432" s="104">
        <f t="shared" si="412"/>
        <v>0</v>
      </c>
      <c r="J1432" s="98" t="s">
        <v>391</v>
      </c>
    </row>
    <row r="1433" spans="1:10" s="98" customFormat="1" ht="45.75" hidden="1" thickBot="1" x14ac:dyDescent="0.3">
      <c r="A1433" s="100"/>
      <c r="B1433" s="101"/>
      <c r="C1433" s="102"/>
      <c r="D1433" s="102"/>
      <c r="E1433" s="103" t="s">
        <v>334</v>
      </c>
      <c r="F1433" s="104">
        <f t="shared" ref="F1433:I1433" si="413">F1429+F1425+F1421</f>
        <v>0</v>
      </c>
      <c r="G1433" s="104">
        <f t="shared" si="413"/>
        <v>0</v>
      </c>
      <c r="H1433" s="104">
        <f t="shared" si="413"/>
        <v>0</v>
      </c>
      <c r="I1433" s="104">
        <f t="shared" si="413"/>
        <v>0</v>
      </c>
      <c r="J1433" s="98" t="s">
        <v>391</v>
      </c>
    </row>
    <row r="1434" spans="1:10" s="98" customFormat="1" ht="45.75" hidden="1" thickBot="1" x14ac:dyDescent="0.3">
      <c r="A1434" s="96"/>
      <c r="B1434" s="106"/>
      <c r="E1434" s="99"/>
      <c r="F1434" s="94"/>
      <c r="G1434" s="95"/>
      <c r="H1434" s="95"/>
      <c r="I1434" s="95"/>
      <c r="J1434" s="98" t="s">
        <v>391</v>
      </c>
    </row>
    <row r="1435" spans="1:10" s="98" customFormat="1" ht="45.75" hidden="1" thickBot="1" x14ac:dyDescent="0.3">
      <c r="A1435" s="113" t="s">
        <v>282</v>
      </c>
      <c r="B1435" s="114"/>
      <c r="C1435" s="115"/>
      <c r="D1435" s="115" t="s">
        <v>279</v>
      </c>
      <c r="E1435" s="116" t="s">
        <v>332</v>
      </c>
      <c r="F1435" s="148">
        <f>F1431+F1414+F1397</f>
        <v>0</v>
      </c>
      <c r="G1435" s="148">
        <f t="shared" ref="G1435:I1435" si="414">G1431+G1414+G1397</f>
        <v>0</v>
      </c>
      <c r="H1435" s="148">
        <f t="shared" si="414"/>
        <v>0</v>
      </c>
      <c r="I1435" s="148">
        <f t="shared" si="414"/>
        <v>0</v>
      </c>
      <c r="J1435" s="98" t="s">
        <v>391</v>
      </c>
    </row>
    <row r="1436" spans="1:10" s="98" customFormat="1" ht="45.75" hidden="1" thickBot="1" x14ac:dyDescent="0.3">
      <c r="A1436" s="100"/>
      <c r="B1436" s="101"/>
      <c r="C1436" s="102"/>
      <c r="D1436" s="102"/>
      <c r="E1436" s="103" t="s">
        <v>333</v>
      </c>
      <c r="F1436" s="149">
        <f t="shared" ref="F1436:I1437" si="415">F1432+F1415+F1398</f>
        <v>0</v>
      </c>
      <c r="G1436" s="149">
        <f t="shared" si="415"/>
        <v>0</v>
      </c>
      <c r="H1436" s="149">
        <f t="shared" si="415"/>
        <v>0</v>
      </c>
      <c r="I1436" s="149">
        <f t="shared" si="415"/>
        <v>0</v>
      </c>
      <c r="J1436" s="98" t="s">
        <v>391</v>
      </c>
    </row>
    <row r="1437" spans="1:10" s="98" customFormat="1" ht="45.75" hidden="1" thickBot="1" x14ac:dyDescent="0.3">
      <c r="A1437" s="100"/>
      <c r="B1437" s="101"/>
      <c r="C1437" s="102"/>
      <c r="D1437" s="102"/>
      <c r="E1437" s="103" t="s">
        <v>334</v>
      </c>
      <c r="F1437" s="149">
        <f t="shared" si="415"/>
        <v>0</v>
      </c>
      <c r="G1437" s="149">
        <f t="shared" si="415"/>
        <v>0</v>
      </c>
      <c r="H1437" s="149">
        <f t="shared" si="415"/>
        <v>0</v>
      </c>
      <c r="I1437" s="149">
        <f t="shared" si="415"/>
        <v>0</v>
      </c>
      <c r="J1437" s="98" t="s">
        <v>391</v>
      </c>
    </row>
    <row r="1438" spans="1:10" s="98" customFormat="1" ht="45.75" hidden="1" thickBot="1" x14ac:dyDescent="0.3">
      <c r="A1438" s="96"/>
      <c r="B1438" s="106"/>
      <c r="E1438" s="99"/>
      <c r="F1438" s="94"/>
      <c r="G1438" s="95"/>
      <c r="H1438" s="95"/>
      <c r="I1438" s="95"/>
      <c r="J1438" s="98" t="s">
        <v>391</v>
      </c>
    </row>
    <row r="1439" spans="1:10" s="102" customFormat="1" ht="45.75" hidden="1" thickBot="1" x14ac:dyDescent="0.3">
      <c r="A1439" s="118" t="s">
        <v>92</v>
      </c>
      <c r="B1439" s="119"/>
      <c r="C1439" s="120" t="s">
        <v>283</v>
      </c>
      <c r="D1439" s="120" t="s">
        <v>284</v>
      </c>
      <c r="E1439" s="121"/>
      <c r="F1439" s="122"/>
      <c r="G1439" s="123"/>
      <c r="H1439" s="123"/>
      <c r="I1439" s="123"/>
      <c r="J1439" s="102" t="s">
        <v>391</v>
      </c>
    </row>
    <row r="1440" spans="1:10" s="98" customFormat="1" ht="45.75" hidden="1" thickBot="1" x14ac:dyDescent="0.3">
      <c r="A1440" s="96"/>
      <c r="B1440" s="106"/>
      <c r="E1440" s="99"/>
      <c r="F1440" s="94"/>
      <c r="G1440" s="95"/>
      <c r="H1440" s="95"/>
      <c r="I1440" s="95"/>
      <c r="J1440" s="98" t="s">
        <v>391</v>
      </c>
    </row>
    <row r="1441" spans="1:10" s="98" customFormat="1" ht="45.75" hidden="1" thickBot="1" x14ac:dyDescent="0.3">
      <c r="A1441" s="107">
        <v>1701</v>
      </c>
      <c r="B1441" s="109" t="s">
        <v>96</v>
      </c>
      <c r="C1441" s="109" t="s">
        <v>184</v>
      </c>
      <c r="D1441" s="109" t="s">
        <v>285</v>
      </c>
      <c r="E1441" s="110"/>
      <c r="F1441" s="111"/>
      <c r="G1441" s="112"/>
      <c r="H1441" s="112"/>
      <c r="I1441" s="112"/>
      <c r="J1441" s="98" t="s">
        <v>391</v>
      </c>
    </row>
    <row r="1442" spans="1:10" s="98" customFormat="1" ht="45.75" hidden="1" thickBot="1" x14ac:dyDescent="0.3">
      <c r="A1442" s="96"/>
      <c r="B1442" s="97" t="s">
        <v>98</v>
      </c>
      <c r="D1442" s="98" t="s">
        <v>99</v>
      </c>
      <c r="E1442" s="99" t="s">
        <v>332</v>
      </c>
      <c r="F1442" s="94">
        <v>0</v>
      </c>
      <c r="G1442" s="95">
        <v>0</v>
      </c>
      <c r="H1442" s="95">
        <v>0</v>
      </c>
      <c r="I1442" s="95">
        <f>F1442+G1442-H1442</f>
        <v>0</v>
      </c>
      <c r="J1442" s="98" t="s">
        <v>391</v>
      </c>
    </row>
    <row r="1443" spans="1:10" s="98" customFormat="1" ht="45.75" hidden="1" thickBot="1" x14ac:dyDescent="0.3">
      <c r="A1443" s="96"/>
      <c r="B1443" s="97"/>
      <c r="E1443" s="99" t="s">
        <v>333</v>
      </c>
      <c r="F1443" s="94">
        <v>0</v>
      </c>
      <c r="G1443" s="95">
        <v>0</v>
      </c>
      <c r="H1443" s="95">
        <v>0</v>
      </c>
      <c r="I1443" s="95">
        <f>F1443+G1443-H1443</f>
        <v>0</v>
      </c>
      <c r="J1443" s="98" t="s">
        <v>391</v>
      </c>
    </row>
    <row r="1444" spans="1:10" s="98" customFormat="1" ht="45.75" hidden="1" thickBot="1" x14ac:dyDescent="0.3">
      <c r="A1444" s="96"/>
      <c r="B1444" s="97"/>
      <c r="E1444" s="99" t="s">
        <v>334</v>
      </c>
      <c r="F1444" s="94">
        <f>SUM(F1442:F1443)</f>
        <v>0</v>
      </c>
      <c r="G1444" s="95">
        <v>0</v>
      </c>
      <c r="H1444" s="95">
        <v>0</v>
      </c>
      <c r="I1444" s="95">
        <f t="shared" ref="I1444" si="416">F1444+G1444-H1444</f>
        <v>0</v>
      </c>
      <c r="J1444" s="98" t="s">
        <v>391</v>
      </c>
    </row>
    <row r="1445" spans="1:10" s="98" customFormat="1" ht="45.75" hidden="1" thickBot="1" x14ac:dyDescent="0.3">
      <c r="A1445" s="96"/>
      <c r="B1445" s="97"/>
      <c r="E1445" s="99"/>
      <c r="F1445" s="94"/>
      <c r="G1445" s="95"/>
      <c r="H1445" s="95"/>
      <c r="I1445" s="95"/>
      <c r="J1445" s="98" t="s">
        <v>391</v>
      </c>
    </row>
    <row r="1446" spans="1:10" s="98" customFormat="1" ht="45.75" hidden="1" thickBot="1" x14ac:dyDescent="0.3">
      <c r="A1446" s="96"/>
      <c r="B1446" s="97" t="s">
        <v>100</v>
      </c>
      <c r="D1446" s="98" t="s">
        <v>101</v>
      </c>
      <c r="E1446" s="99" t="s">
        <v>332</v>
      </c>
      <c r="F1446" s="94">
        <v>0</v>
      </c>
      <c r="G1446" s="95">
        <v>0</v>
      </c>
      <c r="H1446" s="95">
        <v>0</v>
      </c>
      <c r="I1446" s="95">
        <f>F1446+G1446-H1446</f>
        <v>0</v>
      </c>
      <c r="J1446" s="98" t="s">
        <v>391</v>
      </c>
    </row>
    <row r="1447" spans="1:10" s="98" customFormat="1" ht="45.75" hidden="1" thickBot="1" x14ac:dyDescent="0.3">
      <c r="A1447" s="96"/>
      <c r="B1447" s="97"/>
      <c r="E1447" s="99" t="s">
        <v>333</v>
      </c>
      <c r="F1447" s="94">
        <v>0</v>
      </c>
      <c r="G1447" s="95">
        <v>0</v>
      </c>
      <c r="H1447" s="95">
        <v>0</v>
      </c>
      <c r="I1447" s="95">
        <f>F1447+G1447-H1447</f>
        <v>0</v>
      </c>
      <c r="J1447" s="98" t="s">
        <v>391</v>
      </c>
    </row>
    <row r="1448" spans="1:10" s="98" customFormat="1" ht="45.75" hidden="1" thickBot="1" x14ac:dyDescent="0.3">
      <c r="A1448" s="96"/>
      <c r="B1448" s="97"/>
      <c r="E1448" s="99" t="s">
        <v>334</v>
      </c>
      <c r="F1448" s="94">
        <f>SUM(F1446:F1447)</f>
        <v>0</v>
      </c>
      <c r="G1448" s="95">
        <v>0</v>
      </c>
      <c r="H1448" s="95">
        <v>0</v>
      </c>
      <c r="I1448" s="95">
        <f t="shared" ref="I1448" si="417">F1448+G1448-H1448</f>
        <v>0</v>
      </c>
      <c r="J1448" s="98" t="s">
        <v>391</v>
      </c>
    </row>
    <row r="1449" spans="1:10" s="98" customFormat="1" ht="45.75" hidden="1" thickBot="1" x14ac:dyDescent="0.3">
      <c r="A1449" s="96"/>
      <c r="B1449" s="97"/>
      <c r="E1449" s="99"/>
      <c r="F1449" s="94"/>
      <c r="G1449" s="95"/>
      <c r="H1449" s="95"/>
      <c r="I1449" s="95"/>
      <c r="J1449" s="98" t="s">
        <v>391</v>
      </c>
    </row>
    <row r="1450" spans="1:10" s="98" customFormat="1" ht="45.75" hidden="1" thickBot="1" x14ac:dyDescent="0.3">
      <c r="A1450" s="96"/>
      <c r="B1450" s="97" t="s">
        <v>109</v>
      </c>
      <c r="D1450" s="98" t="s">
        <v>110</v>
      </c>
      <c r="E1450" s="99" t="s">
        <v>332</v>
      </c>
      <c r="F1450" s="94">
        <v>0</v>
      </c>
      <c r="G1450" s="95">
        <v>0</v>
      </c>
      <c r="H1450" s="95">
        <v>0</v>
      </c>
      <c r="I1450" s="95">
        <f>F1450+G1450-H1450</f>
        <v>0</v>
      </c>
      <c r="J1450" s="98" t="s">
        <v>391</v>
      </c>
    </row>
    <row r="1451" spans="1:10" s="98" customFormat="1" ht="45.75" hidden="1" thickBot="1" x14ac:dyDescent="0.3">
      <c r="A1451" s="96"/>
      <c r="B1451" s="97"/>
      <c r="E1451" s="99" t="s">
        <v>333</v>
      </c>
      <c r="F1451" s="94">
        <v>0</v>
      </c>
      <c r="G1451" s="95">
        <v>0</v>
      </c>
      <c r="H1451" s="95">
        <v>0</v>
      </c>
      <c r="I1451" s="95">
        <f>F1451+G1451-H1451</f>
        <v>0</v>
      </c>
      <c r="J1451" s="98" t="s">
        <v>391</v>
      </c>
    </row>
    <row r="1452" spans="1:10" s="98" customFormat="1" ht="45.75" hidden="1" thickBot="1" x14ac:dyDescent="0.3">
      <c r="A1452" s="96"/>
      <c r="B1452" s="97"/>
      <c r="E1452" s="99" t="s">
        <v>334</v>
      </c>
      <c r="F1452" s="94">
        <f>SUM(F1450:F1451)</f>
        <v>0</v>
      </c>
      <c r="G1452" s="95">
        <v>0</v>
      </c>
      <c r="H1452" s="95">
        <v>0</v>
      </c>
      <c r="I1452" s="95">
        <f t="shared" ref="I1452" si="418">F1452+G1452-H1452</f>
        <v>0</v>
      </c>
      <c r="J1452" s="98" t="s">
        <v>391</v>
      </c>
    </row>
    <row r="1453" spans="1:10" s="98" customFormat="1" ht="45.75" hidden="1" thickBot="1" x14ac:dyDescent="0.3">
      <c r="A1453" s="96"/>
      <c r="B1453" s="97"/>
      <c r="E1453" s="99"/>
      <c r="F1453" s="94"/>
      <c r="G1453" s="95"/>
      <c r="H1453" s="95"/>
      <c r="I1453" s="95"/>
      <c r="J1453" s="98" t="s">
        <v>391</v>
      </c>
    </row>
    <row r="1454" spans="1:10" s="98" customFormat="1" ht="45.75" hidden="1" thickBot="1" x14ac:dyDescent="0.3">
      <c r="A1454" s="100"/>
      <c r="B1454" s="101" t="s">
        <v>102</v>
      </c>
      <c r="C1454" s="102" t="s">
        <v>184</v>
      </c>
      <c r="D1454" s="102" t="s">
        <v>285</v>
      </c>
      <c r="E1454" s="103" t="s">
        <v>332</v>
      </c>
      <c r="F1454" s="104">
        <f>F1450+F1446+F1442</f>
        <v>0</v>
      </c>
      <c r="G1454" s="104">
        <f>G1450+G1446+G1442</f>
        <v>0</v>
      </c>
      <c r="H1454" s="104">
        <f>H1450+H1446+H1442</f>
        <v>0</v>
      </c>
      <c r="I1454" s="104">
        <f>I1450+I1446+I1442</f>
        <v>0</v>
      </c>
      <c r="J1454" s="98" t="s">
        <v>391</v>
      </c>
    </row>
    <row r="1455" spans="1:10" s="98" customFormat="1" ht="45.75" hidden="1" thickBot="1" x14ac:dyDescent="0.3">
      <c r="A1455" s="100"/>
      <c r="B1455" s="101"/>
      <c r="C1455" s="102"/>
      <c r="D1455" s="102"/>
      <c r="E1455" s="103" t="s">
        <v>333</v>
      </c>
      <c r="F1455" s="104">
        <f t="shared" ref="F1455:I1455" si="419">F1451+F1447+F1443</f>
        <v>0</v>
      </c>
      <c r="G1455" s="104">
        <f t="shared" si="419"/>
        <v>0</v>
      </c>
      <c r="H1455" s="104">
        <f t="shared" si="419"/>
        <v>0</v>
      </c>
      <c r="I1455" s="104">
        <f t="shared" si="419"/>
        <v>0</v>
      </c>
      <c r="J1455" s="98" t="s">
        <v>391</v>
      </c>
    </row>
    <row r="1456" spans="1:10" s="98" customFormat="1" ht="45.75" hidden="1" thickBot="1" x14ac:dyDescent="0.3">
      <c r="A1456" s="100"/>
      <c r="B1456" s="101"/>
      <c r="C1456" s="102"/>
      <c r="D1456" s="102"/>
      <c r="E1456" s="103" t="s">
        <v>334</v>
      </c>
      <c r="F1456" s="104">
        <f t="shared" ref="F1456:I1456" si="420">F1452+F1448+F1444</f>
        <v>0</v>
      </c>
      <c r="G1456" s="104">
        <f t="shared" si="420"/>
        <v>0</v>
      </c>
      <c r="H1456" s="104">
        <f t="shared" si="420"/>
        <v>0</v>
      </c>
      <c r="I1456" s="104">
        <f t="shared" si="420"/>
        <v>0</v>
      </c>
      <c r="J1456" s="98" t="s">
        <v>391</v>
      </c>
    </row>
    <row r="1457" spans="1:10" s="98" customFormat="1" ht="45.75" hidden="1" thickBot="1" x14ac:dyDescent="0.3">
      <c r="A1457" s="96"/>
      <c r="B1457" s="106"/>
      <c r="E1457" s="99"/>
      <c r="F1457" s="94"/>
      <c r="G1457" s="95"/>
      <c r="H1457" s="95"/>
      <c r="I1457" s="95"/>
      <c r="J1457" s="98" t="s">
        <v>391</v>
      </c>
    </row>
    <row r="1458" spans="1:10" s="98" customFormat="1" ht="45.75" hidden="1" thickBot="1" x14ac:dyDescent="0.3">
      <c r="A1458" s="107">
        <v>1702</v>
      </c>
      <c r="B1458" s="109" t="s">
        <v>96</v>
      </c>
      <c r="C1458" s="109" t="s">
        <v>104</v>
      </c>
      <c r="D1458" s="109" t="s">
        <v>386</v>
      </c>
      <c r="E1458" s="110"/>
      <c r="F1458" s="111"/>
      <c r="G1458" s="112"/>
      <c r="H1458" s="112"/>
      <c r="I1458" s="112"/>
      <c r="J1458" s="98" t="s">
        <v>391</v>
      </c>
    </row>
    <row r="1459" spans="1:10" s="98" customFormat="1" ht="45.75" hidden="1" thickBot="1" x14ac:dyDescent="0.3">
      <c r="A1459" s="96"/>
      <c r="B1459" s="97" t="s">
        <v>98</v>
      </c>
      <c r="D1459" s="98" t="s">
        <v>99</v>
      </c>
      <c r="E1459" s="99" t="s">
        <v>332</v>
      </c>
      <c r="F1459" s="94">
        <v>0</v>
      </c>
      <c r="G1459" s="95">
        <v>0</v>
      </c>
      <c r="H1459" s="95">
        <v>0</v>
      </c>
      <c r="I1459" s="95">
        <f>F1459+G1459-H1459</f>
        <v>0</v>
      </c>
      <c r="J1459" s="98" t="s">
        <v>391</v>
      </c>
    </row>
    <row r="1460" spans="1:10" s="98" customFormat="1" ht="45.75" hidden="1" thickBot="1" x14ac:dyDescent="0.3">
      <c r="A1460" s="96"/>
      <c r="B1460" s="97"/>
      <c r="E1460" s="99" t="s">
        <v>333</v>
      </c>
      <c r="F1460" s="94">
        <v>0</v>
      </c>
      <c r="G1460" s="95">
        <v>0</v>
      </c>
      <c r="H1460" s="95">
        <v>0</v>
      </c>
      <c r="I1460" s="95">
        <f>F1460+G1460-H1460</f>
        <v>0</v>
      </c>
      <c r="J1460" s="98" t="s">
        <v>391</v>
      </c>
    </row>
    <row r="1461" spans="1:10" s="98" customFormat="1" ht="45.75" hidden="1" thickBot="1" x14ac:dyDescent="0.3">
      <c r="A1461" s="96"/>
      <c r="B1461" s="97"/>
      <c r="E1461" s="99" t="s">
        <v>334</v>
      </c>
      <c r="F1461" s="94">
        <f>SUM(F1459:F1460)</f>
        <v>0</v>
      </c>
      <c r="G1461" s="95">
        <v>0</v>
      </c>
      <c r="H1461" s="95">
        <v>0</v>
      </c>
      <c r="I1461" s="95">
        <f t="shared" ref="I1461" si="421">F1461+G1461-H1461</f>
        <v>0</v>
      </c>
      <c r="J1461" s="98" t="s">
        <v>391</v>
      </c>
    </row>
    <row r="1462" spans="1:10" s="98" customFormat="1" ht="45.75" hidden="1" thickBot="1" x14ac:dyDescent="0.3">
      <c r="A1462" s="96"/>
      <c r="B1462" s="97"/>
      <c r="E1462" s="99"/>
      <c r="F1462" s="94"/>
      <c r="G1462" s="95"/>
      <c r="H1462" s="95"/>
      <c r="I1462" s="95"/>
      <c r="J1462" s="98" t="s">
        <v>391</v>
      </c>
    </row>
    <row r="1463" spans="1:10" s="98" customFormat="1" ht="45.75" hidden="1" thickBot="1" x14ac:dyDescent="0.3">
      <c r="A1463" s="96"/>
      <c r="B1463" s="97" t="s">
        <v>100</v>
      </c>
      <c r="D1463" s="98" t="s">
        <v>101</v>
      </c>
      <c r="E1463" s="99" t="s">
        <v>332</v>
      </c>
      <c r="F1463" s="94">
        <v>0</v>
      </c>
      <c r="G1463" s="95">
        <v>0</v>
      </c>
      <c r="H1463" s="95">
        <v>0</v>
      </c>
      <c r="I1463" s="95">
        <f>F1463+G1463-H1463</f>
        <v>0</v>
      </c>
      <c r="J1463" s="98" t="s">
        <v>391</v>
      </c>
    </row>
    <row r="1464" spans="1:10" s="98" customFormat="1" ht="45.75" hidden="1" thickBot="1" x14ac:dyDescent="0.3">
      <c r="A1464" s="96"/>
      <c r="B1464" s="97"/>
      <c r="E1464" s="99" t="s">
        <v>333</v>
      </c>
      <c r="F1464" s="94">
        <v>0</v>
      </c>
      <c r="G1464" s="95">
        <v>0</v>
      </c>
      <c r="H1464" s="95">
        <v>0</v>
      </c>
      <c r="I1464" s="95">
        <f>F1464+G1464-H1464</f>
        <v>0</v>
      </c>
      <c r="J1464" s="98" t="s">
        <v>391</v>
      </c>
    </row>
    <row r="1465" spans="1:10" s="98" customFormat="1" ht="45.75" hidden="1" thickBot="1" x14ac:dyDescent="0.3">
      <c r="A1465" s="96"/>
      <c r="B1465" s="97"/>
      <c r="E1465" s="99" t="s">
        <v>334</v>
      </c>
      <c r="F1465" s="94">
        <f>SUM(F1463:F1464)</f>
        <v>0</v>
      </c>
      <c r="G1465" s="95">
        <v>0</v>
      </c>
      <c r="H1465" s="95">
        <v>0</v>
      </c>
      <c r="I1465" s="95">
        <f t="shared" ref="I1465" si="422">F1465+G1465-H1465</f>
        <v>0</v>
      </c>
      <c r="J1465" s="98" t="s">
        <v>391</v>
      </c>
    </row>
    <row r="1466" spans="1:10" s="98" customFormat="1" ht="45.75" hidden="1" thickBot="1" x14ac:dyDescent="0.3">
      <c r="A1466" s="96"/>
      <c r="B1466" s="97"/>
      <c r="E1466" s="99"/>
      <c r="F1466" s="94"/>
      <c r="G1466" s="95"/>
      <c r="H1466" s="95"/>
      <c r="I1466" s="95"/>
      <c r="J1466" s="98" t="s">
        <v>391</v>
      </c>
    </row>
    <row r="1467" spans="1:10" s="98" customFormat="1" ht="45.75" hidden="1" thickBot="1" x14ac:dyDescent="0.3">
      <c r="A1467" s="96"/>
      <c r="B1467" s="97" t="s">
        <v>109</v>
      </c>
      <c r="D1467" s="98" t="s">
        <v>110</v>
      </c>
      <c r="E1467" s="99" t="s">
        <v>332</v>
      </c>
      <c r="F1467" s="94">
        <v>0</v>
      </c>
      <c r="G1467" s="95">
        <v>0</v>
      </c>
      <c r="H1467" s="95">
        <v>0</v>
      </c>
      <c r="I1467" s="95">
        <f>F1467+G1467-H1467</f>
        <v>0</v>
      </c>
      <c r="J1467" s="98" t="s">
        <v>391</v>
      </c>
    </row>
    <row r="1468" spans="1:10" s="98" customFormat="1" ht="45.75" hidden="1" thickBot="1" x14ac:dyDescent="0.3">
      <c r="A1468" s="96"/>
      <c r="B1468" s="97"/>
      <c r="E1468" s="99" t="s">
        <v>333</v>
      </c>
      <c r="F1468" s="94">
        <v>0</v>
      </c>
      <c r="G1468" s="95">
        <v>0</v>
      </c>
      <c r="H1468" s="95">
        <v>0</v>
      </c>
      <c r="I1468" s="95">
        <f>F1468+G1468-H1468</f>
        <v>0</v>
      </c>
      <c r="J1468" s="98" t="s">
        <v>391</v>
      </c>
    </row>
    <row r="1469" spans="1:10" s="98" customFormat="1" ht="45.75" hidden="1" thickBot="1" x14ac:dyDescent="0.3">
      <c r="A1469" s="96"/>
      <c r="B1469" s="97"/>
      <c r="E1469" s="99" t="s">
        <v>334</v>
      </c>
      <c r="F1469" s="94">
        <f>SUM(F1467:F1468)</f>
        <v>0</v>
      </c>
      <c r="G1469" s="95">
        <v>0</v>
      </c>
      <c r="H1469" s="95">
        <v>0</v>
      </c>
      <c r="I1469" s="95">
        <f t="shared" ref="I1469" si="423">F1469+G1469-H1469</f>
        <v>0</v>
      </c>
      <c r="J1469" s="98" t="s">
        <v>391</v>
      </c>
    </row>
    <row r="1470" spans="1:10" s="98" customFormat="1" ht="45.75" hidden="1" thickBot="1" x14ac:dyDescent="0.3">
      <c r="A1470" s="96"/>
      <c r="B1470" s="97"/>
      <c r="E1470" s="99"/>
      <c r="F1470" s="94"/>
      <c r="G1470" s="95"/>
      <c r="H1470" s="95"/>
      <c r="I1470" s="95"/>
      <c r="J1470" s="98" t="s">
        <v>391</v>
      </c>
    </row>
    <row r="1471" spans="1:10" s="98" customFormat="1" ht="45.75" hidden="1" thickBot="1" x14ac:dyDescent="0.3">
      <c r="A1471" s="100"/>
      <c r="B1471" s="101" t="s">
        <v>102</v>
      </c>
      <c r="C1471" s="102" t="s">
        <v>104</v>
      </c>
      <c r="D1471" s="102" t="s">
        <v>386</v>
      </c>
      <c r="E1471" s="103" t="s">
        <v>332</v>
      </c>
      <c r="F1471" s="104">
        <f>F1467+F1463+F1459</f>
        <v>0</v>
      </c>
      <c r="G1471" s="104">
        <f>G1467+G1463+G1459</f>
        <v>0</v>
      </c>
      <c r="H1471" s="104">
        <f>H1467+H1463+H1459</f>
        <v>0</v>
      </c>
      <c r="I1471" s="104">
        <f>I1467+I1463+I1459</f>
        <v>0</v>
      </c>
      <c r="J1471" s="98" t="s">
        <v>391</v>
      </c>
    </row>
    <row r="1472" spans="1:10" s="98" customFormat="1" ht="45.75" hidden="1" thickBot="1" x14ac:dyDescent="0.3">
      <c r="A1472" s="100"/>
      <c r="B1472" s="101"/>
      <c r="C1472" s="102"/>
      <c r="D1472" s="102"/>
      <c r="E1472" s="103" t="s">
        <v>333</v>
      </c>
      <c r="F1472" s="104">
        <f t="shared" ref="F1472:I1472" si="424">F1468+F1464+F1460</f>
        <v>0</v>
      </c>
      <c r="G1472" s="104">
        <f t="shared" si="424"/>
        <v>0</v>
      </c>
      <c r="H1472" s="104">
        <f t="shared" si="424"/>
        <v>0</v>
      </c>
      <c r="I1472" s="104">
        <f t="shared" si="424"/>
        <v>0</v>
      </c>
      <c r="J1472" s="98" t="s">
        <v>391</v>
      </c>
    </row>
    <row r="1473" spans="1:10" s="98" customFormat="1" ht="45.75" hidden="1" thickBot="1" x14ac:dyDescent="0.3">
      <c r="A1473" s="100"/>
      <c r="B1473" s="101"/>
      <c r="C1473" s="102"/>
      <c r="D1473" s="102"/>
      <c r="E1473" s="103" t="s">
        <v>334</v>
      </c>
      <c r="F1473" s="104">
        <f t="shared" ref="F1473:I1473" si="425">F1469+F1465+F1461</f>
        <v>0</v>
      </c>
      <c r="G1473" s="104">
        <f t="shared" si="425"/>
        <v>0</v>
      </c>
      <c r="H1473" s="104">
        <f t="shared" si="425"/>
        <v>0</v>
      </c>
      <c r="I1473" s="104">
        <f t="shared" si="425"/>
        <v>0</v>
      </c>
      <c r="J1473" s="98" t="s">
        <v>391</v>
      </c>
    </row>
    <row r="1474" spans="1:10" s="98" customFormat="1" ht="45.75" hidden="1" thickBot="1" x14ac:dyDescent="0.3">
      <c r="A1474" s="96"/>
      <c r="B1474" s="106"/>
      <c r="E1474" s="99"/>
      <c r="F1474" s="94"/>
      <c r="G1474" s="95"/>
      <c r="H1474" s="95"/>
      <c r="I1474" s="95"/>
      <c r="J1474" s="98" t="s">
        <v>391</v>
      </c>
    </row>
    <row r="1475" spans="1:10" s="98" customFormat="1" ht="45.75" hidden="1" thickBot="1" x14ac:dyDescent="0.3">
      <c r="A1475" s="113" t="s">
        <v>286</v>
      </c>
      <c r="B1475" s="114"/>
      <c r="C1475" s="115"/>
      <c r="D1475" s="115" t="s">
        <v>284</v>
      </c>
      <c r="E1475" s="116" t="s">
        <v>332</v>
      </c>
      <c r="F1475" s="148">
        <f>F1471+F1454</f>
        <v>0</v>
      </c>
      <c r="G1475" s="148">
        <f t="shared" ref="G1475:I1475" si="426">G1471+G1454</f>
        <v>0</v>
      </c>
      <c r="H1475" s="148">
        <f t="shared" si="426"/>
        <v>0</v>
      </c>
      <c r="I1475" s="148">
        <f t="shared" si="426"/>
        <v>0</v>
      </c>
      <c r="J1475" s="98" t="s">
        <v>391</v>
      </c>
    </row>
    <row r="1476" spans="1:10" s="98" customFormat="1" ht="45.75" hidden="1" thickBot="1" x14ac:dyDescent="0.3">
      <c r="A1476" s="100"/>
      <c r="B1476" s="101"/>
      <c r="C1476" s="102"/>
      <c r="D1476" s="102"/>
      <c r="E1476" s="103" t="s">
        <v>333</v>
      </c>
      <c r="F1476" s="149">
        <f t="shared" ref="F1476:I1477" si="427">F1472+F1455</f>
        <v>0</v>
      </c>
      <c r="G1476" s="149">
        <f t="shared" si="427"/>
        <v>0</v>
      </c>
      <c r="H1476" s="149">
        <f t="shared" si="427"/>
        <v>0</v>
      </c>
      <c r="I1476" s="149">
        <f t="shared" si="427"/>
        <v>0</v>
      </c>
      <c r="J1476" s="98" t="s">
        <v>391</v>
      </c>
    </row>
    <row r="1477" spans="1:10" s="98" customFormat="1" ht="45.75" hidden="1" thickBot="1" x14ac:dyDescent="0.3">
      <c r="A1477" s="100"/>
      <c r="B1477" s="101"/>
      <c r="C1477" s="102"/>
      <c r="D1477" s="102"/>
      <c r="E1477" s="103" t="s">
        <v>334</v>
      </c>
      <c r="F1477" s="149">
        <f t="shared" si="427"/>
        <v>0</v>
      </c>
      <c r="G1477" s="149">
        <f t="shared" si="427"/>
        <v>0</v>
      </c>
      <c r="H1477" s="149">
        <f t="shared" si="427"/>
        <v>0</v>
      </c>
      <c r="I1477" s="149">
        <f t="shared" si="427"/>
        <v>0</v>
      </c>
      <c r="J1477" s="98" t="s">
        <v>391</v>
      </c>
    </row>
    <row r="1478" spans="1:10" s="98" customFormat="1" ht="45.75" hidden="1" thickBot="1" x14ac:dyDescent="0.3">
      <c r="A1478" s="96"/>
      <c r="B1478" s="106"/>
      <c r="E1478" s="99"/>
      <c r="F1478" s="94"/>
      <c r="G1478" s="95"/>
      <c r="H1478" s="95"/>
      <c r="I1478" s="95"/>
      <c r="J1478" s="98" t="s">
        <v>391</v>
      </c>
    </row>
    <row r="1479" spans="1:10" s="157" customFormat="1" ht="325.5" x14ac:dyDescent="0.25">
      <c r="A1479" s="315" t="s">
        <v>92</v>
      </c>
      <c r="B1479" s="316"/>
      <c r="C1479" s="317" t="s">
        <v>287</v>
      </c>
      <c r="D1479" s="317" t="s">
        <v>288</v>
      </c>
      <c r="E1479" s="317"/>
      <c r="F1479" s="318"/>
      <c r="G1479" s="319"/>
      <c r="H1479" s="319"/>
      <c r="I1479" s="319"/>
      <c r="J1479" s="157" t="s">
        <v>422</v>
      </c>
    </row>
    <row r="1480" spans="1:10" s="155" customFormat="1" ht="325.5" x14ac:dyDescent="0.25">
      <c r="A1480" s="158"/>
      <c r="B1480" s="173"/>
      <c r="F1480" s="172"/>
      <c r="G1480" s="160"/>
      <c r="H1480" s="160"/>
      <c r="I1480" s="160"/>
      <c r="J1480" s="155" t="s">
        <v>422</v>
      </c>
    </row>
    <row r="1481" spans="1:10" s="155" customFormat="1" ht="325.5" x14ac:dyDescent="0.25">
      <c r="A1481" s="278">
        <v>1801</v>
      </c>
      <c r="B1481" s="280" t="s">
        <v>96</v>
      </c>
      <c r="C1481" s="280" t="s">
        <v>93</v>
      </c>
      <c r="D1481" s="280" t="s">
        <v>289</v>
      </c>
      <c r="E1481" s="280"/>
      <c r="F1481" s="295"/>
      <c r="G1481" s="282"/>
      <c r="H1481" s="282"/>
      <c r="I1481" s="282"/>
      <c r="J1481" s="155" t="s">
        <v>422</v>
      </c>
    </row>
    <row r="1482" spans="1:10" s="155" customFormat="1" ht="325.5" x14ac:dyDescent="0.25">
      <c r="A1482" s="158"/>
      <c r="B1482" s="161" t="s">
        <v>98</v>
      </c>
      <c r="D1482" s="155" t="s">
        <v>99</v>
      </c>
      <c r="E1482" s="155" t="s">
        <v>332</v>
      </c>
      <c r="F1482" s="172">
        <v>0</v>
      </c>
      <c r="G1482" s="160">
        <v>0</v>
      </c>
      <c r="H1482" s="160">
        <v>0</v>
      </c>
      <c r="I1482" s="160">
        <f>F1482+G1482-H1482</f>
        <v>0</v>
      </c>
      <c r="J1482" s="155" t="s">
        <v>422</v>
      </c>
    </row>
    <row r="1483" spans="1:10" s="155" customFormat="1" ht="325.5" x14ac:dyDescent="0.25">
      <c r="A1483" s="158"/>
      <c r="B1483" s="161"/>
      <c r="E1483" s="155" t="s">
        <v>333</v>
      </c>
      <c r="F1483" s="172">
        <v>0</v>
      </c>
      <c r="G1483" s="160">
        <v>62000</v>
      </c>
      <c r="H1483" s="160">
        <v>0</v>
      </c>
      <c r="I1483" s="160">
        <f>F1483+G1483-H1483</f>
        <v>62000</v>
      </c>
      <c r="J1483" s="155" t="s">
        <v>422</v>
      </c>
    </row>
    <row r="1484" spans="1:10" s="155" customFormat="1" ht="325.5" x14ac:dyDescent="0.25">
      <c r="A1484" s="158"/>
      <c r="B1484" s="161"/>
      <c r="E1484" s="155" t="s">
        <v>334</v>
      </c>
      <c r="F1484" s="172">
        <f>SUM(F1482:F1483)</f>
        <v>0</v>
      </c>
      <c r="G1484" s="160">
        <v>62000</v>
      </c>
      <c r="H1484" s="160">
        <v>0</v>
      </c>
      <c r="I1484" s="160">
        <f t="shared" ref="I1484" si="428">F1484+G1484-H1484</f>
        <v>62000</v>
      </c>
      <c r="J1484" s="155" t="s">
        <v>422</v>
      </c>
    </row>
    <row r="1485" spans="1:10" s="155" customFormat="1" ht="325.5" x14ac:dyDescent="0.25">
      <c r="A1485" s="158"/>
      <c r="B1485" s="161"/>
      <c r="F1485" s="172"/>
      <c r="G1485" s="160"/>
      <c r="H1485" s="160"/>
      <c r="I1485" s="160"/>
      <c r="J1485" s="155" t="s">
        <v>422</v>
      </c>
    </row>
    <row r="1486" spans="1:10" s="155" customFormat="1" ht="325.5" x14ac:dyDescent="0.25">
      <c r="A1486" s="158"/>
      <c r="B1486" s="161" t="s">
        <v>100</v>
      </c>
      <c r="D1486" s="155" t="s">
        <v>101</v>
      </c>
      <c r="E1486" s="155" t="s">
        <v>332</v>
      </c>
      <c r="F1486" s="172">
        <v>0</v>
      </c>
      <c r="G1486" s="160">
        <v>0</v>
      </c>
      <c r="H1486" s="160">
        <v>0</v>
      </c>
      <c r="I1486" s="160">
        <f>F1486+G1486-H1486</f>
        <v>0</v>
      </c>
      <c r="J1486" s="155" t="s">
        <v>422</v>
      </c>
    </row>
    <row r="1487" spans="1:10" s="155" customFormat="1" ht="325.5" x14ac:dyDescent="0.25">
      <c r="A1487" s="158"/>
      <c r="B1487" s="161"/>
      <c r="E1487" s="155" t="s">
        <v>333</v>
      </c>
      <c r="F1487" s="172">
        <v>0</v>
      </c>
      <c r="G1487" s="160">
        <v>0</v>
      </c>
      <c r="H1487" s="160">
        <v>0</v>
      </c>
      <c r="I1487" s="160">
        <f>F1487+G1487-H1487</f>
        <v>0</v>
      </c>
      <c r="J1487" s="155" t="s">
        <v>422</v>
      </c>
    </row>
    <row r="1488" spans="1:10" s="155" customFormat="1" ht="325.5" x14ac:dyDescent="0.25">
      <c r="A1488" s="158"/>
      <c r="B1488" s="161"/>
      <c r="E1488" s="155" t="s">
        <v>334</v>
      </c>
      <c r="F1488" s="172">
        <f>SUM(F1486:F1487)</f>
        <v>0</v>
      </c>
      <c r="G1488" s="160">
        <v>0</v>
      </c>
      <c r="H1488" s="160">
        <v>0</v>
      </c>
      <c r="I1488" s="160">
        <f t="shared" ref="I1488" si="429">F1488+G1488-H1488</f>
        <v>0</v>
      </c>
      <c r="J1488" s="155" t="s">
        <v>422</v>
      </c>
    </row>
    <row r="1489" spans="1:10" s="155" customFormat="1" ht="325.5" x14ac:dyDescent="0.25">
      <c r="A1489" s="158"/>
      <c r="B1489" s="161"/>
      <c r="F1489" s="172"/>
      <c r="G1489" s="160"/>
      <c r="H1489" s="160"/>
      <c r="I1489" s="160"/>
      <c r="J1489" s="155" t="s">
        <v>422</v>
      </c>
    </row>
    <row r="1490" spans="1:10" s="155" customFormat="1" ht="325.5" hidden="1" x14ac:dyDescent="0.25">
      <c r="A1490" s="158"/>
      <c r="B1490" s="161" t="s">
        <v>109</v>
      </c>
      <c r="D1490" s="155" t="s">
        <v>110</v>
      </c>
      <c r="E1490" s="155" t="s">
        <v>332</v>
      </c>
      <c r="F1490" s="172">
        <v>0</v>
      </c>
      <c r="G1490" s="160">
        <v>0</v>
      </c>
      <c r="H1490" s="160">
        <v>0</v>
      </c>
      <c r="I1490" s="160">
        <f>F1490+G1490-H1490</f>
        <v>0</v>
      </c>
      <c r="J1490" s="155" t="s">
        <v>422</v>
      </c>
    </row>
    <row r="1491" spans="1:10" s="155" customFormat="1" ht="325.5" hidden="1" x14ac:dyDescent="0.25">
      <c r="A1491" s="158"/>
      <c r="B1491" s="161"/>
      <c r="E1491" s="155" t="s">
        <v>333</v>
      </c>
      <c r="F1491" s="172">
        <v>0</v>
      </c>
      <c r="G1491" s="160">
        <v>0</v>
      </c>
      <c r="H1491" s="160">
        <v>0</v>
      </c>
      <c r="I1491" s="160">
        <f>F1491+G1491-H1491</f>
        <v>0</v>
      </c>
      <c r="J1491" s="155" t="s">
        <v>422</v>
      </c>
    </row>
    <row r="1492" spans="1:10" s="155" customFormat="1" ht="325.5" hidden="1" x14ac:dyDescent="0.25">
      <c r="A1492" s="158"/>
      <c r="B1492" s="161"/>
      <c r="E1492" s="155" t="s">
        <v>334</v>
      </c>
      <c r="F1492" s="172">
        <f>SUM(F1490:F1491)</f>
        <v>0</v>
      </c>
      <c r="G1492" s="160">
        <v>0</v>
      </c>
      <c r="H1492" s="160">
        <v>0</v>
      </c>
      <c r="I1492" s="160">
        <f t="shared" ref="I1492" si="430">F1492+G1492-H1492</f>
        <v>0</v>
      </c>
      <c r="J1492" s="155" t="s">
        <v>422</v>
      </c>
    </row>
    <row r="1493" spans="1:10" s="155" customFormat="1" ht="325.5" x14ac:dyDescent="0.25">
      <c r="A1493" s="158"/>
      <c r="B1493" s="161"/>
      <c r="F1493" s="172"/>
      <c r="G1493" s="160"/>
      <c r="H1493" s="160"/>
      <c r="I1493" s="160"/>
      <c r="J1493" s="155" t="s">
        <v>422</v>
      </c>
    </row>
    <row r="1494" spans="1:10" s="155" customFormat="1" ht="52.5" customHeight="1" x14ac:dyDescent="0.25">
      <c r="A1494" s="162"/>
      <c r="B1494" s="163" t="s">
        <v>102</v>
      </c>
      <c r="C1494" s="157" t="s">
        <v>93</v>
      </c>
      <c r="D1494" s="157" t="s">
        <v>289</v>
      </c>
      <c r="E1494" s="157" t="s">
        <v>332</v>
      </c>
      <c r="F1494" s="164">
        <f>F1490+F1486+F1482</f>
        <v>0</v>
      </c>
      <c r="G1494" s="164">
        <f>G1490+G1486+G1482</f>
        <v>0</v>
      </c>
      <c r="H1494" s="164">
        <f>H1490+H1486+H1482</f>
        <v>0</v>
      </c>
      <c r="I1494" s="164">
        <f>I1490+I1486+I1482</f>
        <v>0</v>
      </c>
      <c r="J1494" s="155" t="s">
        <v>422</v>
      </c>
    </row>
    <row r="1495" spans="1:10" s="155" customFormat="1" ht="30" customHeight="1" x14ac:dyDescent="0.25">
      <c r="A1495" s="157"/>
      <c r="B1495" s="163"/>
      <c r="C1495" s="157"/>
      <c r="D1495" s="157"/>
      <c r="E1495" s="157" t="s">
        <v>333</v>
      </c>
      <c r="F1495" s="164">
        <f t="shared" ref="F1495:I1496" si="431">F1491+F1487+F1483</f>
        <v>0</v>
      </c>
      <c r="G1495" s="165">
        <f t="shared" si="431"/>
        <v>62000</v>
      </c>
      <c r="H1495" s="165">
        <f t="shared" si="431"/>
        <v>0</v>
      </c>
      <c r="I1495" s="165">
        <f t="shared" si="431"/>
        <v>62000</v>
      </c>
      <c r="J1495" s="155" t="s">
        <v>422</v>
      </c>
    </row>
    <row r="1496" spans="1:10" s="147" customFormat="1" ht="27" customHeight="1" x14ac:dyDescent="0.25">
      <c r="A1496" s="322" t="s">
        <v>2</v>
      </c>
      <c r="B1496" s="323"/>
      <c r="C1496" s="320" t="s">
        <v>2</v>
      </c>
      <c r="D1496" s="320" t="s">
        <v>2</v>
      </c>
      <c r="E1496" s="320" t="s">
        <v>334</v>
      </c>
      <c r="F1496" s="164">
        <f t="shared" si="431"/>
        <v>0</v>
      </c>
      <c r="G1496" s="165">
        <f t="shared" si="431"/>
        <v>62000</v>
      </c>
      <c r="H1496" s="160">
        <v>0</v>
      </c>
      <c r="I1496" s="165">
        <f t="shared" si="431"/>
        <v>62000</v>
      </c>
      <c r="J1496" s="321" t="s">
        <v>422</v>
      </c>
    </row>
    <row r="1497" spans="1:10" s="155" customFormat="1" ht="21" customHeight="1" x14ac:dyDescent="0.25">
      <c r="A1497" s="96"/>
      <c r="B1497" s="106"/>
      <c r="C1497" s="98"/>
      <c r="D1497" s="98"/>
      <c r="E1497" s="99"/>
      <c r="F1497" s="94"/>
      <c r="G1497" s="95"/>
      <c r="H1497" s="95"/>
      <c r="I1497" s="95"/>
      <c r="J1497" s="155" t="s">
        <v>423</v>
      </c>
    </row>
    <row r="1498" spans="1:10" s="155" customFormat="1" ht="109.5" customHeight="1" x14ac:dyDescent="0.25">
      <c r="A1498" s="278">
        <v>1802</v>
      </c>
      <c r="B1498" s="280" t="s">
        <v>96</v>
      </c>
      <c r="C1498" s="280" t="s">
        <v>104</v>
      </c>
      <c r="D1498" s="280" t="s">
        <v>387</v>
      </c>
      <c r="E1498" s="280"/>
      <c r="F1498" s="295"/>
      <c r="G1498" s="282"/>
      <c r="H1498" s="282"/>
      <c r="I1498" s="282"/>
      <c r="J1498" s="155" t="s">
        <v>423</v>
      </c>
    </row>
    <row r="1499" spans="1:10" s="155" customFormat="1" ht="325.5" x14ac:dyDescent="0.25">
      <c r="A1499" s="158"/>
      <c r="B1499" s="161" t="s">
        <v>98</v>
      </c>
      <c r="D1499" s="155" t="s">
        <v>99</v>
      </c>
      <c r="E1499" s="155" t="s">
        <v>332</v>
      </c>
      <c r="F1499" s="172">
        <v>0</v>
      </c>
      <c r="G1499" s="160">
        <v>0</v>
      </c>
      <c r="H1499" s="160">
        <v>0</v>
      </c>
      <c r="I1499" s="160">
        <f>F1499+G1499-H1499</f>
        <v>0</v>
      </c>
      <c r="J1499" s="155" t="s">
        <v>423</v>
      </c>
    </row>
    <row r="1500" spans="1:10" s="155" customFormat="1" ht="325.5" x14ac:dyDescent="0.25">
      <c r="A1500" s="158"/>
      <c r="B1500" s="161"/>
      <c r="E1500" s="155" t="s">
        <v>333</v>
      </c>
      <c r="F1500" s="172">
        <v>62000</v>
      </c>
      <c r="G1500" s="160">
        <v>0</v>
      </c>
      <c r="H1500" s="160">
        <v>62000</v>
      </c>
      <c r="I1500" s="160">
        <f>F1500+G1500-H1500</f>
        <v>0</v>
      </c>
      <c r="J1500" s="155" t="s">
        <v>423</v>
      </c>
    </row>
    <row r="1501" spans="1:10" s="155" customFormat="1" ht="325.5" x14ac:dyDescent="0.25">
      <c r="A1501" s="158"/>
      <c r="B1501" s="161"/>
      <c r="E1501" s="155" t="s">
        <v>334</v>
      </c>
      <c r="F1501" s="172">
        <v>62000</v>
      </c>
      <c r="G1501" s="160">
        <v>0</v>
      </c>
      <c r="H1501" s="160">
        <v>62000</v>
      </c>
      <c r="I1501" s="160">
        <f t="shared" ref="I1501" si="432">F1501+G1501-H1501</f>
        <v>0</v>
      </c>
      <c r="J1501" s="155" t="s">
        <v>423</v>
      </c>
    </row>
    <row r="1502" spans="1:10" s="155" customFormat="1" ht="325.5" x14ac:dyDescent="0.25">
      <c r="A1502" s="158"/>
      <c r="B1502" s="161"/>
      <c r="F1502" s="172"/>
      <c r="G1502" s="160"/>
      <c r="H1502" s="160"/>
      <c r="I1502" s="160"/>
      <c r="J1502" s="155" t="s">
        <v>423</v>
      </c>
    </row>
    <row r="1503" spans="1:10" s="155" customFormat="1" ht="325.5" hidden="1" x14ac:dyDescent="0.25">
      <c r="A1503" s="158"/>
      <c r="B1503" s="161" t="s">
        <v>100</v>
      </c>
      <c r="D1503" s="155" t="s">
        <v>101</v>
      </c>
      <c r="E1503" s="155" t="s">
        <v>332</v>
      </c>
      <c r="F1503" s="172">
        <v>0</v>
      </c>
      <c r="G1503" s="160">
        <v>0</v>
      </c>
      <c r="H1503" s="160">
        <v>0</v>
      </c>
      <c r="I1503" s="160">
        <f>F1503+G1503-H1503</f>
        <v>0</v>
      </c>
      <c r="J1503" s="155" t="s">
        <v>423</v>
      </c>
    </row>
    <row r="1504" spans="1:10" s="155" customFormat="1" ht="325.5" hidden="1" x14ac:dyDescent="0.25">
      <c r="A1504" s="158"/>
      <c r="B1504" s="161"/>
      <c r="E1504" s="155" t="s">
        <v>333</v>
      </c>
      <c r="F1504" s="172">
        <v>0</v>
      </c>
      <c r="G1504" s="160">
        <v>0</v>
      </c>
      <c r="H1504" s="160">
        <v>0</v>
      </c>
      <c r="I1504" s="160">
        <f>F1504+G1504-H1504</f>
        <v>0</v>
      </c>
      <c r="J1504" s="155" t="s">
        <v>423</v>
      </c>
    </row>
    <row r="1505" spans="1:10" s="155" customFormat="1" ht="325.5" hidden="1" x14ac:dyDescent="0.25">
      <c r="A1505" s="158"/>
      <c r="B1505" s="161"/>
      <c r="E1505" s="155" t="s">
        <v>334</v>
      </c>
      <c r="F1505" s="172">
        <f>SUM(F1503:F1504)</f>
        <v>0</v>
      </c>
      <c r="G1505" s="160">
        <v>0</v>
      </c>
      <c r="H1505" s="160">
        <v>0</v>
      </c>
      <c r="I1505" s="160">
        <f t="shared" ref="I1505" si="433">F1505+G1505-H1505</f>
        <v>0</v>
      </c>
      <c r="J1505" s="155" t="s">
        <v>423</v>
      </c>
    </row>
    <row r="1506" spans="1:10" s="155" customFormat="1" ht="325.5" hidden="1" x14ac:dyDescent="0.25">
      <c r="A1506" s="158"/>
      <c r="B1506" s="161"/>
      <c r="F1506" s="172"/>
      <c r="G1506" s="160"/>
      <c r="H1506" s="160"/>
      <c r="I1506" s="160"/>
      <c r="J1506" s="155" t="s">
        <v>423</v>
      </c>
    </row>
    <row r="1507" spans="1:10" s="155" customFormat="1" ht="325.5" hidden="1" x14ac:dyDescent="0.25">
      <c r="A1507" s="158"/>
      <c r="B1507" s="161" t="s">
        <v>109</v>
      </c>
      <c r="D1507" s="155" t="s">
        <v>110</v>
      </c>
      <c r="E1507" s="155" t="s">
        <v>332</v>
      </c>
      <c r="F1507" s="172">
        <v>0</v>
      </c>
      <c r="G1507" s="160">
        <v>0</v>
      </c>
      <c r="H1507" s="160">
        <v>0</v>
      </c>
      <c r="I1507" s="160">
        <f>F1507+G1507-H1507</f>
        <v>0</v>
      </c>
      <c r="J1507" s="155" t="s">
        <v>423</v>
      </c>
    </row>
    <row r="1508" spans="1:10" s="155" customFormat="1" ht="325.5" hidden="1" x14ac:dyDescent="0.25">
      <c r="A1508" s="158"/>
      <c r="B1508" s="161"/>
      <c r="E1508" s="155" t="s">
        <v>333</v>
      </c>
      <c r="F1508" s="172">
        <v>0</v>
      </c>
      <c r="G1508" s="160">
        <v>0</v>
      </c>
      <c r="H1508" s="160">
        <v>0</v>
      </c>
      <c r="I1508" s="160">
        <f>F1508+G1508-H1508</f>
        <v>0</v>
      </c>
      <c r="J1508" s="155" t="s">
        <v>423</v>
      </c>
    </row>
    <row r="1509" spans="1:10" s="155" customFormat="1" ht="325.5" hidden="1" x14ac:dyDescent="0.25">
      <c r="A1509" s="158"/>
      <c r="B1509" s="161"/>
      <c r="E1509" s="155" t="s">
        <v>334</v>
      </c>
      <c r="F1509" s="172">
        <f>SUM(F1507:F1508)</f>
        <v>0</v>
      </c>
      <c r="G1509" s="160">
        <v>0</v>
      </c>
      <c r="H1509" s="160">
        <v>0</v>
      </c>
      <c r="I1509" s="160">
        <f t="shared" ref="I1509" si="434">F1509+G1509-H1509</f>
        <v>0</v>
      </c>
      <c r="J1509" s="155" t="s">
        <v>423</v>
      </c>
    </row>
    <row r="1510" spans="1:10" s="155" customFormat="1" ht="325.5" x14ac:dyDescent="0.25">
      <c r="A1510" s="158"/>
      <c r="B1510" s="173"/>
      <c r="F1510" s="172"/>
      <c r="G1510" s="160"/>
      <c r="H1510" s="160"/>
      <c r="I1510" s="160"/>
      <c r="J1510" s="155" t="s">
        <v>423</v>
      </c>
    </row>
    <row r="1511" spans="1:10" s="155" customFormat="1" ht="325.5" x14ac:dyDescent="0.25">
      <c r="A1511" s="283"/>
      <c r="B1511" s="284" t="s">
        <v>102</v>
      </c>
      <c r="C1511" s="285" t="s">
        <v>104</v>
      </c>
      <c r="D1511" s="285" t="s">
        <v>387</v>
      </c>
      <c r="E1511" s="285" t="s">
        <v>332</v>
      </c>
      <c r="F1511" s="286">
        <f>F1507+F1503+F1499</f>
        <v>0</v>
      </c>
      <c r="G1511" s="286">
        <f>G1507+G1503+G1499</f>
        <v>0</v>
      </c>
      <c r="H1511" s="286">
        <f>H1507+H1503+H1499</f>
        <v>0</v>
      </c>
      <c r="I1511" s="286">
        <f>I1507+I1503+I1499</f>
        <v>0</v>
      </c>
      <c r="J1511" s="155" t="s">
        <v>423</v>
      </c>
    </row>
    <row r="1512" spans="1:10" s="155" customFormat="1" ht="325.5" x14ac:dyDescent="0.25">
      <c r="A1512" s="283"/>
      <c r="B1512" s="284"/>
      <c r="C1512" s="285"/>
      <c r="D1512" s="285"/>
      <c r="E1512" s="285" t="s">
        <v>333</v>
      </c>
      <c r="F1512" s="286">
        <f t="shared" ref="F1512:I1512" si="435">F1508+F1504+F1500</f>
        <v>62000</v>
      </c>
      <c r="G1512" s="286">
        <f t="shared" si="435"/>
        <v>0</v>
      </c>
      <c r="H1512" s="286">
        <f t="shared" si="435"/>
        <v>62000</v>
      </c>
      <c r="I1512" s="286">
        <f t="shared" si="435"/>
        <v>0</v>
      </c>
      <c r="J1512" s="155" t="s">
        <v>423</v>
      </c>
    </row>
    <row r="1513" spans="1:10" s="155" customFormat="1" ht="325.5" x14ac:dyDescent="0.25">
      <c r="A1513" s="283"/>
      <c r="B1513" s="284"/>
      <c r="C1513" s="285"/>
      <c r="D1513" s="285"/>
      <c r="E1513" s="285" t="s">
        <v>334</v>
      </c>
      <c r="F1513" s="286">
        <f t="shared" ref="F1513:I1513" si="436">F1509+F1505+F1501</f>
        <v>62000</v>
      </c>
      <c r="G1513" s="286">
        <f t="shared" si="436"/>
        <v>0</v>
      </c>
      <c r="H1513" s="286">
        <f t="shared" si="436"/>
        <v>62000</v>
      </c>
      <c r="I1513" s="286">
        <f t="shared" si="436"/>
        <v>0</v>
      </c>
      <c r="J1513" s="155" t="s">
        <v>423</v>
      </c>
    </row>
    <row r="1514" spans="1:10" s="155" customFormat="1" ht="325.5" x14ac:dyDescent="0.25">
      <c r="A1514" s="158"/>
      <c r="B1514" s="173"/>
      <c r="F1514" s="172"/>
      <c r="G1514" s="160"/>
      <c r="H1514" s="160"/>
      <c r="I1514" s="160"/>
      <c r="J1514" s="155" t="s">
        <v>423</v>
      </c>
    </row>
    <row r="1515" spans="1:10" s="155" customFormat="1" ht="302.25" x14ac:dyDescent="0.25">
      <c r="A1515" s="158"/>
      <c r="B1515" s="173"/>
      <c r="F1515" s="172"/>
      <c r="G1515" s="160"/>
      <c r="H1515" s="160"/>
      <c r="I1515" s="160"/>
      <c r="J1515" s="155" t="s">
        <v>396</v>
      </c>
    </row>
    <row r="1516" spans="1:10" s="155" customFormat="1" ht="302.25" x14ac:dyDescent="0.25">
      <c r="A1516" s="296" t="s">
        <v>290</v>
      </c>
      <c r="B1516" s="297"/>
      <c r="C1516" s="298"/>
      <c r="D1516" s="298" t="s">
        <v>288</v>
      </c>
      <c r="E1516" s="298" t="s">
        <v>332</v>
      </c>
      <c r="F1516" s="299">
        <f t="shared" ref="F1516:I1518" si="437">F1511+F1494</f>
        <v>0</v>
      </c>
      <c r="G1516" s="299">
        <f t="shared" si="437"/>
        <v>0</v>
      </c>
      <c r="H1516" s="299">
        <f t="shared" si="437"/>
        <v>0</v>
      </c>
      <c r="I1516" s="299">
        <f t="shared" si="437"/>
        <v>0</v>
      </c>
      <c r="J1516" s="155" t="s">
        <v>396</v>
      </c>
    </row>
    <row r="1517" spans="1:10" s="155" customFormat="1" ht="302.25" x14ac:dyDescent="0.25">
      <c r="A1517" s="300"/>
      <c r="B1517" s="301"/>
      <c r="C1517" s="302"/>
      <c r="D1517" s="302"/>
      <c r="E1517" s="302" t="s">
        <v>333</v>
      </c>
      <c r="F1517" s="303">
        <f t="shared" si="437"/>
        <v>62000</v>
      </c>
      <c r="G1517" s="303">
        <f t="shared" si="437"/>
        <v>62000</v>
      </c>
      <c r="H1517" s="303">
        <f t="shared" si="437"/>
        <v>62000</v>
      </c>
      <c r="I1517" s="303">
        <f t="shared" si="437"/>
        <v>62000</v>
      </c>
      <c r="J1517" s="155" t="s">
        <v>396</v>
      </c>
    </row>
    <row r="1518" spans="1:10" s="155" customFormat="1" ht="302.25" x14ac:dyDescent="0.25">
      <c r="A1518" s="300"/>
      <c r="B1518" s="301"/>
      <c r="C1518" s="302"/>
      <c r="D1518" s="302"/>
      <c r="E1518" s="302" t="s">
        <v>334</v>
      </c>
      <c r="F1518" s="303">
        <f t="shared" si="437"/>
        <v>62000</v>
      </c>
      <c r="G1518" s="303">
        <f t="shared" si="437"/>
        <v>62000</v>
      </c>
      <c r="H1518" s="303">
        <f t="shared" si="437"/>
        <v>62000</v>
      </c>
      <c r="I1518" s="303">
        <f t="shared" si="437"/>
        <v>62000</v>
      </c>
      <c r="J1518" s="155" t="s">
        <v>396</v>
      </c>
    </row>
    <row r="1519" spans="1:10" s="102" customFormat="1" ht="45" hidden="1" x14ac:dyDescent="0.25">
      <c r="A1519" s="162"/>
      <c r="B1519" s="163"/>
      <c r="C1519" s="157"/>
      <c r="D1519" s="157"/>
      <c r="E1519" s="157"/>
      <c r="F1519" s="164"/>
      <c r="G1519" s="165"/>
      <c r="H1519" s="165"/>
      <c r="I1519" s="165"/>
      <c r="J1519" s="102" t="s">
        <v>391</v>
      </c>
    </row>
    <row r="1520" spans="1:10" s="98" customFormat="1" ht="45" hidden="1" x14ac:dyDescent="0.25">
      <c r="A1520" s="118" t="s">
        <v>92</v>
      </c>
      <c r="B1520" s="119"/>
      <c r="C1520" s="120" t="s">
        <v>291</v>
      </c>
      <c r="D1520" s="120" t="s">
        <v>292</v>
      </c>
      <c r="E1520" s="121"/>
      <c r="F1520" s="122"/>
      <c r="G1520" s="123"/>
      <c r="H1520" s="123"/>
      <c r="I1520" s="123"/>
      <c r="J1520" s="98" t="s">
        <v>391</v>
      </c>
    </row>
    <row r="1521" spans="1:10" s="98" customFormat="1" ht="45" hidden="1" x14ac:dyDescent="0.25">
      <c r="A1521" s="96"/>
      <c r="B1521" s="106"/>
      <c r="E1521" s="99"/>
      <c r="F1521" s="94"/>
      <c r="G1521" s="95"/>
      <c r="H1521" s="95"/>
      <c r="I1521" s="95"/>
      <c r="J1521" s="98" t="s">
        <v>391</v>
      </c>
    </row>
    <row r="1522" spans="1:10" s="98" customFormat="1" ht="45" hidden="1" x14ac:dyDescent="0.25">
      <c r="A1522" s="107">
        <v>1901</v>
      </c>
      <c r="B1522" s="109" t="s">
        <v>96</v>
      </c>
      <c r="C1522" s="109" t="s">
        <v>93</v>
      </c>
      <c r="D1522" s="109" t="s">
        <v>293</v>
      </c>
      <c r="E1522" s="110"/>
      <c r="F1522" s="111"/>
      <c r="G1522" s="112"/>
      <c r="H1522" s="112"/>
      <c r="I1522" s="112"/>
      <c r="J1522" s="98" t="s">
        <v>391</v>
      </c>
    </row>
    <row r="1523" spans="1:10" s="98" customFormat="1" ht="45" hidden="1" x14ac:dyDescent="0.25">
      <c r="A1523" s="96"/>
      <c r="B1523" s="97" t="s">
        <v>98</v>
      </c>
      <c r="D1523" s="98" t="s">
        <v>99</v>
      </c>
      <c r="E1523" s="99" t="s">
        <v>332</v>
      </c>
      <c r="F1523" s="94">
        <v>0</v>
      </c>
      <c r="G1523" s="95">
        <v>0</v>
      </c>
      <c r="H1523" s="95">
        <v>0</v>
      </c>
      <c r="I1523" s="95">
        <f>F1523+G1523-H1523</f>
        <v>0</v>
      </c>
      <c r="J1523" s="98" t="s">
        <v>391</v>
      </c>
    </row>
    <row r="1524" spans="1:10" s="98" customFormat="1" ht="45" hidden="1" x14ac:dyDescent="0.25">
      <c r="A1524" s="96"/>
      <c r="B1524" s="97"/>
      <c r="E1524" s="99" t="s">
        <v>333</v>
      </c>
      <c r="F1524" s="94">
        <v>0</v>
      </c>
      <c r="G1524" s="95">
        <v>0</v>
      </c>
      <c r="H1524" s="95">
        <v>0</v>
      </c>
      <c r="I1524" s="95">
        <f>F1524+G1524-H1524</f>
        <v>0</v>
      </c>
      <c r="J1524" s="98" t="s">
        <v>391</v>
      </c>
    </row>
    <row r="1525" spans="1:10" s="98" customFormat="1" ht="45" hidden="1" x14ac:dyDescent="0.25">
      <c r="A1525" s="96"/>
      <c r="B1525" s="97"/>
      <c r="E1525" s="99" t="s">
        <v>334</v>
      </c>
      <c r="F1525" s="94">
        <f>SUM(F1523:F1524)</f>
        <v>0</v>
      </c>
      <c r="G1525" s="95">
        <v>0</v>
      </c>
      <c r="H1525" s="95">
        <v>0</v>
      </c>
      <c r="I1525" s="95">
        <f t="shared" ref="I1525" si="438">F1525+G1525-H1525</f>
        <v>0</v>
      </c>
      <c r="J1525" s="98" t="s">
        <v>391</v>
      </c>
    </row>
    <row r="1526" spans="1:10" s="98" customFormat="1" ht="45" hidden="1" x14ac:dyDescent="0.25">
      <c r="A1526" s="96"/>
      <c r="B1526" s="97"/>
      <c r="E1526" s="99"/>
      <c r="F1526" s="94"/>
      <c r="G1526" s="95"/>
      <c r="H1526" s="95"/>
      <c r="I1526" s="95"/>
      <c r="J1526" s="98" t="s">
        <v>391</v>
      </c>
    </row>
    <row r="1527" spans="1:10" s="98" customFormat="1" ht="45" hidden="1" x14ac:dyDescent="0.25">
      <c r="A1527" s="96"/>
      <c r="B1527" s="97" t="s">
        <v>100</v>
      </c>
      <c r="D1527" s="98" t="s">
        <v>101</v>
      </c>
      <c r="E1527" s="99" t="s">
        <v>332</v>
      </c>
      <c r="F1527" s="94">
        <v>0</v>
      </c>
      <c r="G1527" s="95">
        <v>0</v>
      </c>
      <c r="H1527" s="95">
        <v>0</v>
      </c>
      <c r="I1527" s="95">
        <f>F1527+G1527-H1527</f>
        <v>0</v>
      </c>
      <c r="J1527" s="98" t="s">
        <v>391</v>
      </c>
    </row>
    <row r="1528" spans="1:10" s="98" customFormat="1" ht="45" hidden="1" x14ac:dyDescent="0.25">
      <c r="A1528" s="96"/>
      <c r="B1528" s="97"/>
      <c r="E1528" s="99" t="s">
        <v>333</v>
      </c>
      <c r="F1528" s="94">
        <v>0</v>
      </c>
      <c r="G1528" s="95">
        <v>0</v>
      </c>
      <c r="H1528" s="95">
        <v>0</v>
      </c>
      <c r="I1528" s="95">
        <f>F1528+G1528-H1528</f>
        <v>0</v>
      </c>
      <c r="J1528" s="98" t="s">
        <v>391</v>
      </c>
    </row>
    <row r="1529" spans="1:10" s="98" customFormat="1" ht="45" hidden="1" x14ac:dyDescent="0.25">
      <c r="A1529" s="96"/>
      <c r="B1529" s="97"/>
      <c r="E1529" s="99" t="s">
        <v>334</v>
      </c>
      <c r="F1529" s="94">
        <f>SUM(F1527:F1528)</f>
        <v>0</v>
      </c>
      <c r="G1529" s="95">
        <v>0</v>
      </c>
      <c r="H1529" s="95">
        <v>0</v>
      </c>
      <c r="I1529" s="95">
        <f t="shared" ref="I1529" si="439">F1529+G1529-H1529</f>
        <v>0</v>
      </c>
      <c r="J1529" s="98" t="s">
        <v>391</v>
      </c>
    </row>
    <row r="1530" spans="1:10" s="98" customFormat="1" ht="45" hidden="1" x14ac:dyDescent="0.25">
      <c r="A1530" s="96"/>
      <c r="B1530" s="97"/>
      <c r="E1530" s="99"/>
      <c r="F1530" s="94"/>
      <c r="G1530" s="95"/>
      <c r="H1530" s="95"/>
      <c r="I1530" s="95"/>
      <c r="J1530" s="98" t="s">
        <v>391</v>
      </c>
    </row>
    <row r="1531" spans="1:10" s="98" customFormat="1" ht="45" hidden="1" x14ac:dyDescent="0.25">
      <c r="A1531" s="96"/>
      <c r="B1531" s="97" t="s">
        <v>109</v>
      </c>
      <c r="D1531" s="98" t="s">
        <v>110</v>
      </c>
      <c r="E1531" s="99" t="s">
        <v>332</v>
      </c>
      <c r="F1531" s="94">
        <v>0</v>
      </c>
      <c r="G1531" s="95">
        <v>0</v>
      </c>
      <c r="H1531" s="95">
        <v>0</v>
      </c>
      <c r="I1531" s="95">
        <f>F1531+G1531-H1531</f>
        <v>0</v>
      </c>
      <c r="J1531" s="98" t="s">
        <v>391</v>
      </c>
    </row>
    <row r="1532" spans="1:10" s="98" customFormat="1" ht="45" hidden="1" x14ac:dyDescent="0.25">
      <c r="A1532" s="96"/>
      <c r="B1532" s="97"/>
      <c r="E1532" s="99" t="s">
        <v>333</v>
      </c>
      <c r="F1532" s="94">
        <v>0</v>
      </c>
      <c r="G1532" s="95">
        <v>0</v>
      </c>
      <c r="H1532" s="95">
        <v>0</v>
      </c>
      <c r="I1532" s="95">
        <f>F1532+G1532-H1532</f>
        <v>0</v>
      </c>
      <c r="J1532" s="98" t="s">
        <v>391</v>
      </c>
    </row>
    <row r="1533" spans="1:10" s="98" customFormat="1" ht="45" hidden="1" x14ac:dyDescent="0.25">
      <c r="A1533" s="96"/>
      <c r="B1533" s="97"/>
      <c r="E1533" s="99" t="s">
        <v>334</v>
      </c>
      <c r="F1533" s="94">
        <f>SUM(F1531:F1532)</f>
        <v>0</v>
      </c>
      <c r="G1533" s="95">
        <v>0</v>
      </c>
      <c r="H1533" s="95">
        <v>0</v>
      </c>
      <c r="I1533" s="95">
        <f t="shared" ref="I1533" si="440">F1533+G1533-H1533</f>
        <v>0</v>
      </c>
      <c r="J1533" s="98" t="s">
        <v>391</v>
      </c>
    </row>
    <row r="1534" spans="1:10" s="98" customFormat="1" ht="45" hidden="1" x14ac:dyDescent="0.25">
      <c r="A1534" s="96"/>
      <c r="B1534" s="97"/>
      <c r="E1534" s="99"/>
      <c r="F1534" s="94"/>
      <c r="G1534" s="95"/>
      <c r="H1534" s="95"/>
      <c r="I1534" s="95"/>
      <c r="J1534" s="98" t="s">
        <v>391</v>
      </c>
    </row>
    <row r="1535" spans="1:10" s="98" customFormat="1" ht="45" hidden="1" x14ac:dyDescent="0.25">
      <c r="A1535" s="100"/>
      <c r="B1535" s="101" t="s">
        <v>102</v>
      </c>
      <c r="C1535" s="102" t="s">
        <v>93</v>
      </c>
      <c r="D1535" s="102" t="s">
        <v>293</v>
      </c>
      <c r="E1535" s="103" t="s">
        <v>332</v>
      </c>
      <c r="F1535" s="104">
        <f>F1531+F1527+F1523</f>
        <v>0</v>
      </c>
      <c r="G1535" s="104">
        <f>G1531+G1527+G1523</f>
        <v>0</v>
      </c>
      <c r="H1535" s="104">
        <f>H1531+H1527+H1523</f>
        <v>0</v>
      </c>
      <c r="I1535" s="104">
        <f>I1531+I1527+I1523</f>
        <v>0</v>
      </c>
      <c r="J1535" s="98" t="s">
        <v>391</v>
      </c>
    </row>
    <row r="1536" spans="1:10" s="98" customFormat="1" ht="45" hidden="1" x14ac:dyDescent="0.25">
      <c r="A1536" s="100"/>
      <c r="B1536" s="101"/>
      <c r="C1536" s="102"/>
      <c r="D1536" s="102"/>
      <c r="E1536" s="103" t="s">
        <v>333</v>
      </c>
      <c r="F1536" s="104">
        <f t="shared" ref="F1536:I1536" si="441">F1532+F1528+F1524</f>
        <v>0</v>
      </c>
      <c r="G1536" s="104">
        <f t="shared" si="441"/>
        <v>0</v>
      </c>
      <c r="H1536" s="104">
        <f t="shared" si="441"/>
        <v>0</v>
      </c>
      <c r="I1536" s="104">
        <f t="shared" si="441"/>
        <v>0</v>
      </c>
      <c r="J1536" s="98" t="s">
        <v>391</v>
      </c>
    </row>
    <row r="1537" spans="1:10" s="98" customFormat="1" ht="45" hidden="1" x14ac:dyDescent="0.25">
      <c r="A1537" s="100"/>
      <c r="B1537" s="101"/>
      <c r="C1537" s="102"/>
      <c r="D1537" s="102"/>
      <c r="E1537" s="103" t="s">
        <v>334</v>
      </c>
      <c r="F1537" s="104">
        <f t="shared" ref="F1537:I1537" si="442">F1533+F1529+F1525</f>
        <v>0</v>
      </c>
      <c r="G1537" s="104">
        <f t="shared" si="442"/>
        <v>0</v>
      </c>
      <c r="H1537" s="104">
        <f t="shared" si="442"/>
        <v>0</v>
      </c>
      <c r="I1537" s="104">
        <f t="shared" si="442"/>
        <v>0</v>
      </c>
      <c r="J1537" s="98" t="s">
        <v>391</v>
      </c>
    </row>
    <row r="1538" spans="1:10" s="98" customFormat="1" ht="45" hidden="1" x14ac:dyDescent="0.25">
      <c r="A1538" s="96"/>
      <c r="B1538" s="106"/>
      <c r="E1538" s="99"/>
      <c r="F1538" s="94"/>
      <c r="G1538" s="95"/>
      <c r="H1538" s="95"/>
      <c r="I1538" s="95"/>
      <c r="J1538" s="98" t="s">
        <v>391</v>
      </c>
    </row>
    <row r="1539" spans="1:10" s="98" customFormat="1" ht="45" hidden="1" x14ac:dyDescent="0.25">
      <c r="A1539" s="107">
        <v>1902</v>
      </c>
      <c r="B1539" s="109" t="s">
        <v>96</v>
      </c>
      <c r="C1539" s="109" t="s">
        <v>104</v>
      </c>
      <c r="D1539" s="109" t="s">
        <v>388</v>
      </c>
      <c r="E1539" s="110"/>
      <c r="F1539" s="111"/>
      <c r="G1539" s="112"/>
      <c r="H1539" s="112"/>
      <c r="I1539" s="112"/>
      <c r="J1539" s="98" t="s">
        <v>391</v>
      </c>
    </row>
    <row r="1540" spans="1:10" s="98" customFormat="1" ht="45" hidden="1" x14ac:dyDescent="0.25">
      <c r="A1540" s="96"/>
      <c r="B1540" s="97" t="s">
        <v>98</v>
      </c>
      <c r="D1540" s="98" t="s">
        <v>99</v>
      </c>
      <c r="E1540" s="99" t="s">
        <v>332</v>
      </c>
      <c r="F1540" s="94">
        <v>0</v>
      </c>
      <c r="G1540" s="95">
        <v>0</v>
      </c>
      <c r="H1540" s="95">
        <v>0</v>
      </c>
      <c r="I1540" s="95">
        <f>F1540+G1540-H1540</f>
        <v>0</v>
      </c>
      <c r="J1540" s="98" t="s">
        <v>391</v>
      </c>
    </row>
    <row r="1541" spans="1:10" s="98" customFormat="1" ht="45" hidden="1" x14ac:dyDescent="0.25">
      <c r="A1541" s="96"/>
      <c r="B1541" s="97"/>
      <c r="E1541" s="99" t="s">
        <v>333</v>
      </c>
      <c r="F1541" s="94">
        <v>0</v>
      </c>
      <c r="G1541" s="95">
        <v>0</v>
      </c>
      <c r="H1541" s="95">
        <v>0</v>
      </c>
      <c r="I1541" s="95">
        <f>F1541+G1541-H1541</f>
        <v>0</v>
      </c>
      <c r="J1541" s="98" t="s">
        <v>391</v>
      </c>
    </row>
    <row r="1542" spans="1:10" s="98" customFormat="1" ht="45" hidden="1" x14ac:dyDescent="0.25">
      <c r="A1542" s="96"/>
      <c r="B1542" s="97"/>
      <c r="E1542" s="99" t="s">
        <v>334</v>
      </c>
      <c r="F1542" s="94">
        <f>SUM(F1540:F1541)</f>
        <v>0</v>
      </c>
      <c r="G1542" s="95">
        <v>0</v>
      </c>
      <c r="H1542" s="95">
        <v>0</v>
      </c>
      <c r="I1542" s="95">
        <f t="shared" ref="I1542" si="443">F1542+G1542-H1542</f>
        <v>0</v>
      </c>
      <c r="J1542" s="98" t="s">
        <v>391</v>
      </c>
    </row>
    <row r="1543" spans="1:10" s="98" customFormat="1" ht="45" hidden="1" x14ac:dyDescent="0.25">
      <c r="A1543" s="96"/>
      <c r="B1543" s="97"/>
      <c r="E1543" s="99"/>
      <c r="F1543" s="94"/>
      <c r="G1543" s="95"/>
      <c r="H1543" s="95"/>
      <c r="I1543" s="95"/>
      <c r="J1543" s="98" t="s">
        <v>391</v>
      </c>
    </row>
    <row r="1544" spans="1:10" s="98" customFormat="1" ht="45" hidden="1" x14ac:dyDescent="0.25">
      <c r="A1544" s="96"/>
      <c r="B1544" s="97" t="s">
        <v>100</v>
      </c>
      <c r="D1544" s="98" t="s">
        <v>101</v>
      </c>
      <c r="E1544" s="99" t="s">
        <v>332</v>
      </c>
      <c r="F1544" s="94">
        <v>0</v>
      </c>
      <c r="G1544" s="95">
        <v>0</v>
      </c>
      <c r="H1544" s="95">
        <v>0</v>
      </c>
      <c r="I1544" s="95">
        <f>F1544+G1544-H1544</f>
        <v>0</v>
      </c>
      <c r="J1544" s="98" t="s">
        <v>391</v>
      </c>
    </row>
    <row r="1545" spans="1:10" s="98" customFormat="1" ht="45" hidden="1" x14ac:dyDescent="0.25">
      <c r="A1545" s="96"/>
      <c r="B1545" s="97"/>
      <c r="E1545" s="99" t="s">
        <v>333</v>
      </c>
      <c r="F1545" s="94">
        <v>0</v>
      </c>
      <c r="G1545" s="95">
        <v>0</v>
      </c>
      <c r="H1545" s="95">
        <v>0</v>
      </c>
      <c r="I1545" s="95">
        <f>F1545+G1545-H1545</f>
        <v>0</v>
      </c>
      <c r="J1545" s="98" t="s">
        <v>391</v>
      </c>
    </row>
    <row r="1546" spans="1:10" s="98" customFormat="1" ht="45" hidden="1" x14ac:dyDescent="0.25">
      <c r="A1546" s="96"/>
      <c r="B1546" s="97"/>
      <c r="E1546" s="99" t="s">
        <v>334</v>
      </c>
      <c r="F1546" s="94">
        <f>SUM(F1544:F1545)</f>
        <v>0</v>
      </c>
      <c r="G1546" s="95">
        <v>0</v>
      </c>
      <c r="H1546" s="95">
        <v>0</v>
      </c>
      <c r="I1546" s="95">
        <f t="shared" ref="I1546" si="444">F1546+G1546-H1546</f>
        <v>0</v>
      </c>
      <c r="J1546" s="98" t="s">
        <v>391</v>
      </c>
    </row>
    <row r="1547" spans="1:10" s="98" customFormat="1" ht="45" hidden="1" x14ac:dyDescent="0.25">
      <c r="A1547" s="96"/>
      <c r="B1547" s="97"/>
      <c r="E1547" s="99"/>
      <c r="F1547" s="94"/>
      <c r="G1547" s="95"/>
      <c r="H1547" s="95"/>
      <c r="I1547" s="95"/>
      <c r="J1547" s="98" t="s">
        <v>391</v>
      </c>
    </row>
    <row r="1548" spans="1:10" s="98" customFormat="1" ht="45" hidden="1" x14ac:dyDescent="0.25">
      <c r="A1548" s="96"/>
      <c r="B1548" s="97" t="s">
        <v>109</v>
      </c>
      <c r="D1548" s="98" t="s">
        <v>110</v>
      </c>
      <c r="E1548" s="99" t="s">
        <v>332</v>
      </c>
      <c r="F1548" s="94">
        <v>0</v>
      </c>
      <c r="G1548" s="95">
        <v>0</v>
      </c>
      <c r="H1548" s="95">
        <v>0</v>
      </c>
      <c r="I1548" s="95">
        <f>F1548+G1548-H1548</f>
        <v>0</v>
      </c>
      <c r="J1548" s="98" t="s">
        <v>391</v>
      </c>
    </row>
    <row r="1549" spans="1:10" s="98" customFormat="1" ht="45" hidden="1" x14ac:dyDescent="0.25">
      <c r="A1549" s="96"/>
      <c r="B1549" s="97"/>
      <c r="E1549" s="99" t="s">
        <v>333</v>
      </c>
      <c r="F1549" s="94">
        <v>0</v>
      </c>
      <c r="G1549" s="95">
        <v>0</v>
      </c>
      <c r="H1549" s="95">
        <v>0</v>
      </c>
      <c r="I1549" s="95">
        <f>F1549+G1549-H1549</f>
        <v>0</v>
      </c>
      <c r="J1549" s="98" t="s">
        <v>391</v>
      </c>
    </row>
    <row r="1550" spans="1:10" s="98" customFormat="1" ht="45" hidden="1" x14ac:dyDescent="0.25">
      <c r="A1550" s="96"/>
      <c r="B1550" s="97"/>
      <c r="E1550" s="99" t="s">
        <v>334</v>
      </c>
      <c r="F1550" s="94">
        <f>SUM(F1548:F1549)</f>
        <v>0</v>
      </c>
      <c r="G1550" s="95">
        <v>0</v>
      </c>
      <c r="H1550" s="95">
        <v>0</v>
      </c>
      <c r="I1550" s="95">
        <f t="shared" ref="I1550" si="445">F1550+G1550-H1550</f>
        <v>0</v>
      </c>
      <c r="J1550" s="98" t="s">
        <v>391</v>
      </c>
    </row>
    <row r="1551" spans="1:10" s="98" customFormat="1" ht="45" hidden="1" x14ac:dyDescent="0.25">
      <c r="A1551" s="96"/>
      <c r="B1551" s="97"/>
      <c r="E1551" s="99"/>
      <c r="F1551" s="94"/>
      <c r="G1551" s="95"/>
      <c r="H1551" s="95"/>
      <c r="I1551" s="95"/>
      <c r="J1551" s="98" t="s">
        <v>391</v>
      </c>
    </row>
    <row r="1552" spans="1:10" s="98" customFormat="1" ht="45" hidden="1" x14ac:dyDescent="0.25">
      <c r="A1552" s="100"/>
      <c r="B1552" s="101" t="s">
        <v>102</v>
      </c>
      <c r="C1552" s="102" t="s">
        <v>104</v>
      </c>
      <c r="D1552" s="102" t="s">
        <v>388</v>
      </c>
      <c r="E1552" s="103" t="s">
        <v>332</v>
      </c>
      <c r="F1552" s="104">
        <f>F1548+F1544+F1540</f>
        <v>0</v>
      </c>
      <c r="G1552" s="104">
        <f>G1548+G1544+G1540</f>
        <v>0</v>
      </c>
      <c r="H1552" s="104">
        <f>H1548+H1544+H1540</f>
        <v>0</v>
      </c>
      <c r="I1552" s="104">
        <f>I1548+I1544+I1540</f>
        <v>0</v>
      </c>
      <c r="J1552" s="98" t="s">
        <v>391</v>
      </c>
    </row>
    <row r="1553" spans="1:10" s="98" customFormat="1" ht="45" hidden="1" x14ac:dyDescent="0.25">
      <c r="A1553" s="100"/>
      <c r="B1553" s="101"/>
      <c r="C1553" s="102"/>
      <c r="D1553" s="102"/>
      <c r="E1553" s="103" t="s">
        <v>333</v>
      </c>
      <c r="F1553" s="104">
        <f t="shared" ref="F1553:I1553" si="446">F1549+F1545+F1541</f>
        <v>0</v>
      </c>
      <c r="G1553" s="104">
        <f t="shared" si="446"/>
        <v>0</v>
      </c>
      <c r="H1553" s="104">
        <f t="shared" si="446"/>
        <v>0</v>
      </c>
      <c r="I1553" s="104">
        <f t="shared" si="446"/>
        <v>0</v>
      </c>
      <c r="J1553" s="98" t="s">
        <v>391</v>
      </c>
    </row>
    <row r="1554" spans="1:10" s="98" customFormat="1" ht="45" hidden="1" x14ac:dyDescent="0.25">
      <c r="A1554" s="100"/>
      <c r="B1554" s="101"/>
      <c r="C1554" s="102"/>
      <c r="D1554" s="102"/>
      <c r="E1554" s="103" t="s">
        <v>334</v>
      </c>
      <c r="F1554" s="104">
        <f t="shared" ref="F1554:I1554" si="447">F1550+F1546+F1542</f>
        <v>0</v>
      </c>
      <c r="G1554" s="104">
        <f t="shared" si="447"/>
        <v>0</v>
      </c>
      <c r="H1554" s="104">
        <f t="shared" si="447"/>
        <v>0</v>
      </c>
      <c r="I1554" s="104">
        <f t="shared" si="447"/>
        <v>0</v>
      </c>
      <c r="J1554" s="98" t="s">
        <v>391</v>
      </c>
    </row>
    <row r="1555" spans="1:10" s="98" customFormat="1" ht="45" hidden="1" x14ac:dyDescent="0.25">
      <c r="A1555" s="96"/>
      <c r="B1555" s="106"/>
      <c r="E1555" s="99"/>
      <c r="F1555" s="94"/>
      <c r="G1555" s="95"/>
      <c r="H1555" s="95"/>
      <c r="I1555" s="95"/>
      <c r="J1555" s="98" t="s">
        <v>391</v>
      </c>
    </row>
    <row r="1556" spans="1:10" s="98" customFormat="1" ht="45" hidden="1" x14ac:dyDescent="0.25">
      <c r="A1556" s="113" t="s">
        <v>294</v>
      </c>
      <c r="B1556" s="114"/>
      <c r="C1556" s="115"/>
      <c r="D1556" s="115" t="s">
        <v>292</v>
      </c>
      <c r="E1556" s="116" t="s">
        <v>332</v>
      </c>
      <c r="F1556" s="148">
        <f>F1552+F1535</f>
        <v>0</v>
      </c>
      <c r="G1556" s="148">
        <f t="shared" ref="G1556:I1556" si="448">G1552+G1535</f>
        <v>0</v>
      </c>
      <c r="H1556" s="148">
        <f t="shared" si="448"/>
        <v>0</v>
      </c>
      <c r="I1556" s="148">
        <f t="shared" si="448"/>
        <v>0</v>
      </c>
      <c r="J1556" s="98" t="s">
        <v>391</v>
      </c>
    </row>
    <row r="1557" spans="1:10" s="98" customFormat="1" ht="45" hidden="1" x14ac:dyDescent="0.25">
      <c r="A1557" s="100"/>
      <c r="B1557" s="101"/>
      <c r="C1557" s="102"/>
      <c r="D1557" s="102"/>
      <c r="E1557" s="103" t="s">
        <v>333</v>
      </c>
      <c r="F1557" s="149">
        <f t="shared" ref="F1557:I1558" si="449">F1553+F1536</f>
        <v>0</v>
      </c>
      <c r="G1557" s="149">
        <f t="shared" si="449"/>
        <v>0</v>
      </c>
      <c r="H1557" s="149">
        <f t="shared" si="449"/>
        <v>0</v>
      </c>
      <c r="I1557" s="149">
        <f t="shared" si="449"/>
        <v>0</v>
      </c>
      <c r="J1557" s="98" t="s">
        <v>391</v>
      </c>
    </row>
    <row r="1558" spans="1:10" s="98" customFormat="1" ht="45" hidden="1" x14ac:dyDescent="0.25">
      <c r="A1558" s="100"/>
      <c r="B1558" s="101"/>
      <c r="C1558" s="102"/>
      <c r="D1558" s="102"/>
      <c r="E1558" s="103" t="s">
        <v>334</v>
      </c>
      <c r="F1558" s="149">
        <f t="shared" si="449"/>
        <v>0</v>
      </c>
      <c r="G1558" s="149">
        <f t="shared" si="449"/>
        <v>0</v>
      </c>
      <c r="H1558" s="149">
        <f t="shared" si="449"/>
        <v>0</v>
      </c>
      <c r="I1558" s="149">
        <f t="shared" si="449"/>
        <v>0</v>
      </c>
      <c r="J1558" s="98" t="s">
        <v>391</v>
      </c>
    </row>
    <row r="1559" spans="1:10" s="157" customFormat="1" ht="186.75" thickBot="1" x14ac:dyDescent="0.3">
      <c r="A1559" s="96"/>
      <c r="B1559" s="106"/>
      <c r="C1559" s="98"/>
      <c r="D1559" s="98"/>
      <c r="E1559" s="99"/>
      <c r="F1559" s="94"/>
      <c r="G1559" s="95"/>
      <c r="H1559" s="95"/>
      <c r="I1559" s="95"/>
      <c r="J1559" s="157" t="s">
        <v>478</v>
      </c>
    </row>
    <row r="1560" spans="1:10" s="155" customFormat="1" ht="30.75" customHeight="1" x14ac:dyDescent="0.25">
      <c r="A1560" s="274" t="s">
        <v>92</v>
      </c>
      <c r="B1560" s="304"/>
      <c r="C1560" s="275" t="s">
        <v>295</v>
      </c>
      <c r="D1560" s="275" t="s">
        <v>296</v>
      </c>
      <c r="E1560" s="275"/>
      <c r="F1560" s="305"/>
      <c r="G1560" s="277"/>
      <c r="H1560" s="277"/>
      <c r="I1560" s="277"/>
      <c r="J1560" s="157" t="s">
        <v>478</v>
      </c>
    </row>
    <row r="1561" spans="1:10" s="155" customFormat="1" ht="325.5" x14ac:dyDescent="0.25">
      <c r="A1561" s="158"/>
      <c r="B1561" s="173"/>
      <c r="F1561" s="172"/>
      <c r="G1561" s="160"/>
      <c r="H1561" s="160"/>
      <c r="I1561" s="160"/>
      <c r="J1561" s="155" t="s">
        <v>424</v>
      </c>
    </row>
    <row r="1562" spans="1:10" s="155" customFormat="1" ht="325.5" x14ac:dyDescent="0.25">
      <c r="A1562" s="278">
        <v>2001</v>
      </c>
      <c r="B1562" s="280" t="s">
        <v>96</v>
      </c>
      <c r="C1562" s="280" t="s">
        <v>93</v>
      </c>
      <c r="D1562" s="280" t="s">
        <v>297</v>
      </c>
      <c r="E1562" s="280"/>
      <c r="F1562" s="295"/>
      <c r="G1562" s="282"/>
      <c r="H1562" s="282"/>
      <c r="I1562" s="282"/>
      <c r="J1562" s="155" t="s">
        <v>424</v>
      </c>
    </row>
    <row r="1563" spans="1:10" s="155" customFormat="1" ht="325.5" x14ac:dyDescent="0.25">
      <c r="A1563" s="158"/>
      <c r="B1563" s="161" t="s">
        <v>98</v>
      </c>
      <c r="D1563" s="155" t="s">
        <v>99</v>
      </c>
      <c r="E1563" s="155" t="s">
        <v>332</v>
      </c>
      <c r="F1563" s="172">
        <v>0</v>
      </c>
      <c r="G1563" s="160">
        <v>0</v>
      </c>
      <c r="H1563" s="160">
        <v>0</v>
      </c>
      <c r="I1563" s="160">
        <f>F1563+G1563-H1563</f>
        <v>0</v>
      </c>
      <c r="J1563" s="155" t="s">
        <v>424</v>
      </c>
    </row>
    <row r="1564" spans="1:10" s="155" customFormat="1" ht="325.5" x14ac:dyDescent="0.25">
      <c r="A1564" s="158"/>
      <c r="B1564" s="161"/>
      <c r="E1564" s="155" t="s">
        <v>333</v>
      </c>
      <c r="F1564" s="172">
        <v>80000</v>
      </c>
      <c r="G1564" s="160">
        <v>0</v>
      </c>
      <c r="H1564" s="160">
        <v>0</v>
      </c>
      <c r="I1564" s="160">
        <f>F1564+G1564-H1564</f>
        <v>80000</v>
      </c>
      <c r="J1564" s="155" t="s">
        <v>424</v>
      </c>
    </row>
    <row r="1565" spans="1:10" s="155" customFormat="1" ht="325.5" x14ac:dyDescent="0.25">
      <c r="A1565" s="158"/>
      <c r="B1565" s="161"/>
      <c r="E1565" s="155" t="s">
        <v>334</v>
      </c>
      <c r="F1565" s="172">
        <v>80000</v>
      </c>
      <c r="G1565" s="160">
        <v>0</v>
      </c>
      <c r="H1565" s="160">
        <v>0</v>
      </c>
      <c r="I1565" s="160">
        <f t="shared" ref="I1565" si="450">F1565+G1565-H1565</f>
        <v>80000</v>
      </c>
      <c r="J1565" s="155" t="s">
        <v>424</v>
      </c>
    </row>
    <row r="1566" spans="1:10" s="155" customFormat="1" ht="325.5" x14ac:dyDescent="0.25">
      <c r="A1566" s="158"/>
      <c r="B1566" s="161"/>
      <c r="F1566" s="172"/>
      <c r="G1566" s="160"/>
      <c r="H1566" s="160"/>
      <c r="I1566" s="160"/>
      <c r="J1566" s="155" t="s">
        <v>424</v>
      </c>
    </row>
    <row r="1567" spans="1:10" s="155" customFormat="1" ht="325.5" x14ac:dyDescent="0.25">
      <c r="A1567" s="158"/>
      <c r="B1567" s="161" t="s">
        <v>100</v>
      </c>
      <c r="D1567" s="155" t="s">
        <v>101</v>
      </c>
      <c r="E1567" s="155" t="s">
        <v>332</v>
      </c>
      <c r="F1567" s="172">
        <v>0</v>
      </c>
      <c r="G1567" s="160">
        <v>0</v>
      </c>
      <c r="H1567" s="160">
        <v>0</v>
      </c>
      <c r="I1567" s="160">
        <f>F1567+G1567-H1567</f>
        <v>0</v>
      </c>
      <c r="J1567" s="155" t="s">
        <v>424</v>
      </c>
    </row>
    <row r="1568" spans="1:10" s="155" customFormat="1" ht="325.5" x14ac:dyDescent="0.25">
      <c r="A1568" s="158"/>
      <c r="B1568" s="161"/>
      <c r="E1568" s="155" t="s">
        <v>333</v>
      </c>
      <c r="F1568" s="172">
        <v>0</v>
      </c>
      <c r="G1568" s="160">
        <v>0</v>
      </c>
      <c r="H1568" s="160">
        <v>0</v>
      </c>
      <c r="I1568" s="160">
        <f>F1568+G1568-H1568</f>
        <v>0</v>
      </c>
      <c r="J1568" s="155" t="s">
        <v>424</v>
      </c>
    </row>
    <row r="1569" spans="1:10" s="155" customFormat="1" ht="325.5" x14ac:dyDescent="0.25">
      <c r="A1569" s="158"/>
      <c r="B1569" s="161"/>
      <c r="E1569" s="155" t="s">
        <v>334</v>
      </c>
      <c r="F1569" s="172">
        <f>SUM(F1567:F1568)</f>
        <v>0</v>
      </c>
      <c r="G1569" s="160">
        <v>0</v>
      </c>
      <c r="H1569" s="160">
        <v>0</v>
      </c>
      <c r="I1569" s="160">
        <f t="shared" ref="I1569" si="451">F1569+G1569-H1569</f>
        <v>0</v>
      </c>
      <c r="J1569" s="155" t="s">
        <v>424</v>
      </c>
    </row>
    <row r="1570" spans="1:10" s="155" customFormat="1" ht="325.5" x14ac:dyDescent="0.25">
      <c r="A1570" s="158"/>
      <c r="B1570" s="161"/>
      <c r="F1570" s="172"/>
      <c r="G1570" s="160"/>
      <c r="H1570" s="160"/>
      <c r="I1570" s="160"/>
      <c r="J1570" s="155" t="s">
        <v>424</v>
      </c>
    </row>
    <row r="1571" spans="1:10" s="155" customFormat="1" ht="325.5" x14ac:dyDescent="0.25">
      <c r="A1571" s="283"/>
      <c r="B1571" s="284" t="s">
        <v>102</v>
      </c>
      <c r="C1571" s="285" t="s">
        <v>93</v>
      </c>
      <c r="D1571" s="285" t="s">
        <v>297</v>
      </c>
      <c r="E1571" s="285" t="s">
        <v>332</v>
      </c>
      <c r="F1571" s="286">
        <f>F1567+F1563</f>
        <v>0</v>
      </c>
      <c r="G1571" s="286">
        <f>G1567+G1563</f>
        <v>0</v>
      </c>
      <c r="H1571" s="286">
        <f>H1567+H1563</f>
        <v>0</v>
      </c>
      <c r="I1571" s="287">
        <f>I1563+I1567</f>
        <v>0</v>
      </c>
      <c r="J1571" s="155" t="s">
        <v>424</v>
      </c>
    </row>
    <row r="1572" spans="1:10" s="155" customFormat="1" ht="325.5" x14ac:dyDescent="0.25">
      <c r="A1572" s="283"/>
      <c r="B1572" s="284"/>
      <c r="C1572" s="285"/>
      <c r="D1572" s="285"/>
      <c r="E1572" s="285" t="s">
        <v>333</v>
      </c>
      <c r="F1572" s="286">
        <f t="shared" ref="F1572" si="452">F1568+F1564</f>
        <v>80000</v>
      </c>
      <c r="G1572" s="286">
        <f>G1568+G1564</f>
        <v>0</v>
      </c>
      <c r="H1572" s="286">
        <f>H1568+H1564</f>
        <v>0</v>
      </c>
      <c r="I1572" s="287">
        <f t="shared" ref="I1572:I1573" si="453">I1564+I1568</f>
        <v>80000</v>
      </c>
      <c r="J1572" s="155" t="s">
        <v>424</v>
      </c>
    </row>
    <row r="1573" spans="1:10" s="155" customFormat="1" ht="325.5" x14ac:dyDescent="0.25">
      <c r="A1573" s="283"/>
      <c r="B1573" s="284"/>
      <c r="C1573" s="285"/>
      <c r="D1573" s="285"/>
      <c r="E1573" s="285" t="s">
        <v>334</v>
      </c>
      <c r="F1573" s="286">
        <f t="shared" ref="F1573:H1573" si="454">F1569+F1565</f>
        <v>80000</v>
      </c>
      <c r="G1573" s="286">
        <f t="shared" si="454"/>
        <v>0</v>
      </c>
      <c r="H1573" s="286">
        <f t="shared" si="454"/>
        <v>0</v>
      </c>
      <c r="I1573" s="287">
        <f t="shared" si="453"/>
        <v>80000</v>
      </c>
      <c r="J1573" s="155" t="s">
        <v>424</v>
      </c>
    </row>
    <row r="1574" spans="1:10" s="155" customFormat="1" ht="37.15" customHeight="1" x14ac:dyDescent="0.25">
      <c r="A1574" s="158"/>
      <c r="B1574" s="173"/>
      <c r="F1574" s="172"/>
      <c r="G1574" s="160"/>
      <c r="H1574" s="160"/>
      <c r="I1574" s="160"/>
      <c r="J1574" s="155" t="s">
        <v>425</v>
      </c>
    </row>
    <row r="1575" spans="1:10" s="155" customFormat="1" ht="23.25" hidden="1" x14ac:dyDescent="0.25">
      <c r="A1575" s="278"/>
      <c r="B1575" s="280"/>
      <c r="C1575" s="280"/>
      <c r="D1575" s="280"/>
      <c r="E1575" s="280"/>
      <c r="F1575" s="295"/>
      <c r="G1575" s="282"/>
      <c r="H1575" s="282"/>
      <c r="I1575" s="282"/>
    </row>
    <row r="1576" spans="1:10" s="155" customFormat="1" ht="23.25" hidden="1" x14ac:dyDescent="0.25">
      <c r="A1576" s="158"/>
      <c r="B1576" s="161"/>
      <c r="F1576" s="172"/>
      <c r="G1576" s="160"/>
      <c r="H1576" s="160"/>
      <c r="I1576" s="160"/>
    </row>
    <row r="1577" spans="1:10" s="155" customFormat="1" ht="23.25" hidden="1" x14ac:dyDescent="0.25">
      <c r="A1577" s="158"/>
      <c r="B1577" s="161"/>
      <c r="F1577" s="172"/>
      <c r="G1577" s="160"/>
      <c r="H1577" s="160"/>
      <c r="I1577" s="160"/>
    </row>
    <row r="1578" spans="1:10" s="155" customFormat="1" ht="23.25" hidden="1" x14ac:dyDescent="0.25">
      <c r="A1578" s="158"/>
      <c r="B1578" s="161"/>
      <c r="F1578" s="172"/>
      <c r="G1578" s="160"/>
      <c r="H1578" s="160"/>
      <c r="I1578" s="160"/>
    </row>
    <row r="1579" spans="1:10" s="155" customFormat="1" ht="23.25" hidden="1" x14ac:dyDescent="0.25">
      <c r="A1579" s="158"/>
      <c r="B1579" s="161"/>
      <c r="F1579" s="172"/>
      <c r="G1579" s="160"/>
      <c r="H1579" s="160"/>
      <c r="I1579" s="160"/>
    </row>
    <row r="1580" spans="1:10" s="155" customFormat="1" ht="23.25" hidden="1" x14ac:dyDescent="0.25">
      <c r="A1580" s="158"/>
      <c r="B1580" s="161"/>
      <c r="F1580" s="172"/>
      <c r="G1580" s="160"/>
      <c r="H1580" s="160"/>
      <c r="I1580" s="160"/>
    </row>
    <row r="1581" spans="1:10" s="155" customFormat="1" ht="23.25" hidden="1" x14ac:dyDescent="0.25">
      <c r="A1581" s="158"/>
      <c r="B1581" s="161"/>
      <c r="F1581" s="172"/>
      <c r="G1581" s="160"/>
      <c r="H1581" s="160"/>
      <c r="I1581" s="160"/>
    </row>
    <row r="1582" spans="1:10" s="155" customFormat="1" ht="23.25" hidden="1" x14ac:dyDescent="0.25">
      <c r="A1582" s="158"/>
      <c r="B1582" s="161"/>
      <c r="F1582" s="172"/>
      <c r="G1582" s="160"/>
      <c r="H1582" s="160"/>
      <c r="I1582" s="160"/>
    </row>
    <row r="1583" spans="1:10" s="155" customFormat="1" ht="23.25" hidden="1" x14ac:dyDescent="0.25">
      <c r="A1583" s="158"/>
      <c r="B1583" s="161"/>
      <c r="F1583" s="172"/>
      <c r="G1583" s="160"/>
      <c r="H1583" s="160"/>
      <c r="I1583" s="160"/>
    </row>
    <row r="1584" spans="1:10" s="155" customFormat="1" ht="23.25" hidden="1" x14ac:dyDescent="0.25">
      <c r="A1584" s="283"/>
      <c r="B1584" s="284"/>
      <c r="C1584" s="285"/>
      <c r="D1584" s="285"/>
      <c r="E1584" s="285"/>
      <c r="F1584" s="286"/>
      <c r="G1584" s="286"/>
      <c r="H1584" s="286"/>
      <c r="I1584" s="287"/>
    </row>
    <row r="1585" spans="1:10" s="155" customFormat="1" ht="23.25" hidden="1" x14ac:dyDescent="0.25">
      <c r="A1585" s="283"/>
      <c r="B1585" s="284"/>
      <c r="C1585" s="285"/>
      <c r="D1585" s="285"/>
      <c r="E1585" s="285"/>
      <c r="F1585" s="286"/>
      <c r="G1585" s="286"/>
      <c r="H1585" s="286"/>
      <c r="I1585" s="287"/>
    </row>
    <row r="1586" spans="1:10" s="155" customFormat="1" ht="23.25" hidden="1" x14ac:dyDescent="0.25">
      <c r="A1586" s="283"/>
      <c r="B1586" s="284"/>
      <c r="C1586" s="285"/>
      <c r="D1586" s="285"/>
      <c r="E1586" s="285"/>
      <c r="F1586" s="286"/>
      <c r="G1586" s="286"/>
      <c r="H1586" s="286"/>
      <c r="I1586" s="287"/>
    </row>
    <row r="1587" spans="1:10" s="155" customFormat="1" ht="325.5" x14ac:dyDescent="0.25">
      <c r="A1587" s="158"/>
      <c r="B1587" s="173"/>
      <c r="F1587" s="172"/>
      <c r="G1587" s="160"/>
      <c r="H1587" s="160"/>
      <c r="I1587" s="160"/>
      <c r="J1587" s="155" t="s">
        <v>426</v>
      </c>
    </row>
    <row r="1588" spans="1:10" s="155" customFormat="1" ht="325.5" x14ac:dyDescent="0.25">
      <c r="A1588" s="278">
        <v>2003</v>
      </c>
      <c r="B1588" s="280" t="s">
        <v>96</v>
      </c>
      <c r="C1588" s="280" t="s">
        <v>107</v>
      </c>
      <c r="D1588" s="280" t="s">
        <v>298</v>
      </c>
      <c r="E1588" s="280"/>
      <c r="F1588" s="295"/>
      <c r="G1588" s="282"/>
      <c r="H1588" s="282"/>
      <c r="I1588" s="282"/>
      <c r="J1588" s="155" t="s">
        <v>426</v>
      </c>
    </row>
    <row r="1589" spans="1:10" s="155" customFormat="1" ht="325.5" x14ac:dyDescent="0.25">
      <c r="A1589" s="158"/>
      <c r="B1589" s="161" t="s">
        <v>98</v>
      </c>
      <c r="D1589" s="155" t="s">
        <v>99</v>
      </c>
      <c r="E1589" s="155" t="s">
        <v>332</v>
      </c>
      <c r="F1589" s="172">
        <v>0</v>
      </c>
      <c r="G1589" s="160">
        <v>0</v>
      </c>
      <c r="H1589" s="160">
        <v>0</v>
      </c>
      <c r="I1589" s="160">
        <f>F1589+G1589-H1589</f>
        <v>0</v>
      </c>
      <c r="J1589" s="155" t="s">
        <v>426</v>
      </c>
    </row>
    <row r="1590" spans="1:10" s="155" customFormat="1" ht="325.5" x14ac:dyDescent="0.25">
      <c r="A1590" s="158"/>
      <c r="B1590" s="161"/>
      <c r="E1590" s="155" t="s">
        <v>333</v>
      </c>
      <c r="F1590" s="172">
        <v>4864576.92</v>
      </c>
      <c r="G1590" s="160">
        <v>169583.8</v>
      </c>
      <c r="H1590" s="160">
        <v>0</v>
      </c>
      <c r="I1590" s="160">
        <f>F1590+G1590-H1590</f>
        <v>5034160.72</v>
      </c>
      <c r="J1590" s="155" t="s">
        <v>426</v>
      </c>
    </row>
    <row r="1591" spans="1:10" s="155" customFormat="1" ht="325.5" x14ac:dyDescent="0.25">
      <c r="A1591" s="158"/>
      <c r="B1591" s="161"/>
      <c r="E1591" s="155" t="s">
        <v>334</v>
      </c>
      <c r="F1591" s="172">
        <v>4864576.92</v>
      </c>
      <c r="G1591" s="160">
        <v>169583.8</v>
      </c>
      <c r="H1591" s="160">
        <v>0</v>
      </c>
      <c r="I1591" s="160">
        <f t="shared" ref="I1591" si="455">F1591+G1591-H1591</f>
        <v>5034160.72</v>
      </c>
      <c r="J1591" s="155" t="s">
        <v>426</v>
      </c>
    </row>
    <row r="1592" spans="1:10" s="155" customFormat="1" ht="325.5" x14ac:dyDescent="0.25">
      <c r="A1592" s="158"/>
      <c r="B1592" s="161"/>
      <c r="F1592" s="172"/>
      <c r="G1592" s="160"/>
      <c r="H1592" s="160"/>
      <c r="I1592" s="160"/>
      <c r="J1592" s="155" t="s">
        <v>426</v>
      </c>
    </row>
    <row r="1593" spans="1:10" s="155" customFormat="1" ht="325.5" x14ac:dyDescent="0.25">
      <c r="A1593" s="158"/>
      <c r="B1593" s="161" t="s">
        <v>100</v>
      </c>
      <c r="D1593" s="155" t="s">
        <v>101</v>
      </c>
      <c r="E1593" s="155" t="s">
        <v>332</v>
      </c>
      <c r="F1593" s="172">
        <v>0</v>
      </c>
      <c r="G1593" s="160">
        <v>0</v>
      </c>
      <c r="H1593" s="160">
        <v>0</v>
      </c>
      <c r="I1593" s="160">
        <f>F1593+G1593-H1593</f>
        <v>0</v>
      </c>
      <c r="J1593" s="155" t="s">
        <v>426</v>
      </c>
    </row>
    <row r="1594" spans="1:10" s="155" customFormat="1" ht="325.5" x14ac:dyDescent="0.25">
      <c r="A1594" s="158"/>
      <c r="B1594" s="161"/>
      <c r="E1594" s="155" t="s">
        <v>333</v>
      </c>
      <c r="F1594" s="172">
        <v>158462.28</v>
      </c>
      <c r="G1594" s="160">
        <v>89996</v>
      </c>
      <c r="H1594" s="160">
        <v>17000</v>
      </c>
      <c r="I1594" s="160">
        <f>F1594+G1594-H1594</f>
        <v>231458.28</v>
      </c>
      <c r="J1594" s="155" t="s">
        <v>426</v>
      </c>
    </row>
    <row r="1595" spans="1:10" s="155" customFormat="1" ht="325.5" x14ac:dyDescent="0.25">
      <c r="A1595" s="158"/>
      <c r="B1595" s="161"/>
      <c r="E1595" s="155" t="s">
        <v>334</v>
      </c>
      <c r="F1595" s="172">
        <v>158462.28</v>
      </c>
      <c r="G1595" s="160">
        <v>89996</v>
      </c>
      <c r="H1595" s="160">
        <v>17000</v>
      </c>
      <c r="I1595" s="160">
        <f t="shared" ref="I1595" si="456">F1595+G1595-H1595</f>
        <v>231458.28</v>
      </c>
      <c r="J1595" s="155" t="s">
        <v>426</v>
      </c>
    </row>
    <row r="1596" spans="1:10" s="155" customFormat="1" ht="325.5" x14ac:dyDescent="0.25">
      <c r="A1596" s="158"/>
      <c r="B1596" s="161"/>
      <c r="F1596" s="172"/>
      <c r="G1596" s="160"/>
      <c r="H1596" s="160"/>
      <c r="I1596" s="160"/>
      <c r="J1596" s="155" t="s">
        <v>426</v>
      </c>
    </row>
    <row r="1597" spans="1:10" s="155" customFormat="1" ht="325.5" x14ac:dyDescent="0.25">
      <c r="A1597" s="283"/>
      <c r="B1597" s="284" t="s">
        <v>102</v>
      </c>
      <c r="C1597" s="285" t="s">
        <v>107</v>
      </c>
      <c r="D1597" s="285" t="s">
        <v>298</v>
      </c>
      <c r="E1597" s="285" t="s">
        <v>332</v>
      </c>
      <c r="F1597" s="286">
        <f>F1593+F1589</f>
        <v>0</v>
      </c>
      <c r="G1597" s="286">
        <f>G1593+G1589</f>
        <v>0</v>
      </c>
      <c r="H1597" s="286">
        <f>H1593+H1589</f>
        <v>0</v>
      </c>
      <c r="I1597" s="287">
        <f>I1589+I1593</f>
        <v>0</v>
      </c>
      <c r="J1597" s="155" t="s">
        <v>426</v>
      </c>
    </row>
    <row r="1598" spans="1:10" s="155" customFormat="1" ht="325.5" x14ac:dyDescent="0.25">
      <c r="A1598" s="283"/>
      <c r="B1598" s="284"/>
      <c r="C1598" s="285"/>
      <c r="D1598" s="285"/>
      <c r="E1598" s="285" t="s">
        <v>333</v>
      </c>
      <c r="F1598" s="286">
        <f t="shared" ref="F1598" si="457">F1594+F1590</f>
        <v>5023039.2</v>
      </c>
      <c r="G1598" s="286">
        <f>G1594+G1590</f>
        <v>259579.8</v>
      </c>
      <c r="H1598" s="286">
        <f>H1594+H1590</f>
        <v>17000</v>
      </c>
      <c r="I1598" s="287">
        <f t="shared" ref="I1598:I1599" si="458">I1590+I1594</f>
        <v>5265619</v>
      </c>
      <c r="J1598" s="155" t="s">
        <v>426</v>
      </c>
    </row>
    <row r="1599" spans="1:10" s="155" customFormat="1" ht="325.5" x14ac:dyDescent="0.25">
      <c r="A1599" s="283"/>
      <c r="B1599" s="284"/>
      <c r="C1599" s="285"/>
      <c r="D1599" s="285"/>
      <c r="E1599" s="285" t="s">
        <v>334</v>
      </c>
      <c r="F1599" s="286">
        <f t="shared" ref="F1599:H1599" si="459">F1595+F1591</f>
        <v>5023039.2</v>
      </c>
      <c r="G1599" s="286">
        <f t="shared" si="459"/>
        <v>259579.8</v>
      </c>
      <c r="H1599" s="286">
        <f t="shared" si="459"/>
        <v>17000</v>
      </c>
      <c r="I1599" s="287">
        <f t="shared" si="458"/>
        <v>5265619</v>
      </c>
      <c r="J1599" s="155" t="s">
        <v>426</v>
      </c>
    </row>
    <row r="1600" spans="1:10" s="155" customFormat="1" ht="325.5" x14ac:dyDescent="0.25">
      <c r="A1600" s="162"/>
      <c r="B1600" s="163"/>
      <c r="C1600" s="157"/>
      <c r="D1600" s="157"/>
      <c r="E1600" s="157"/>
      <c r="F1600" s="164"/>
      <c r="G1600" s="165"/>
      <c r="H1600" s="165"/>
      <c r="I1600" s="165"/>
      <c r="J1600" s="155" t="s">
        <v>426</v>
      </c>
    </row>
    <row r="1601" spans="1:10" s="155" customFormat="1" ht="302.25" x14ac:dyDescent="0.25">
      <c r="A1601" s="158"/>
      <c r="B1601" s="173"/>
      <c r="F1601" s="172"/>
      <c r="G1601" s="160"/>
      <c r="H1601" s="160"/>
      <c r="I1601" s="160"/>
      <c r="J1601" s="155" t="s">
        <v>397</v>
      </c>
    </row>
    <row r="1602" spans="1:10" s="155" customFormat="1" ht="302.25" x14ac:dyDescent="0.25">
      <c r="A1602" s="296" t="s">
        <v>299</v>
      </c>
      <c r="B1602" s="297"/>
      <c r="C1602" s="298"/>
      <c r="D1602" s="298" t="s">
        <v>296</v>
      </c>
      <c r="E1602" s="298" t="s">
        <v>332</v>
      </c>
      <c r="F1602" s="299">
        <f>F1597+F1584+F1571</f>
        <v>0</v>
      </c>
      <c r="G1602" s="299">
        <f t="shared" ref="G1602:I1602" si="460">G1597+G1584+G1571</f>
        <v>0</v>
      </c>
      <c r="H1602" s="299">
        <f t="shared" si="460"/>
        <v>0</v>
      </c>
      <c r="I1602" s="299">
        <f t="shared" si="460"/>
        <v>0</v>
      </c>
      <c r="J1602" s="155" t="s">
        <v>397</v>
      </c>
    </row>
    <row r="1603" spans="1:10" s="155" customFormat="1" ht="302.25" x14ac:dyDescent="0.25">
      <c r="A1603" s="300"/>
      <c r="B1603" s="301"/>
      <c r="C1603" s="302"/>
      <c r="D1603" s="302"/>
      <c r="E1603" s="302" t="s">
        <v>333</v>
      </c>
      <c r="F1603" s="303">
        <f t="shared" ref="F1603:I1604" si="461">F1598+F1585+F1572</f>
        <v>5103039.2</v>
      </c>
      <c r="G1603" s="303">
        <f t="shared" si="461"/>
        <v>259579.8</v>
      </c>
      <c r="H1603" s="303">
        <f t="shared" si="461"/>
        <v>17000</v>
      </c>
      <c r="I1603" s="303">
        <f t="shared" si="461"/>
        <v>5345619</v>
      </c>
      <c r="J1603" s="155" t="s">
        <v>397</v>
      </c>
    </row>
    <row r="1604" spans="1:10" s="155" customFormat="1" ht="27.75" customHeight="1" x14ac:dyDescent="0.25">
      <c r="A1604" s="300"/>
      <c r="B1604" s="301"/>
      <c r="C1604" s="302"/>
      <c r="D1604" s="302"/>
      <c r="E1604" s="302" t="s">
        <v>334</v>
      </c>
      <c r="F1604" s="303">
        <f t="shared" si="461"/>
        <v>5103039.2</v>
      </c>
      <c r="G1604" s="303">
        <f t="shared" si="461"/>
        <v>259579.8</v>
      </c>
      <c r="H1604" s="303">
        <f t="shared" si="461"/>
        <v>17000</v>
      </c>
      <c r="I1604" s="303">
        <f t="shared" si="461"/>
        <v>5345619</v>
      </c>
      <c r="J1604" s="155" t="s">
        <v>397</v>
      </c>
    </row>
    <row r="1605" spans="1:10" s="102" customFormat="1" ht="45" hidden="1" x14ac:dyDescent="0.25">
      <c r="A1605" s="162"/>
      <c r="B1605" s="163"/>
      <c r="C1605" s="157"/>
      <c r="D1605" s="157"/>
      <c r="E1605" s="157"/>
      <c r="F1605" s="164"/>
      <c r="G1605" s="165"/>
      <c r="H1605" s="165"/>
      <c r="I1605" s="165"/>
      <c r="J1605" s="102" t="s">
        <v>391</v>
      </c>
    </row>
    <row r="1606" spans="1:10" s="98" customFormat="1" ht="45" hidden="1" x14ac:dyDescent="0.25">
      <c r="A1606" s="118" t="s">
        <v>92</v>
      </c>
      <c r="B1606" s="119"/>
      <c r="C1606" s="120" t="s">
        <v>300</v>
      </c>
      <c r="D1606" s="120" t="s">
        <v>301</v>
      </c>
      <c r="E1606" s="121"/>
      <c r="F1606" s="122"/>
      <c r="G1606" s="123"/>
      <c r="H1606" s="123"/>
      <c r="I1606" s="123"/>
      <c r="J1606" s="98" t="s">
        <v>391</v>
      </c>
    </row>
    <row r="1607" spans="1:10" s="98" customFormat="1" ht="45" hidden="1" x14ac:dyDescent="0.25">
      <c r="A1607" s="96"/>
      <c r="B1607" s="106"/>
      <c r="E1607" s="99"/>
      <c r="F1607" s="94"/>
      <c r="G1607" s="95"/>
      <c r="H1607" s="95"/>
      <c r="I1607" s="95"/>
      <c r="J1607" s="98" t="s">
        <v>391</v>
      </c>
    </row>
    <row r="1608" spans="1:10" s="98" customFormat="1" ht="45" hidden="1" x14ac:dyDescent="0.25">
      <c r="A1608" s="107">
        <v>5001</v>
      </c>
      <c r="B1608" s="109" t="s">
        <v>96</v>
      </c>
      <c r="C1608" s="109" t="s">
        <v>93</v>
      </c>
      <c r="D1608" s="109" t="s">
        <v>302</v>
      </c>
      <c r="E1608" s="110"/>
      <c r="F1608" s="111"/>
      <c r="G1608" s="112"/>
      <c r="H1608" s="112"/>
      <c r="I1608" s="112"/>
      <c r="J1608" s="98" t="s">
        <v>391</v>
      </c>
    </row>
    <row r="1609" spans="1:10" s="98" customFormat="1" ht="45" hidden="1" x14ac:dyDescent="0.25">
      <c r="A1609" s="96"/>
      <c r="B1609" s="97" t="s">
        <v>98</v>
      </c>
      <c r="D1609" s="98" t="s">
        <v>99</v>
      </c>
      <c r="E1609" s="99" t="s">
        <v>332</v>
      </c>
      <c r="F1609" s="94">
        <v>0</v>
      </c>
      <c r="G1609" s="95">
        <v>0</v>
      </c>
      <c r="H1609" s="95">
        <v>0</v>
      </c>
      <c r="I1609" s="95">
        <f>F1609+G1609-H1609</f>
        <v>0</v>
      </c>
      <c r="J1609" s="98" t="s">
        <v>391</v>
      </c>
    </row>
    <row r="1610" spans="1:10" s="98" customFormat="1" ht="45" hidden="1" x14ac:dyDescent="0.25">
      <c r="A1610" s="96"/>
      <c r="B1610" s="106"/>
      <c r="E1610" s="99" t="s">
        <v>333</v>
      </c>
      <c r="F1610" s="94">
        <v>0</v>
      </c>
      <c r="G1610" s="95">
        <v>0</v>
      </c>
      <c r="H1610" s="95">
        <v>0</v>
      </c>
      <c r="I1610" s="95">
        <f>F1610+G1610-H1610</f>
        <v>0</v>
      </c>
      <c r="J1610" s="98" t="s">
        <v>391</v>
      </c>
    </row>
    <row r="1611" spans="1:10" s="98" customFormat="1" ht="45" hidden="1" x14ac:dyDescent="0.25">
      <c r="A1611" s="96"/>
      <c r="B1611" s="106"/>
      <c r="E1611" s="99" t="s">
        <v>334</v>
      </c>
      <c r="F1611" s="94">
        <f>SUM(F1609:F1610)</f>
        <v>0</v>
      </c>
      <c r="G1611" s="95">
        <v>0</v>
      </c>
      <c r="H1611" s="95">
        <v>0</v>
      </c>
      <c r="I1611" s="95">
        <f t="shared" ref="I1611" si="462">F1611+G1611-H1611</f>
        <v>0</v>
      </c>
      <c r="J1611" s="98" t="s">
        <v>391</v>
      </c>
    </row>
    <row r="1612" spans="1:10" s="98" customFormat="1" ht="45" hidden="1" x14ac:dyDescent="0.25">
      <c r="A1612" s="96"/>
      <c r="B1612" s="106"/>
      <c r="E1612" s="99"/>
      <c r="F1612" s="94"/>
      <c r="G1612" s="95"/>
      <c r="H1612" s="95"/>
      <c r="I1612" s="95"/>
      <c r="J1612" s="98" t="s">
        <v>391</v>
      </c>
    </row>
    <row r="1613" spans="1:10" s="98" customFormat="1" ht="45" hidden="1" x14ac:dyDescent="0.25">
      <c r="A1613" s="100"/>
      <c r="B1613" s="101" t="s">
        <v>102</v>
      </c>
      <c r="C1613" s="102" t="s">
        <v>93</v>
      </c>
      <c r="D1613" s="102" t="s">
        <v>302</v>
      </c>
      <c r="E1613" s="103"/>
      <c r="F1613" s="149">
        <v>0</v>
      </c>
      <c r="G1613" s="142">
        <v>0</v>
      </c>
      <c r="H1613" s="142">
        <v>0</v>
      </c>
      <c r="I1613" s="142">
        <v>0</v>
      </c>
      <c r="J1613" s="98" t="s">
        <v>391</v>
      </c>
    </row>
    <row r="1614" spans="1:10" s="98" customFormat="1" ht="45" hidden="1" x14ac:dyDescent="0.25">
      <c r="A1614" s="100"/>
      <c r="B1614" s="101"/>
      <c r="C1614" s="102"/>
      <c r="D1614" s="102"/>
      <c r="E1614" s="103"/>
      <c r="F1614" s="104"/>
      <c r="G1614" s="105"/>
      <c r="H1614" s="105"/>
      <c r="I1614" s="105"/>
      <c r="J1614" s="98" t="s">
        <v>391</v>
      </c>
    </row>
    <row r="1615" spans="1:10" s="98" customFormat="1" ht="45" hidden="1" x14ac:dyDescent="0.25">
      <c r="A1615" s="100"/>
      <c r="B1615" s="101"/>
      <c r="C1615" s="102"/>
      <c r="D1615" s="102"/>
      <c r="E1615" s="103"/>
      <c r="F1615" s="104"/>
      <c r="G1615" s="105"/>
      <c r="H1615" s="105"/>
      <c r="I1615" s="105"/>
      <c r="J1615" s="98" t="s">
        <v>391</v>
      </c>
    </row>
    <row r="1616" spans="1:10" s="98" customFormat="1" ht="45" hidden="1" x14ac:dyDescent="0.25">
      <c r="A1616" s="96"/>
      <c r="B1616" s="106"/>
      <c r="E1616" s="99"/>
      <c r="F1616" s="94"/>
      <c r="G1616" s="95"/>
      <c r="H1616" s="95"/>
      <c r="I1616" s="95"/>
      <c r="J1616" s="98" t="s">
        <v>391</v>
      </c>
    </row>
    <row r="1617" spans="1:10" s="98" customFormat="1" ht="45" hidden="1" x14ac:dyDescent="0.25">
      <c r="A1617" s="107">
        <v>5002</v>
      </c>
      <c r="B1617" s="109" t="s">
        <v>96</v>
      </c>
      <c r="C1617" s="109" t="s">
        <v>104</v>
      </c>
      <c r="D1617" s="109" t="s">
        <v>303</v>
      </c>
      <c r="E1617" s="110"/>
      <c r="F1617" s="111"/>
      <c r="G1617" s="112"/>
      <c r="H1617" s="112"/>
      <c r="I1617" s="112"/>
      <c r="J1617" s="98" t="s">
        <v>391</v>
      </c>
    </row>
    <row r="1618" spans="1:10" s="98" customFormat="1" ht="45" hidden="1" x14ac:dyDescent="0.25">
      <c r="A1618" s="96"/>
      <c r="B1618" s="97" t="s">
        <v>304</v>
      </c>
      <c r="D1618" s="98" t="s">
        <v>305</v>
      </c>
      <c r="E1618" s="99" t="s">
        <v>332</v>
      </c>
      <c r="F1618" s="94">
        <v>0</v>
      </c>
      <c r="G1618" s="95">
        <v>0</v>
      </c>
      <c r="H1618" s="95">
        <v>0</v>
      </c>
      <c r="I1618" s="95">
        <f>F1618+G1618-H1618</f>
        <v>0</v>
      </c>
      <c r="J1618" s="98" t="s">
        <v>391</v>
      </c>
    </row>
    <row r="1619" spans="1:10" s="98" customFormat="1" ht="45" hidden="1" x14ac:dyDescent="0.25">
      <c r="A1619" s="96"/>
      <c r="B1619" s="106"/>
      <c r="E1619" s="99" t="s">
        <v>333</v>
      </c>
      <c r="F1619" s="94">
        <v>0</v>
      </c>
      <c r="G1619" s="95">
        <v>0</v>
      </c>
      <c r="H1619" s="95">
        <v>0</v>
      </c>
      <c r="I1619" s="95">
        <f>F1619+G1619-H1619</f>
        <v>0</v>
      </c>
      <c r="J1619" s="98" t="s">
        <v>391</v>
      </c>
    </row>
    <row r="1620" spans="1:10" s="98" customFormat="1" ht="45" hidden="1" x14ac:dyDescent="0.25">
      <c r="A1620" s="96"/>
      <c r="B1620" s="106"/>
      <c r="E1620" s="99" t="s">
        <v>334</v>
      </c>
      <c r="F1620" s="94">
        <f>SUM(F1618:F1619)</f>
        <v>0</v>
      </c>
      <c r="G1620" s="95">
        <v>0</v>
      </c>
      <c r="H1620" s="95">
        <v>0</v>
      </c>
      <c r="I1620" s="95">
        <f t="shared" ref="I1620" si="463">F1620+G1620-H1620</f>
        <v>0</v>
      </c>
      <c r="J1620" s="98" t="s">
        <v>391</v>
      </c>
    </row>
    <row r="1621" spans="1:10" s="98" customFormat="1" ht="45" hidden="1" x14ac:dyDescent="0.25">
      <c r="A1621" s="96"/>
      <c r="B1621" s="106"/>
      <c r="E1621" s="99"/>
      <c r="F1621" s="94"/>
      <c r="G1621" s="95"/>
      <c r="H1621" s="95"/>
      <c r="I1621" s="95"/>
      <c r="J1621" s="98" t="s">
        <v>391</v>
      </c>
    </row>
    <row r="1622" spans="1:10" s="98" customFormat="1" ht="45" hidden="1" x14ac:dyDescent="0.25">
      <c r="A1622" s="100"/>
      <c r="B1622" s="101" t="s">
        <v>102</v>
      </c>
      <c r="C1622" s="102" t="s">
        <v>104</v>
      </c>
      <c r="D1622" s="102" t="s">
        <v>303</v>
      </c>
      <c r="E1622" s="103"/>
      <c r="F1622" s="149">
        <v>0</v>
      </c>
      <c r="G1622" s="142">
        <v>0</v>
      </c>
      <c r="H1622" s="142">
        <v>0</v>
      </c>
      <c r="I1622" s="142">
        <v>0</v>
      </c>
      <c r="J1622" s="98" t="s">
        <v>391</v>
      </c>
    </row>
    <row r="1623" spans="1:10" s="98" customFormat="1" ht="45" hidden="1" x14ac:dyDescent="0.25">
      <c r="A1623" s="100"/>
      <c r="B1623" s="101"/>
      <c r="C1623" s="102"/>
      <c r="D1623" s="102"/>
      <c r="E1623" s="103"/>
      <c r="F1623" s="149"/>
      <c r="G1623" s="142"/>
      <c r="H1623" s="142"/>
      <c r="I1623" s="142"/>
      <c r="J1623" s="98" t="s">
        <v>391</v>
      </c>
    </row>
    <row r="1624" spans="1:10" s="98" customFormat="1" ht="45" hidden="1" x14ac:dyDescent="0.25">
      <c r="A1624" s="113" t="s">
        <v>306</v>
      </c>
      <c r="B1624" s="114"/>
      <c r="C1624" s="115"/>
      <c r="D1624" s="115" t="s">
        <v>301</v>
      </c>
      <c r="E1624" s="116"/>
      <c r="F1624" s="148">
        <v>0</v>
      </c>
      <c r="G1624" s="150">
        <v>0</v>
      </c>
      <c r="H1624" s="150">
        <v>0</v>
      </c>
      <c r="I1624" s="150">
        <v>0</v>
      </c>
      <c r="J1624" s="98" t="s">
        <v>391</v>
      </c>
    </row>
    <row r="1625" spans="1:10" s="102" customFormat="1" ht="45" hidden="1" x14ac:dyDescent="0.25">
      <c r="A1625" s="96"/>
      <c r="B1625" s="106"/>
      <c r="C1625" s="98"/>
      <c r="D1625" s="98"/>
      <c r="E1625" s="99"/>
      <c r="F1625" s="94"/>
      <c r="G1625" s="95"/>
      <c r="H1625" s="95"/>
      <c r="I1625" s="95"/>
      <c r="J1625" s="102" t="s">
        <v>391</v>
      </c>
    </row>
    <row r="1626" spans="1:10" s="98" customFormat="1" ht="45" hidden="1" x14ac:dyDescent="0.25">
      <c r="A1626" s="118" t="s">
        <v>92</v>
      </c>
      <c r="B1626" s="119"/>
      <c r="C1626" s="120" t="s">
        <v>307</v>
      </c>
      <c r="D1626" s="120" t="s">
        <v>308</v>
      </c>
      <c r="E1626" s="121"/>
      <c r="F1626" s="122"/>
      <c r="G1626" s="123"/>
      <c r="H1626" s="123"/>
      <c r="I1626" s="123"/>
      <c r="J1626" s="98" t="s">
        <v>391</v>
      </c>
    </row>
    <row r="1627" spans="1:10" s="98" customFormat="1" ht="45" hidden="1" x14ac:dyDescent="0.25">
      <c r="A1627" s="96"/>
      <c r="B1627" s="106"/>
      <c r="E1627" s="99"/>
      <c r="F1627" s="94"/>
      <c r="G1627" s="95"/>
      <c r="H1627" s="95"/>
      <c r="I1627" s="95"/>
      <c r="J1627" s="98" t="s">
        <v>391</v>
      </c>
    </row>
    <row r="1628" spans="1:10" s="98" customFormat="1" ht="45" hidden="1" x14ac:dyDescent="0.25">
      <c r="A1628" s="107">
        <v>6001</v>
      </c>
      <c r="B1628" s="109" t="s">
        <v>96</v>
      </c>
      <c r="C1628" s="109" t="s">
        <v>93</v>
      </c>
      <c r="D1628" s="109" t="s">
        <v>309</v>
      </c>
      <c r="E1628" s="110"/>
      <c r="F1628" s="111"/>
      <c r="G1628" s="112"/>
      <c r="H1628" s="112"/>
      <c r="I1628" s="112"/>
      <c r="J1628" s="98" t="s">
        <v>391</v>
      </c>
    </row>
    <row r="1629" spans="1:10" s="98" customFormat="1" ht="45" hidden="1" x14ac:dyDescent="0.25">
      <c r="A1629" s="96"/>
      <c r="B1629" s="97" t="s">
        <v>98</v>
      </c>
      <c r="D1629" s="98" t="s">
        <v>99</v>
      </c>
      <c r="E1629" s="99" t="s">
        <v>332</v>
      </c>
      <c r="F1629" s="94">
        <v>0</v>
      </c>
      <c r="G1629" s="95">
        <v>0</v>
      </c>
      <c r="H1629" s="95">
        <v>0</v>
      </c>
      <c r="I1629" s="95">
        <f>F1629+G1629-H1629</f>
        <v>0</v>
      </c>
      <c r="J1629" s="98" t="s">
        <v>391</v>
      </c>
    </row>
    <row r="1630" spans="1:10" s="98" customFormat="1" ht="45" hidden="1" x14ac:dyDescent="0.25">
      <c r="A1630" s="96"/>
      <c r="B1630" s="97"/>
      <c r="E1630" s="99" t="s">
        <v>333</v>
      </c>
      <c r="F1630" s="94">
        <v>0</v>
      </c>
      <c r="G1630" s="95">
        <v>0</v>
      </c>
      <c r="H1630" s="95">
        <v>0</v>
      </c>
      <c r="I1630" s="95">
        <f>F1630+G1630-H1630</f>
        <v>0</v>
      </c>
      <c r="J1630" s="98" t="s">
        <v>391</v>
      </c>
    </row>
    <row r="1631" spans="1:10" s="98" customFormat="1" ht="45" hidden="1" x14ac:dyDescent="0.25">
      <c r="A1631" s="96"/>
      <c r="B1631" s="97"/>
      <c r="E1631" s="99" t="s">
        <v>334</v>
      </c>
      <c r="F1631" s="94">
        <f>SUM(F1629:F1630)</f>
        <v>0</v>
      </c>
      <c r="G1631" s="95">
        <v>0</v>
      </c>
      <c r="H1631" s="95">
        <v>0</v>
      </c>
      <c r="I1631" s="95">
        <f t="shared" ref="I1631" si="464">F1631+G1631-H1631</f>
        <v>0</v>
      </c>
      <c r="J1631" s="98" t="s">
        <v>391</v>
      </c>
    </row>
    <row r="1632" spans="1:10" s="98" customFormat="1" ht="45" hidden="1" x14ac:dyDescent="0.25">
      <c r="A1632" s="96"/>
      <c r="B1632" s="97"/>
      <c r="E1632" s="99"/>
      <c r="F1632" s="94"/>
      <c r="G1632" s="95"/>
      <c r="H1632" s="95"/>
      <c r="I1632" s="95"/>
      <c r="J1632" s="98" t="s">
        <v>391</v>
      </c>
    </row>
    <row r="1633" spans="1:10" s="98" customFormat="1" ht="45" hidden="1" x14ac:dyDescent="0.25">
      <c r="A1633" s="96"/>
      <c r="B1633" s="97" t="s">
        <v>310</v>
      </c>
      <c r="D1633" s="98" t="s">
        <v>311</v>
      </c>
      <c r="E1633" s="99" t="s">
        <v>332</v>
      </c>
      <c r="F1633" s="94">
        <v>0</v>
      </c>
      <c r="G1633" s="95">
        <v>0</v>
      </c>
      <c r="H1633" s="95">
        <v>0</v>
      </c>
      <c r="I1633" s="95">
        <f>F1633+G1633-H1633</f>
        <v>0</v>
      </c>
      <c r="J1633" s="98" t="s">
        <v>391</v>
      </c>
    </row>
    <row r="1634" spans="1:10" s="98" customFormat="1" ht="45" hidden="1" x14ac:dyDescent="0.25">
      <c r="A1634" s="96"/>
      <c r="B1634" s="97"/>
      <c r="E1634" s="99" t="s">
        <v>333</v>
      </c>
      <c r="F1634" s="94">
        <v>0</v>
      </c>
      <c r="G1634" s="95">
        <v>0</v>
      </c>
      <c r="H1634" s="95">
        <v>0</v>
      </c>
      <c r="I1634" s="95">
        <f>F1634+G1634-H1634</f>
        <v>0</v>
      </c>
      <c r="J1634" s="98" t="s">
        <v>391</v>
      </c>
    </row>
    <row r="1635" spans="1:10" s="98" customFormat="1" ht="45" hidden="1" x14ac:dyDescent="0.25">
      <c r="A1635" s="96"/>
      <c r="B1635" s="97"/>
      <c r="E1635" s="99" t="s">
        <v>334</v>
      </c>
      <c r="F1635" s="94">
        <f>SUM(F1633:F1634)</f>
        <v>0</v>
      </c>
      <c r="G1635" s="95">
        <v>0</v>
      </c>
      <c r="H1635" s="95">
        <v>0</v>
      </c>
      <c r="I1635" s="95">
        <f t="shared" ref="I1635" si="465">F1635+G1635-H1635</f>
        <v>0</v>
      </c>
      <c r="J1635" s="98" t="s">
        <v>391</v>
      </c>
    </row>
    <row r="1636" spans="1:10" s="98" customFormat="1" ht="45" hidden="1" x14ac:dyDescent="0.25">
      <c r="A1636" s="96"/>
      <c r="B1636" s="97"/>
      <c r="E1636" s="99"/>
      <c r="F1636" s="94"/>
      <c r="G1636" s="95"/>
      <c r="H1636" s="95"/>
      <c r="I1636" s="95"/>
      <c r="J1636" s="98" t="s">
        <v>391</v>
      </c>
    </row>
    <row r="1637" spans="1:10" s="98" customFormat="1" ht="45" hidden="1" x14ac:dyDescent="0.25">
      <c r="A1637" s="100"/>
      <c r="B1637" s="101" t="s">
        <v>102</v>
      </c>
      <c r="C1637" s="102" t="s">
        <v>93</v>
      </c>
      <c r="D1637" s="102" t="s">
        <v>309</v>
      </c>
      <c r="E1637" s="99" t="s">
        <v>332</v>
      </c>
      <c r="F1637" s="149">
        <f>F1633+F1629</f>
        <v>0</v>
      </c>
      <c r="G1637" s="149">
        <f t="shared" ref="G1637:I1637" si="466">G1633+G1629</f>
        <v>0</v>
      </c>
      <c r="H1637" s="149">
        <f t="shared" si="466"/>
        <v>0</v>
      </c>
      <c r="I1637" s="149">
        <f t="shared" si="466"/>
        <v>0</v>
      </c>
      <c r="J1637" s="98" t="s">
        <v>391</v>
      </c>
    </row>
    <row r="1638" spans="1:10" s="98" customFormat="1" ht="45" hidden="1" x14ac:dyDescent="0.25">
      <c r="A1638" s="100"/>
      <c r="B1638" s="101"/>
      <c r="C1638" s="102"/>
      <c r="D1638" s="102"/>
      <c r="E1638" s="99" t="s">
        <v>333</v>
      </c>
      <c r="F1638" s="149">
        <f t="shared" ref="F1638:I1639" si="467">F1634+F1630</f>
        <v>0</v>
      </c>
      <c r="G1638" s="149">
        <f t="shared" si="467"/>
        <v>0</v>
      </c>
      <c r="H1638" s="149">
        <f t="shared" si="467"/>
        <v>0</v>
      </c>
      <c r="I1638" s="149">
        <f t="shared" si="467"/>
        <v>0</v>
      </c>
      <c r="J1638" s="98" t="s">
        <v>391</v>
      </c>
    </row>
    <row r="1639" spans="1:10" s="98" customFormat="1" ht="45" hidden="1" x14ac:dyDescent="0.25">
      <c r="A1639" s="100"/>
      <c r="B1639" s="101"/>
      <c r="C1639" s="102"/>
      <c r="D1639" s="102"/>
      <c r="E1639" s="99" t="s">
        <v>334</v>
      </c>
      <c r="F1639" s="149">
        <f t="shared" si="467"/>
        <v>0</v>
      </c>
      <c r="G1639" s="149">
        <f t="shared" si="467"/>
        <v>0</v>
      </c>
      <c r="H1639" s="149">
        <f t="shared" si="467"/>
        <v>0</v>
      </c>
      <c r="I1639" s="149">
        <f t="shared" si="467"/>
        <v>0</v>
      </c>
      <c r="J1639" s="98" t="s">
        <v>391</v>
      </c>
    </row>
    <row r="1640" spans="1:10" s="98" customFormat="1" ht="45" hidden="1" x14ac:dyDescent="0.25">
      <c r="A1640" s="96"/>
      <c r="B1640" s="106"/>
      <c r="E1640" s="99"/>
      <c r="F1640" s="151"/>
      <c r="G1640" s="144"/>
      <c r="H1640" s="144"/>
      <c r="I1640" s="144"/>
      <c r="J1640" s="98" t="s">
        <v>391</v>
      </c>
    </row>
    <row r="1641" spans="1:10" s="155" customFormat="1" ht="38.25" hidden="1" customHeight="1" x14ac:dyDescent="0.25">
      <c r="A1641" s="113" t="s">
        <v>312</v>
      </c>
      <c r="B1641" s="114"/>
      <c r="C1641" s="115"/>
      <c r="D1641" s="115" t="s">
        <v>308</v>
      </c>
      <c r="E1641" s="116" t="s">
        <v>332</v>
      </c>
      <c r="F1641" s="148">
        <f>F1637</f>
        <v>0</v>
      </c>
      <c r="G1641" s="148">
        <f t="shared" ref="G1641:I1641" si="468">G1637</f>
        <v>0</v>
      </c>
      <c r="H1641" s="148">
        <f t="shared" si="468"/>
        <v>0</v>
      </c>
      <c r="I1641" s="148">
        <f t="shared" si="468"/>
        <v>0</v>
      </c>
      <c r="J1641" s="155" t="s">
        <v>487</v>
      </c>
    </row>
    <row r="1642" spans="1:10" s="155" customFormat="1" ht="23.25" x14ac:dyDescent="0.25">
      <c r="A1642" s="162"/>
      <c r="B1642" s="163"/>
      <c r="C1642" s="157"/>
      <c r="D1642" s="157"/>
      <c r="E1642" s="157" t="s">
        <v>333</v>
      </c>
      <c r="F1642" s="174">
        <f t="shared" ref="F1642:I1643" si="469">F1638</f>
        <v>0</v>
      </c>
      <c r="G1642" s="174">
        <f t="shared" si="469"/>
        <v>0</v>
      </c>
      <c r="H1642" s="174">
        <f t="shared" si="469"/>
        <v>0</v>
      </c>
      <c r="I1642" s="174">
        <f t="shared" si="469"/>
        <v>0</v>
      </c>
    </row>
    <row r="1643" spans="1:10" s="98" customFormat="1" ht="45" hidden="1" x14ac:dyDescent="0.25">
      <c r="A1643" s="162"/>
      <c r="B1643" s="163"/>
      <c r="C1643" s="157"/>
      <c r="D1643" s="157"/>
      <c r="E1643" s="157" t="s">
        <v>334</v>
      </c>
      <c r="F1643" s="174">
        <f t="shared" si="469"/>
        <v>0</v>
      </c>
      <c r="G1643" s="174">
        <f t="shared" si="469"/>
        <v>0</v>
      </c>
      <c r="H1643" s="174">
        <f t="shared" si="469"/>
        <v>0</v>
      </c>
      <c r="I1643" s="174">
        <f t="shared" si="469"/>
        <v>0</v>
      </c>
      <c r="J1643" s="98" t="s">
        <v>391</v>
      </c>
    </row>
    <row r="1644" spans="1:10" s="157" customFormat="1" ht="186.75" thickBot="1" x14ac:dyDescent="0.3">
      <c r="A1644" s="96"/>
      <c r="B1644" s="106"/>
      <c r="C1644" s="98"/>
      <c r="D1644" s="98"/>
      <c r="E1644" s="99"/>
      <c r="F1644" s="94"/>
      <c r="G1644" s="95"/>
      <c r="H1644" s="95"/>
      <c r="I1644" s="95"/>
      <c r="J1644" s="157" t="s">
        <v>479</v>
      </c>
    </row>
    <row r="1645" spans="1:10" s="155" customFormat="1" ht="186" x14ac:dyDescent="0.25">
      <c r="A1645" s="274" t="s">
        <v>92</v>
      </c>
      <c r="B1645" s="304"/>
      <c r="C1645" s="275" t="s">
        <v>313</v>
      </c>
      <c r="D1645" s="275" t="s">
        <v>314</v>
      </c>
      <c r="E1645" s="275"/>
      <c r="F1645" s="305"/>
      <c r="G1645" s="277"/>
      <c r="H1645" s="277"/>
      <c r="I1645" s="277"/>
      <c r="J1645" s="157" t="s">
        <v>479</v>
      </c>
    </row>
    <row r="1646" spans="1:10" s="155" customFormat="1" ht="325.5" x14ac:dyDescent="0.25">
      <c r="A1646" s="158"/>
      <c r="B1646" s="173"/>
      <c r="F1646" s="172"/>
      <c r="G1646" s="160"/>
      <c r="H1646" s="160"/>
      <c r="I1646" s="160"/>
      <c r="J1646" s="155" t="s">
        <v>427</v>
      </c>
    </row>
    <row r="1647" spans="1:10" s="155" customFormat="1" ht="325.5" x14ac:dyDescent="0.25">
      <c r="A1647" s="278">
        <v>9901</v>
      </c>
      <c r="B1647" s="280" t="s">
        <v>96</v>
      </c>
      <c r="C1647" s="280" t="s">
        <v>93</v>
      </c>
      <c r="D1647" s="280" t="s">
        <v>315</v>
      </c>
      <c r="E1647" s="280"/>
      <c r="F1647" s="295"/>
      <c r="G1647" s="282"/>
      <c r="H1647" s="282"/>
      <c r="I1647" s="282"/>
      <c r="J1647" s="155" t="s">
        <v>427</v>
      </c>
    </row>
    <row r="1648" spans="1:10" s="155" customFormat="1" ht="38.450000000000003" customHeight="1" x14ac:dyDescent="0.25">
      <c r="A1648" s="158"/>
      <c r="B1648" s="161" t="s">
        <v>316</v>
      </c>
      <c r="D1648" s="155" t="s">
        <v>317</v>
      </c>
      <c r="E1648" s="155" t="s">
        <v>332</v>
      </c>
      <c r="F1648" s="172">
        <v>0</v>
      </c>
      <c r="G1648" s="160">
        <v>0</v>
      </c>
      <c r="H1648" s="160">
        <v>0</v>
      </c>
      <c r="I1648" s="160">
        <f>F1648+G1648-H1648</f>
        <v>0</v>
      </c>
      <c r="J1648" s="155" t="s">
        <v>427</v>
      </c>
    </row>
    <row r="1649" spans="1:16" s="155" customFormat="1" ht="325.5" x14ac:dyDescent="0.25">
      <c r="A1649" s="158"/>
      <c r="B1649" s="173"/>
      <c r="E1649" s="155" t="s">
        <v>333</v>
      </c>
      <c r="F1649" s="172">
        <v>6581942.21</v>
      </c>
      <c r="G1649" s="160">
        <v>150000</v>
      </c>
      <c r="H1649" s="160">
        <v>0</v>
      </c>
      <c r="I1649" s="160">
        <f>F1649+G1649-H1649</f>
        <v>6731942.21</v>
      </c>
      <c r="J1649" s="155" t="s">
        <v>427</v>
      </c>
    </row>
    <row r="1650" spans="1:16" s="155" customFormat="1" ht="325.5" x14ac:dyDescent="0.25">
      <c r="A1650" s="158"/>
      <c r="B1650" s="173"/>
      <c r="E1650" s="155" t="s">
        <v>334</v>
      </c>
      <c r="F1650" s="172">
        <v>6581942.21</v>
      </c>
      <c r="G1650" s="160">
        <v>150000</v>
      </c>
      <c r="H1650" s="160">
        <v>0</v>
      </c>
      <c r="I1650" s="160">
        <f t="shared" ref="I1650" si="470">F1650+G1650-H1650</f>
        <v>6731942.21</v>
      </c>
      <c r="J1650" s="155" t="s">
        <v>427</v>
      </c>
    </row>
    <row r="1651" spans="1:16" s="155" customFormat="1" ht="325.5" x14ac:dyDescent="0.25">
      <c r="A1651" s="158"/>
      <c r="B1651" s="173"/>
      <c r="F1651" s="172"/>
      <c r="G1651" s="160"/>
      <c r="H1651" s="160"/>
      <c r="I1651" s="160"/>
      <c r="J1651" s="155" t="s">
        <v>427</v>
      </c>
    </row>
    <row r="1652" spans="1:16" s="155" customFormat="1" ht="325.5" x14ac:dyDescent="0.25">
      <c r="A1652" s="283"/>
      <c r="B1652" s="284" t="s">
        <v>102</v>
      </c>
      <c r="C1652" s="285" t="s">
        <v>93</v>
      </c>
      <c r="D1652" s="285" t="s">
        <v>315</v>
      </c>
      <c r="E1652" s="285" t="s">
        <v>332</v>
      </c>
      <c r="F1652" s="286">
        <f>F1648</f>
        <v>0</v>
      </c>
      <c r="G1652" s="286">
        <f t="shared" ref="G1652:I1652" si="471">G1648</f>
        <v>0</v>
      </c>
      <c r="H1652" s="286">
        <f t="shared" si="471"/>
        <v>0</v>
      </c>
      <c r="I1652" s="286">
        <f t="shared" si="471"/>
        <v>0</v>
      </c>
      <c r="J1652" s="155" t="s">
        <v>427</v>
      </c>
    </row>
    <row r="1653" spans="1:16" s="155" customFormat="1" ht="325.5" x14ac:dyDescent="0.25">
      <c r="A1653" s="283"/>
      <c r="B1653" s="284"/>
      <c r="C1653" s="285"/>
      <c r="D1653" s="285"/>
      <c r="E1653" s="285" t="s">
        <v>333</v>
      </c>
      <c r="F1653" s="286">
        <f t="shared" ref="F1653:I1654" si="472">F1649</f>
        <v>6581942.21</v>
      </c>
      <c r="G1653" s="286">
        <f t="shared" si="472"/>
        <v>150000</v>
      </c>
      <c r="H1653" s="286">
        <f t="shared" si="472"/>
        <v>0</v>
      </c>
      <c r="I1653" s="286">
        <f t="shared" si="472"/>
        <v>6731942.21</v>
      </c>
      <c r="J1653" s="155" t="s">
        <v>427</v>
      </c>
    </row>
    <row r="1654" spans="1:16" s="155" customFormat="1" ht="325.5" x14ac:dyDescent="0.25">
      <c r="A1654" s="283"/>
      <c r="B1654" s="284"/>
      <c r="C1654" s="285"/>
      <c r="D1654" s="285"/>
      <c r="E1654" s="285" t="s">
        <v>334</v>
      </c>
      <c r="F1654" s="286">
        <f t="shared" si="472"/>
        <v>6581942.21</v>
      </c>
      <c r="G1654" s="286">
        <f t="shared" si="472"/>
        <v>150000</v>
      </c>
      <c r="H1654" s="286">
        <f t="shared" si="472"/>
        <v>0</v>
      </c>
      <c r="I1654" s="286">
        <f t="shared" si="472"/>
        <v>6731942.21</v>
      </c>
      <c r="J1654" s="155" t="s">
        <v>427</v>
      </c>
    </row>
    <row r="1655" spans="1:16" s="98" customFormat="1" ht="120" hidden="1" x14ac:dyDescent="0.25">
      <c r="A1655" s="162"/>
      <c r="B1655" s="163"/>
      <c r="C1655" s="157"/>
      <c r="D1655" s="157"/>
      <c r="E1655" s="157"/>
      <c r="F1655" s="164"/>
      <c r="G1655" s="165"/>
      <c r="H1655" s="165"/>
      <c r="I1655" s="165"/>
      <c r="J1655" s="98" t="s">
        <v>428</v>
      </c>
    </row>
    <row r="1656" spans="1:16" s="98" customFormat="1" ht="120" hidden="1" x14ac:dyDescent="0.25">
      <c r="A1656" s="107">
        <v>9902</v>
      </c>
      <c r="B1656" s="109" t="s">
        <v>96</v>
      </c>
      <c r="C1656" s="109" t="s">
        <v>104</v>
      </c>
      <c r="D1656" s="109" t="s">
        <v>318</v>
      </c>
      <c r="E1656" s="110"/>
      <c r="F1656" s="111"/>
      <c r="G1656" s="112"/>
      <c r="H1656" s="112"/>
      <c r="I1656" s="112"/>
      <c r="J1656" s="98" t="s">
        <v>428</v>
      </c>
    </row>
    <row r="1657" spans="1:16" s="98" customFormat="1" ht="120" hidden="1" x14ac:dyDescent="0.25">
      <c r="A1657" s="96"/>
      <c r="B1657" s="97" t="s">
        <v>316</v>
      </c>
      <c r="D1657" s="98" t="s">
        <v>317</v>
      </c>
      <c r="E1657" s="99" t="s">
        <v>332</v>
      </c>
      <c r="F1657" s="94">
        <v>0</v>
      </c>
      <c r="G1657" s="95">
        <v>0</v>
      </c>
      <c r="H1657" s="95">
        <v>0</v>
      </c>
      <c r="I1657" s="95">
        <f>F1657+G1657-H1657</f>
        <v>0</v>
      </c>
      <c r="J1657" s="98" t="s">
        <v>428</v>
      </c>
    </row>
    <row r="1658" spans="1:16" s="98" customFormat="1" ht="120" hidden="1" x14ac:dyDescent="0.25">
      <c r="A1658" s="96"/>
      <c r="B1658" s="106"/>
      <c r="E1658" s="99" t="s">
        <v>333</v>
      </c>
      <c r="F1658" s="94">
        <v>0</v>
      </c>
      <c r="G1658" s="95">
        <v>0</v>
      </c>
      <c r="H1658" s="95">
        <v>0</v>
      </c>
      <c r="I1658" s="95">
        <f>F1658+G1658-H1658</f>
        <v>0</v>
      </c>
      <c r="J1658" s="98" t="s">
        <v>428</v>
      </c>
    </row>
    <row r="1659" spans="1:16" s="98" customFormat="1" ht="120" hidden="1" x14ac:dyDescent="0.25">
      <c r="A1659" s="96"/>
      <c r="B1659" s="106"/>
      <c r="E1659" s="99" t="s">
        <v>334</v>
      </c>
      <c r="F1659" s="94">
        <f>SUM(F1657:F1658)</f>
        <v>0</v>
      </c>
      <c r="G1659" s="95">
        <v>0</v>
      </c>
      <c r="H1659" s="95">
        <v>0</v>
      </c>
      <c r="I1659" s="95">
        <f t="shared" ref="I1659" si="473">F1659+G1659-H1659</f>
        <v>0</v>
      </c>
      <c r="J1659" s="98" t="s">
        <v>428</v>
      </c>
    </row>
    <row r="1660" spans="1:16" s="98" customFormat="1" ht="120" hidden="1" x14ac:dyDescent="0.25">
      <c r="A1660" s="96"/>
      <c r="B1660" s="106"/>
      <c r="E1660" s="99"/>
      <c r="F1660" s="94"/>
      <c r="G1660" s="95"/>
      <c r="H1660" s="95"/>
      <c r="I1660" s="95"/>
      <c r="J1660" s="98" t="s">
        <v>428</v>
      </c>
      <c r="P1660" s="98" t="s">
        <v>2</v>
      </c>
    </row>
    <row r="1661" spans="1:16" s="98" customFormat="1" ht="120" hidden="1" x14ac:dyDescent="0.25">
      <c r="A1661" s="100"/>
      <c r="B1661" s="101" t="s">
        <v>102</v>
      </c>
      <c r="C1661" s="102" t="s">
        <v>104</v>
      </c>
      <c r="D1661" s="102" t="s">
        <v>318</v>
      </c>
      <c r="E1661" s="103" t="s">
        <v>332</v>
      </c>
      <c r="F1661" s="104">
        <v>0</v>
      </c>
      <c r="G1661" s="105">
        <v>0</v>
      </c>
      <c r="H1661" s="105">
        <v>0</v>
      </c>
      <c r="I1661" s="95">
        <f>F1661+G1661-H1661</f>
        <v>0</v>
      </c>
      <c r="J1661" s="98" t="s">
        <v>428</v>
      </c>
    </row>
    <row r="1662" spans="1:16" s="98" customFormat="1" ht="120" hidden="1" x14ac:dyDescent="0.25">
      <c r="A1662" s="100"/>
      <c r="B1662" s="101"/>
      <c r="C1662" s="102"/>
      <c r="D1662" s="102"/>
      <c r="E1662" s="103" t="s">
        <v>333</v>
      </c>
      <c r="F1662" s="104">
        <v>0</v>
      </c>
      <c r="G1662" s="105"/>
      <c r="H1662" s="105"/>
      <c r="I1662" s="95">
        <f>F1662+G1662-H1662</f>
        <v>0</v>
      </c>
      <c r="J1662" s="98" t="s">
        <v>428</v>
      </c>
    </row>
    <row r="1663" spans="1:16" s="98" customFormat="1" ht="120" hidden="1" x14ac:dyDescent="0.25">
      <c r="A1663" s="100"/>
      <c r="B1663" s="101"/>
      <c r="C1663" s="102"/>
      <c r="D1663" s="102"/>
      <c r="E1663" s="103" t="s">
        <v>334</v>
      </c>
      <c r="F1663" s="104">
        <v>0</v>
      </c>
      <c r="G1663" s="105"/>
      <c r="H1663" s="105"/>
      <c r="I1663" s="95">
        <f t="shared" ref="I1663" si="474">F1663+G1663-H1663</f>
        <v>0</v>
      </c>
      <c r="J1663" s="98" t="s">
        <v>428</v>
      </c>
    </row>
    <row r="1664" spans="1:16" s="155" customFormat="1" ht="302.25" x14ac:dyDescent="0.25">
      <c r="A1664" s="96"/>
      <c r="B1664" s="106"/>
      <c r="C1664" s="98"/>
      <c r="D1664" s="98"/>
      <c r="E1664" s="99"/>
      <c r="F1664" s="94"/>
      <c r="G1664" s="95"/>
      <c r="H1664" s="95"/>
      <c r="I1664" s="95"/>
      <c r="J1664" s="155" t="s">
        <v>398</v>
      </c>
    </row>
    <row r="1665" spans="1:10" s="155" customFormat="1" ht="302.25" x14ac:dyDescent="0.25">
      <c r="A1665" s="296" t="s">
        <v>319</v>
      </c>
      <c r="B1665" s="298"/>
      <c r="C1665" s="298"/>
      <c r="D1665" s="298" t="s">
        <v>314</v>
      </c>
      <c r="E1665" s="298" t="s">
        <v>332</v>
      </c>
      <c r="F1665" s="299">
        <f>F1661+F1652</f>
        <v>0</v>
      </c>
      <c r="G1665" s="299">
        <f t="shared" ref="G1665:I1665" si="475">G1661+G1652</f>
        <v>0</v>
      </c>
      <c r="H1665" s="299">
        <f t="shared" si="475"/>
        <v>0</v>
      </c>
      <c r="I1665" s="299">
        <f t="shared" si="475"/>
        <v>0</v>
      </c>
      <c r="J1665" s="155" t="s">
        <v>398</v>
      </c>
    </row>
    <row r="1666" spans="1:10" s="155" customFormat="1" ht="302.25" x14ac:dyDescent="0.25">
      <c r="A1666" s="300"/>
      <c r="B1666" s="302"/>
      <c r="C1666" s="302"/>
      <c r="D1666" s="302"/>
      <c r="E1666" s="302" t="s">
        <v>333</v>
      </c>
      <c r="F1666" s="303">
        <f t="shared" ref="F1666:I1667" si="476">F1662+F1653</f>
        <v>6581942.21</v>
      </c>
      <c r="G1666" s="303">
        <f t="shared" si="476"/>
        <v>150000</v>
      </c>
      <c r="H1666" s="303">
        <f t="shared" si="476"/>
        <v>0</v>
      </c>
      <c r="I1666" s="303">
        <f t="shared" si="476"/>
        <v>6731942.21</v>
      </c>
      <c r="J1666" s="155" t="s">
        <v>398</v>
      </c>
    </row>
    <row r="1667" spans="1:10" s="155" customFormat="1" ht="302.25" x14ac:dyDescent="0.25">
      <c r="A1667" s="300"/>
      <c r="B1667" s="302"/>
      <c r="C1667" s="302"/>
      <c r="D1667" s="302"/>
      <c r="E1667" s="302" t="s">
        <v>334</v>
      </c>
      <c r="F1667" s="303">
        <f t="shared" si="476"/>
        <v>6581942.21</v>
      </c>
      <c r="G1667" s="303">
        <f t="shared" si="476"/>
        <v>150000</v>
      </c>
      <c r="H1667" s="303">
        <f t="shared" si="476"/>
        <v>0</v>
      </c>
      <c r="I1667" s="303">
        <f t="shared" si="476"/>
        <v>6731942.21</v>
      </c>
      <c r="J1667" s="155" t="s">
        <v>398</v>
      </c>
    </row>
    <row r="1668" spans="1:10" s="155" customFormat="1" ht="256.5" thickBot="1" x14ac:dyDescent="0.3">
      <c r="A1668" s="162"/>
      <c r="B1668" s="157"/>
      <c r="C1668" s="157"/>
      <c r="D1668" s="157"/>
      <c r="E1668" s="157"/>
      <c r="F1668" s="174"/>
      <c r="G1668" s="175"/>
      <c r="H1668" s="175"/>
      <c r="I1668" s="175"/>
      <c r="J1668" s="155" t="s">
        <v>399</v>
      </c>
    </row>
    <row r="1669" spans="1:10" s="155" customFormat="1" ht="255.75" x14ac:dyDescent="0.25">
      <c r="A1669" s="274" t="s">
        <v>320</v>
      </c>
      <c r="B1669" s="275"/>
      <c r="C1669" s="275"/>
      <c r="D1669" s="275"/>
      <c r="E1669" s="275" t="s">
        <v>332</v>
      </c>
      <c r="F1669" s="305">
        <f t="shared" ref="F1669:I1671" si="477">F1665+F1641+F1624+F1602+F1556+F1516+F411+F1475+F1435+F1378+F1304+F1213+F1124+F947+F890+F782+F623+F566+F526+F469+F269+F212+F167</f>
        <v>2425453.4800000004</v>
      </c>
      <c r="G1669" s="305">
        <f t="shared" si="477"/>
        <v>0</v>
      </c>
      <c r="H1669" s="305">
        <f t="shared" si="477"/>
        <v>0</v>
      </c>
      <c r="I1669" s="305">
        <f t="shared" si="477"/>
        <v>2425453.4800000004</v>
      </c>
      <c r="J1669" s="155" t="s">
        <v>399</v>
      </c>
    </row>
    <row r="1670" spans="1:10" s="155" customFormat="1" ht="255.75" x14ac:dyDescent="0.25">
      <c r="A1670" s="308"/>
      <c r="B1670" s="309"/>
      <c r="C1670" s="309"/>
      <c r="D1670" s="309"/>
      <c r="E1670" s="309" t="s">
        <v>333</v>
      </c>
      <c r="F1670" s="310">
        <f t="shared" si="477"/>
        <v>39130432.439999998</v>
      </c>
      <c r="G1670" s="310">
        <f t="shared" si="477"/>
        <v>520557.92</v>
      </c>
      <c r="H1670" s="310">
        <f t="shared" si="477"/>
        <v>454399.75</v>
      </c>
      <c r="I1670" s="310">
        <f t="shared" si="477"/>
        <v>39196590.609999999</v>
      </c>
      <c r="J1670" s="155" t="s">
        <v>399</v>
      </c>
    </row>
    <row r="1671" spans="1:10" s="155" customFormat="1" ht="255.75" x14ac:dyDescent="0.25">
      <c r="A1671" s="308"/>
      <c r="B1671" s="309"/>
      <c r="C1671" s="309"/>
      <c r="D1671" s="309"/>
      <c r="E1671" s="309" t="s">
        <v>334</v>
      </c>
      <c r="F1671" s="310">
        <f t="shared" si="477"/>
        <v>41555885.920000002</v>
      </c>
      <c r="G1671" s="310">
        <f t="shared" si="477"/>
        <v>520557.92</v>
      </c>
      <c r="H1671" s="310">
        <f t="shared" si="477"/>
        <v>454399.75</v>
      </c>
      <c r="I1671" s="310">
        <f t="shared" si="477"/>
        <v>41622044.090000004</v>
      </c>
      <c r="J1671" s="155" t="s">
        <v>399</v>
      </c>
    </row>
    <row r="1672" spans="1:10" s="155" customFormat="1" ht="396" thickBot="1" x14ac:dyDescent="0.3">
      <c r="A1672" s="162"/>
      <c r="B1672" s="157"/>
      <c r="C1672" s="157"/>
      <c r="D1672" s="157"/>
      <c r="E1672" s="157"/>
      <c r="F1672" s="164"/>
      <c r="G1672" s="165"/>
      <c r="H1672" s="165"/>
      <c r="I1672" s="165"/>
      <c r="J1672" s="155" t="s">
        <v>400</v>
      </c>
    </row>
    <row r="1673" spans="1:10" s="155" customFormat="1" ht="395.25" x14ac:dyDescent="0.25">
      <c r="A1673" s="274" t="s">
        <v>321</v>
      </c>
      <c r="B1673" s="275"/>
      <c r="C1673" s="275"/>
      <c r="D1673" s="275"/>
      <c r="E1673" s="275" t="s">
        <v>332</v>
      </c>
      <c r="F1673" s="305">
        <f>F1669</f>
        <v>2425453.4800000004</v>
      </c>
      <c r="G1673" s="305">
        <f t="shared" ref="G1673:I1673" si="478">G1669</f>
        <v>0</v>
      </c>
      <c r="H1673" s="305">
        <f t="shared" si="478"/>
        <v>0</v>
      </c>
      <c r="I1673" s="305">
        <f t="shared" si="478"/>
        <v>2425453.4800000004</v>
      </c>
      <c r="J1673" s="155" t="s">
        <v>400</v>
      </c>
    </row>
    <row r="1674" spans="1:10" s="155" customFormat="1" ht="395.25" x14ac:dyDescent="0.25">
      <c r="A1674" s="308"/>
      <c r="B1674" s="309"/>
      <c r="C1674" s="309"/>
      <c r="D1674" s="309"/>
      <c r="E1674" s="309" t="s">
        <v>333</v>
      </c>
      <c r="F1674" s="310">
        <f t="shared" ref="F1674:I1675" si="479">F1670</f>
        <v>39130432.439999998</v>
      </c>
      <c r="G1674" s="310">
        <f t="shared" si="479"/>
        <v>520557.92</v>
      </c>
      <c r="H1674" s="310">
        <f t="shared" si="479"/>
        <v>454399.75</v>
      </c>
      <c r="I1674" s="310">
        <f t="shared" si="479"/>
        <v>39196590.609999999</v>
      </c>
      <c r="J1674" s="155" t="s">
        <v>400</v>
      </c>
    </row>
    <row r="1675" spans="1:10" ht="23.25" x14ac:dyDescent="0.25">
      <c r="A1675" s="308"/>
      <c r="B1675" s="309"/>
      <c r="C1675" s="309"/>
      <c r="D1675" s="309"/>
      <c r="E1675" s="309" t="s">
        <v>334</v>
      </c>
      <c r="F1675" s="310">
        <f t="shared" si="479"/>
        <v>41555885.920000002</v>
      </c>
      <c r="G1675" s="310">
        <f t="shared" si="479"/>
        <v>520557.92</v>
      </c>
      <c r="H1675" s="310">
        <f t="shared" si="479"/>
        <v>454399.75</v>
      </c>
      <c r="I1675" s="310">
        <f t="shared" si="479"/>
        <v>41622044.090000004</v>
      </c>
    </row>
    <row r="1676" spans="1:10" x14ac:dyDescent="0.25">
      <c r="F1676" s="153" t="s">
        <v>2</v>
      </c>
    </row>
    <row r="1677" spans="1:10" x14ac:dyDescent="0.25">
      <c r="F1677" s="153" t="s">
        <v>2</v>
      </c>
    </row>
    <row r="1679" spans="1:10" x14ac:dyDescent="0.25">
      <c r="B1679" s="152" t="s">
        <v>364</v>
      </c>
      <c r="C1679" s="152" t="s">
        <v>363</v>
      </c>
      <c r="D1679" s="152">
        <v>0</v>
      </c>
      <c r="F1679" s="153">
        <v>0</v>
      </c>
      <c r="G1679" s="154">
        <v>0</v>
      </c>
      <c r="H1679" s="154" t="s">
        <v>2</v>
      </c>
    </row>
    <row r="1680" spans="1:10" ht="26.25" x14ac:dyDescent="0.25">
      <c r="A1680" s="152" t="s">
        <v>2</v>
      </c>
      <c r="B1680" s="152" t="s">
        <v>365</v>
      </c>
      <c r="C1680" s="152" t="s">
        <v>363</v>
      </c>
      <c r="D1680" s="152">
        <v>0</v>
      </c>
      <c r="F1680" s="153" t="s">
        <v>358</v>
      </c>
      <c r="G1680" s="325" t="s">
        <v>357</v>
      </c>
      <c r="H1680" s="324">
        <f>G1674-H1674</f>
        <v>66158.169999999984</v>
      </c>
      <c r="I1680" s="154" t="s">
        <v>356</v>
      </c>
    </row>
    <row r="1681" spans="1:9" x14ac:dyDescent="0.25">
      <c r="C1681" s="152" t="s">
        <v>2</v>
      </c>
      <c r="D1681" s="152" t="s">
        <v>2</v>
      </c>
      <c r="F1681" s="153">
        <v>27883061.530000001</v>
      </c>
      <c r="G1681" s="154">
        <v>-550000</v>
      </c>
      <c r="H1681" s="154" t="s">
        <v>350</v>
      </c>
      <c r="I1681" s="154">
        <v>27333061.530000001</v>
      </c>
    </row>
    <row r="1682" spans="1:9" x14ac:dyDescent="0.25">
      <c r="D1682" s="152" t="s">
        <v>2</v>
      </c>
      <c r="F1682" s="153">
        <v>30231800.869999997</v>
      </c>
      <c r="G1682" s="154">
        <v>-550000</v>
      </c>
      <c r="H1682" s="154" t="s">
        <v>353</v>
      </c>
      <c r="I1682" s="154">
        <v>29681800.869999997</v>
      </c>
    </row>
    <row r="1683" spans="1:9" x14ac:dyDescent="0.25">
      <c r="B1683" s="152" t="s">
        <v>2</v>
      </c>
      <c r="D1683" s="152" t="s">
        <v>2</v>
      </c>
      <c r="F1683" s="153">
        <v>1399817.8</v>
      </c>
      <c r="G1683" s="154">
        <v>-500000</v>
      </c>
      <c r="H1683" s="154" t="s">
        <v>351</v>
      </c>
      <c r="I1683" s="154">
        <v>899817.8</v>
      </c>
    </row>
    <row r="1684" spans="1:9" x14ac:dyDescent="0.25">
      <c r="B1684" s="152" t="s">
        <v>2</v>
      </c>
      <c r="D1684" s="152" t="s">
        <v>2</v>
      </c>
      <c r="F1684" s="153">
        <v>2188137.41</v>
      </c>
      <c r="G1684" s="154">
        <v>-500000</v>
      </c>
      <c r="H1684" s="154" t="s">
        <v>353</v>
      </c>
      <c r="I1684" s="154">
        <v>1688137.4100000001</v>
      </c>
    </row>
    <row r="1685" spans="1:9" x14ac:dyDescent="0.25">
      <c r="A1685" s="152" t="s">
        <v>2</v>
      </c>
      <c r="F1685" s="153">
        <v>5316949.3499999996</v>
      </c>
      <c r="G1685" s="154">
        <v>0</v>
      </c>
      <c r="H1685" s="154" t="s">
        <v>352</v>
      </c>
      <c r="I1685" s="154">
        <v>5316949.3499999996</v>
      </c>
    </row>
    <row r="1686" spans="1:9" x14ac:dyDescent="0.25">
      <c r="D1686" s="152" t="s">
        <v>2</v>
      </c>
      <c r="F1686" s="153">
        <v>5316949.3499999996</v>
      </c>
      <c r="G1686" s="154">
        <v>0</v>
      </c>
      <c r="H1686" s="154" t="s">
        <v>353</v>
      </c>
      <c r="I1686" s="154">
        <v>5316949.3499999996</v>
      </c>
    </row>
    <row r="1687" spans="1:9" x14ac:dyDescent="0.25">
      <c r="D1687" s="152" t="s">
        <v>2</v>
      </c>
      <c r="H1687" s="154" t="s">
        <v>366</v>
      </c>
      <c r="I1687" s="154">
        <v>0</v>
      </c>
    </row>
    <row r="1688" spans="1:9" x14ac:dyDescent="0.25">
      <c r="H1688" s="154" t="s">
        <v>353</v>
      </c>
      <c r="I1688" s="154">
        <v>0</v>
      </c>
    </row>
    <row r="1689" spans="1:9" x14ac:dyDescent="0.25">
      <c r="D1689" s="152" t="s">
        <v>2</v>
      </c>
      <c r="H1689" s="154" t="s">
        <v>354</v>
      </c>
      <c r="I1689" s="154">
        <v>33549828.68</v>
      </c>
    </row>
    <row r="1690" spans="1:9" x14ac:dyDescent="0.25">
      <c r="D1690" s="152" t="s">
        <v>2</v>
      </c>
      <c r="H1690" s="154" t="s">
        <v>355</v>
      </c>
      <c r="I1690" s="154">
        <v>36686887.629999995</v>
      </c>
    </row>
    <row r="1691" spans="1:9" x14ac:dyDescent="0.25">
      <c r="I1691" s="154">
        <v>1050000.0000000075</v>
      </c>
    </row>
    <row r="1692" spans="1:9" x14ac:dyDescent="0.25">
      <c r="I1692" s="154" t="s">
        <v>2</v>
      </c>
    </row>
    <row r="1693" spans="1:9" x14ac:dyDescent="0.25">
      <c r="I1693" s="154" t="s">
        <v>2</v>
      </c>
    </row>
    <row r="1694" spans="1:9" x14ac:dyDescent="0.25">
      <c r="I1694" s="154" t="s">
        <v>2</v>
      </c>
    </row>
    <row r="1695" spans="1:9" x14ac:dyDescent="0.25">
      <c r="I1695" s="154" t="s">
        <v>2</v>
      </c>
    </row>
    <row r="1696" spans="1:9" x14ac:dyDescent="0.25">
      <c r="I1696" s="154" t="s">
        <v>2</v>
      </c>
    </row>
    <row r="1697" spans="9:9" x14ac:dyDescent="0.25">
      <c r="I1697" s="154" t="s">
        <v>2</v>
      </c>
    </row>
    <row r="1698" spans="9:9" x14ac:dyDescent="0.25">
      <c r="I1698" s="154" t="s">
        <v>2</v>
      </c>
    </row>
  </sheetData>
  <autoFilter ref="A3:J1677" xr:uid="{00000000-0009-0000-0000-000001000000}">
    <filterColumn colId="0" showButton="0"/>
    <filterColumn colId="1" showButton="0"/>
    <filterColumn colId="6" showButton="0"/>
    <filterColumn colId="9">
      <filters blank="1">
        <filter val="intestazione"/>
        <filter val="missione 01"/>
        <filter val="missione 01 prog 01"/>
        <filter val="missione 01 prog 02"/>
        <filter val="missione 01 prog 03"/>
        <filter val="missione 01 prog 04"/>
        <filter val="missione 01 prog 05"/>
        <filter val="missione 01 prog 06"/>
        <filter val="missione 01 prog 07"/>
        <filter val="missione 01 prog 08"/>
        <filter val="missione 01 prog 09"/>
        <filter val="missione 01 prog 10"/>
        <filter val="missione 01 prog 11"/>
        <filter val="missione 01 prog 12"/>
        <filter val="missione 01 Totale"/>
        <filter val="missione 04"/>
        <filter val="missione 04 prog 02"/>
        <filter val="missione 04 prog 06"/>
        <filter val="missione 04 prog 07"/>
        <filter val="Missione 04 Totale"/>
        <filter val="missione 05"/>
        <filter val="missione 05 prog 01"/>
        <filter val="missione 05 prog 02"/>
        <filter val="Missione 05 totale"/>
        <filter val="missione 06"/>
        <filter val="missione 06 prog 01"/>
        <filter val="missione 06 prog 02"/>
        <filter val="missione 06 prog 03"/>
        <filter val="Missione 06 totale"/>
        <filter val="missione 07"/>
        <filter val="missione 07 prog 02"/>
        <filter val="Missione 07 totale"/>
        <filter val="missione 09"/>
        <filter val="missione 09 prog 03"/>
        <filter val="missione 09 prog 08"/>
        <filter val="Missione 09 totale"/>
        <filter val="missione 11"/>
        <filter val="missione 11 prog 01"/>
        <filter val="missione 11 prog 02"/>
        <filter val="Missione 11 totale"/>
        <filter val="missione 12"/>
        <filter val="missione 12 prog 01"/>
        <filter val="missione 12 prog 02"/>
        <filter val="missione 12 prog 07"/>
        <filter val="missione 12 prog 10"/>
        <filter val="Missione 12 totale"/>
        <filter val="missione 14"/>
        <filter val="missione 14 prog 01"/>
        <filter val="missione 14 prog 03"/>
        <filter val="Missione 14 totale"/>
        <filter val="missione 15"/>
        <filter val="missione 15 prog 02"/>
        <filter val="Missione 15 totale"/>
        <filter val="missione 18 prog 01"/>
        <filter val="missione 18 prog 02"/>
        <filter val="Missione 18 totale"/>
        <filter val="missione 20"/>
        <filter val="missione 20 prog 01"/>
        <filter val="missione 20 prog 02"/>
        <filter val="missione 20 prog 03"/>
        <filter val="Missione 20 totale"/>
        <filter val="missione 99"/>
        <filter val="missione 99 prog 01"/>
        <filter val="Missione 99 totale"/>
        <filter val="Missioni totale"/>
        <filter val="Totale Generale spese"/>
      </filters>
    </filterColumn>
  </autoFilter>
  <mergeCells count="4">
    <mergeCell ref="A4:F4"/>
    <mergeCell ref="G3:H3"/>
    <mergeCell ref="A3:C3"/>
    <mergeCell ref="A1:I1"/>
  </mergeCells>
  <phoneticPr fontId="25" type="noConversion"/>
  <printOptions horizontalCentered="1"/>
  <pageMargins left="0.59055118110236227" right="0.59055118110236227" top="0.59055118110236227" bottom="0.59055118110236227" header="0.31496062992125984" footer="0.31496062992125984"/>
  <pageSetup paperSize="8" scale="72" fitToHeight="0" orientation="landscape" r:id="rId1"/>
  <headerFooter>
    <oddHeader xml:space="preserve">&amp;C </oddHeader>
    <oddFooter xml:space="preserve">&amp;C&amp;14 &amp;R&amp;14 </oddFooter>
  </headerFooter>
  <rowBreaks count="10" manualBreakCount="10">
    <brk id="41" max="8" man="1"/>
    <brk id="75" max="8" man="1"/>
    <brk id="114" max="8" man="1"/>
    <brk id="166" max="8" man="1"/>
    <brk id="569" max="8" man="1"/>
    <brk id="950" max="8" man="1"/>
    <brk id="1126" max="8" man="1"/>
    <brk id="1306" max="8" man="1"/>
    <brk id="1518" max="8" man="1"/>
    <brk id="1643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68"/>
  <sheetViews>
    <sheetView topLeftCell="A40" zoomScale="50" zoomScaleNormal="50" workbookViewId="0">
      <selection activeCell="Y39" sqref="Y39"/>
    </sheetView>
  </sheetViews>
  <sheetFormatPr defaultColWidth="9.140625" defaultRowHeight="21" x14ac:dyDescent="0.25"/>
  <cols>
    <col min="1" max="1" width="12.5703125" style="1" customWidth="1"/>
    <col min="2" max="2" width="20.140625" style="1" customWidth="1"/>
    <col min="3" max="3" width="12.28515625" style="1" customWidth="1"/>
    <col min="4" max="4" width="43.140625" style="1" customWidth="1"/>
    <col min="5" max="5" width="30.5703125" style="1" customWidth="1"/>
    <col min="6" max="6" width="33" style="2" customWidth="1"/>
    <col min="7" max="7" width="18.42578125" style="2" customWidth="1"/>
    <col min="8" max="8" width="24" style="2" customWidth="1"/>
    <col min="9" max="9" width="23.5703125" style="2" customWidth="1"/>
    <col min="10" max="16384" width="9.140625" style="1"/>
  </cols>
  <sheetData>
    <row r="1" spans="1:15" x14ac:dyDescent="0.25">
      <c r="A1" s="356" t="s">
        <v>2</v>
      </c>
      <c r="B1" s="356"/>
      <c r="C1" s="356"/>
      <c r="D1" s="356"/>
      <c r="E1" s="356"/>
      <c r="F1" s="356"/>
      <c r="G1" s="356"/>
      <c r="H1" s="356"/>
      <c r="I1" s="356"/>
    </row>
    <row r="2" spans="1:15" ht="26.25" x14ac:dyDescent="0.25">
      <c r="I2" s="58" t="s">
        <v>2</v>
      </c>
    </row>
    <row r="3" spans="1:15" x14ac:dyDescent="0.25">
      <c r="I3" s="3" t="s">
        <v>2</v>
      </c>
    </row>
    <row r="4" spans="1:15" ht="28.5" x14ac:dyDescent="0.25">
      <c r="A4" s="357" t="s">
        <v>359</v>
      </c>
      <c r="B4" s="357"/>
      <c r="C4" s="357"/>
      <c r="D4" s="357"/>
      <c r="E4" s="357"/>
      <c r="F4" s="357"/>
      <c r="G4" s="357"/>
      <c r="H4" s="357"/>
    </row>
    <row r="5" spans="1:15" ht="28.5" x14ac:dyDescent="0.25">
      <c r="A5" s="56"/>
      <c r="B5" s="56"/>
      <c r="C5" s="56"/>
      <c r="D5" s="56"/>
      <c r="E5" s="56"/>
      <c r="F5" s="57"/>
      <c r="G5" s="358"/>
      <c r="H5" s="359"/>
    </row>
    <row r="6" spans="1:15" ht="28.5" x14ac:dyDescent="0.25">
      <c r="A6" s="360" t="s">
        <v>361</v>
      </c>
      <c r="B6" s="360"/>
      <c r="C6" s="360"/>
      <c r="D6" s="360"/>
      <c r="E6" s="360"/>
      <c r="F6" s="360"/>
      <c r="G6" s="360"/>
      <c r="H6" s="360"/>
    </row>
    <row r="7" spans="1:15" ht="21.75" thickBot="1" x14ac:dyDescent="0.3"/>
    <row r="8" spans="1:15" ht="21.75" thickTop="1" x14ac:dyDescent="0.25">
      <c r="A8" s="361" t="s">
        <v>91</v>
      </c>
      <c r="B8" s="362"/>
      <c r="C8" s="363"/>
      <c r="D8" s="368" t="s">
        <v>1</v>
      </c>
      <c r="E8" s="368"/>
      <c r="F8" s="371" t="s">
        <v>362</v>
      </c>
      <c r="G8" s="374" t="s">
        <v>335</v>
      </c>
      <c r="H8" s="375"/>
      <c r="I8" s="371" t="s">
        <v>360</v>
      </c>
    </row>
    <row r="9" spans="1:15" ht="21.75" thickBot="1" x14ac:dyDescent="0.3">
      <c r="A9" s="354"/>
      <c r="B9" s="355"/>
      <c r="C9" s="364"/>
      <c r="D9" s="369"/>
      <c r="E9" s="369"/>
      <c r="F9" s="372"/>
      <c r="G9" s="376"/>
      <c r="H9" s="377"/>
      <c r="I9" s="372"/>
    </row>
    <row r="10" spans="1:15" ht="83.25" customHeight="1" thickTop="1" thickBot="1" x14ac:dyDescent="0.3">
      <c r="A10" s="365"/>
      <c r="B10" s="366"/>
      <c r="C10" s="367"/>
      <c r="D10" s="370"/>
      <c r="E10" s="370"/>
      <c r="F10" s="373"/>
      <c r="G10" s="10" t="s">
        <v>336</v>
      </c>
      <c r="H10" s="11" t="s">
        <v>337</v>
      </c>
      <c r="I10" s="373"/>
    </row>
    <row r="11" spans="1:15" ht="21.75" thickTop="1" x14ac:dyDescent="0.25">
      <c r="A11" s="12"/>
      <c r="B11" s="13"/>
      <c r="C11" s="14"/>
      <c r="D11" s="14"/>
      <c r="E11" s="14"/>
      <c r="G11" s="15"/>
      <c r="H11" s="16"/>
      <c r="I11" s="17"/>
    </row>
    <row r="12" spans="1:15" ht="42" x14ac:dyDescent="0.25">
      <c r="A12" s="378" t="s">
        <v>92</v>
      </c>
      <c r="B12" s="379"/>
      <c r="C12" s="18" t="s">
        <v>93</v>
      </c>
      <c r="D12" s="19" t="s">
        <v>94</v>
      </c>
      <c r="E12" s="19"/>
      <c r="F12" s="20"/>
      <c r="G12" s="21"/>
      <c r="H12" s="22"/>
      <c r="I12" s="88"/>
    </row>
    <row r="13" spans="1:15" x14ac:dyDescent="0.25">
      <c r="A13" s="7"/>
      <c r="B13" s="4"/>
      <c r="C13" s="4"/>
      <c r="D13" s="4"/>
      <c r="E13" s="4"/>
      <c r="G13" s="23"/>
      <c r="H13" s="24"/>
      <c r="I13" s="83"/>
    </row>
    <row r="14" spans="1:15" x14ac:dyDescent="0.25">
      <c r="A14" s="26"/>
      <c r="B14" s="1" t="s">
        <v>96</v>
      </c>
      <c r="C14" s="1">
        <v>101</v>
      </c>
      <c r="D14" s="1" t="s">
        <v>97</v>
      </c>
      <c r="G14" s="27"/>
      <c r="H14" s="28"/>
      <c r="I14" s="89"/>
      <c r="O14" s="1" t="s">
        <v>2</v>
      </c>
    </row>
    <row r="15" spans="1:15" ht="42" x14ac:dyDescent="0.25">
      <c r="A15" s="7"/>
      <c r="B15" s="1" t="s">
        <v>338</v>
      </c>
      <c r="C15" s="1">
        <v>1</v>
      </c>
      <c r="D15" s="1" t="s">
        <v>99</v>
      </c>
      <c r="E15" s="1" t="s">
        <v>339</v>
      </c>
      <c r="F15" s="30">
        <v>0</v>
      </c>
      <c r="G15" s="31">
        <v>0</v>
      </c>
      <c r="H15" s="32">
        <v>0</v>
      </c>
      <c r="I15" s="90">
        <f>F15+G15-H15</f>
        <v>0</v>
      </c>
    </row>
    <row r="16" spans="1:15" x14ac:dyDescent="0.25">
      <c r="A16" s="7"/>
      <c r="B16" s="4"/>
      <c r="C16" s="4"/>
      <c r="F16" s="30"/>
      <c r="G16" s="31"/>
      <c r="H16" s="32"/>
      <c r="I16" s="91"/>
    </row>
    <row r="17" spans="1:9" ht="42" x14ac:dyDescent="0.25">
      <c r="A17" s="354" t="s">
        <v>102</v>
      </c>
      <c r="B17" s="355"/>
      <c r="C17" s="4">
        <v>101</v>
      </c>
      <c r="D17" s="4" t="s">
        <v>97</v>
      </c>
      <c r="E17" s="4" t="s">
        <v>340</v>
      </c>
      <c r="F17" s="35">
        <f>F15</f>
        <v>0</v>
      </c>
      <c r="G17" s="36">
        <f>G15</f>
        <v>0</v>
      </c>
      <c r="H17" s="32">
        <f>H15</f>
        <v>0</v>
      </c>
      <c r="I17" s="92">
        <f>I15</f>
        <v>0</v>
      </c>
    </row>
    <row r="18" spans="1:9" x14ac:dyDescent="0.25">
      <c r="A18" s="7"/>
      <c r="B18" s="4"/>
      <c r="C18" s="4"/>
      <c r="D18" s="4"/>
      <c r="E18" s="4"/>
      <c r="F18" s="35"/>
      <c r="G18" s="31"/>
      <c r="H18" s="32"/>
      <c r="I18" s="92"/>
    </row>
    <row r="19" spans="1:9" ht="42" x14ac:dyDescent="0.25">
      <c r="A19" s="26"/>
      <c r="B19" s="1" t="s">
        <v>96</v>
      </c>
      <c r="C19" s="1">
        <v>103</v>
      </c>
      <c r="D19" s="1" t="s">
        <v>108</v>
      </c>
      <c r="G19" s="27"/>
      <c r="H19" s="28"/>
      <c r="I19" s="89"/>
    </row>
    <row r="20" spans="1:9" ht="42" x14ac:dyDescent="0.25">
      <c r="A20" s="7"/>
      <c r="B20" s="1" t="s">
        <v>338</v>
      </c>
      <c r="C20" s="1">
        <v>1</v>
      </c>
      <c r="D20" s="1" t="s">
        <v>99</v>
      </c>
      <c r="E20" s="1" t="s">
        <v>339</v>
      </c>
      <c r="F20" s="30">
        <v>402.6</v>
      </c>
      <c r="G20" s="31">
        <v>0</v>
      </c>
      <c r="H20" s="32">
        <v>0</v>
      </c>
      <c r="I20" s="90">
        <f>F20+G20-H20</f>
        <v>402.6</v>
      </c>
    </row>
    <row r="21" spans="1:9" x14ac:dyDescent="0.25">
      <c r="A21" s="7"/>
      <c r="B21" s="4"/>
      <c r="C21" s="4"/>
      <c r="F21" s="30"/>
      <c r="G21" s="31"/>
      <c r="H21" s="32"/>
      <c r="I21" s="91"/>
    </row>
    <row r="22" spans="1:9" ht="42" x14ac:dyDescent="0.25">
      <c r="A22" s="354" t="s">
        <v>102</v>
      </c>
      <c r="B22" s="355"/>
      <c r="C22" s="4">
        <v>103</v>
      </c>
      <c r="D22" s="4" t="s">
        <v>108</v>
      </c>
      <c r="E22" s="4" t="s">
        <v>340</v>
      </c>
      <c r="F22" s="35">
        <f>F20</f>
        <v>402.6</v>
      </c>
      <c r="G22" s="36">
        <f>G20</f>
        <v>0</v>
      </c>
      <c r="H22" s="32">
        <f>H20</f>
        <v>0</v>
      </c>
      <c r="I22" s="92">
        <f>I20</f>
        <v>402.6</v>
      </c>
    </row>
    <row r="23" spans="1:9" x14ac:dyDescent="0.25">
      <c r="A23" s="7"/>
      <c r="B23" s="4"/>
      <c r="C23" s="4"/>
      <c r="D23" s="4"/>
      <c r="E23" s="4"/>
      <c r="F23" s="35"/>
      <c r="G23" s="31"/>
      <c r="H23" s="32"/>
      <c r="I23" s="92"/>
    </row>
    <row r="24" spans="1:9" x14ac:dyDescent="0.25">
      <c r="A24" s="26"/>
      <c r="B24" s="1" t="s">
        <v>96</v>
      </c>
      <c r="C24" s="1">
        <v>106</v>
      </c>
      <c r="D24" s="1" t="s">
        <v>120</v>
      </c>
      <c r="G24" s="27"/>
      <c r="H24" s="28"/>
      <c r="I24" s="89"/>
    </row>
    <row r="25" spans="1:9" ht="42" x14ac:dyDescent="0.25">
      <c r="A25" s="7"/>
      <c r="B25" s="1" t="s">
        <v>338</v>
      </c>
      <c r="C25" s="1">
        <v>1</v>
      </c>
      <c r="D25" s="1" t="s">
        <v>99</v>
      </c>
      <c r="E25" s="1" t="s">
        <v>339</v>
      </c>
      <c r="F25" s="30">
        <v>0</v>
      </c>
      <c r="G25" s="31">
        <v>0</v>
      </c>
      <c r="H25" s="32">
        <v>0</v>
      </c>
      <c r="I25" s="90">
        <f>F25+G25-H25</f>
        <v>0</v>
      </c>
    </row>
    <row r="26" spans="1:9" x14ac:dyDescent="0.25">
      <c r="A26" s="7"/>
      <c r="B26" s="4"/>
      <c r="C26" s="4"/>
      <c r="F26" s="30"/>
      <c r="G26" s="31"/>
      <c r="H26" s="32"/>
      <c r="I26" s="91"/>
    </row>
    <row r="27" spans="1:9" ht="42" x14ac:dyDescent="0.25">
      <c r="A27" s="354" t="s">
        <v>102</v>
      </c>
      <c r="B27" s="355"/>
      <c r="C27" s="4">
        <v>106</v>
      </c>
      <c r="D27" s="4" t="s">
        <v>120</v>
      </c>
      <c r="E27" s="4" t="s">
        <v>340</v>
      </c>
      <c r="F27" s="35">
        <f>F25</f>
        <v>0</v>
      </c>
      <c r="G27" s="36">
        <f>G25</f>
        <v>0</v>
      </c>
      <c r="H27" s="38">
        <f>H25</f>
        <v>0</v>
      </c>
      <c r="I27" s="92">
        <f>I25</f>
        <v>0</v>
      </c>
    </row>
    <row r="28" spans="1:9" x14ac:dyDescent="0.25">
      <c r="A28" s="7"/>
      <c r="B28" s="4"/>
      <c r="C28" s="4"/>
      <c r="D28" s="4"/>
      <c r="E28" s="4"/>
      <c r="F28" s="35"/>
      <c r="G28" s="31"/>
      <c r="H28" s="32"/>
      <c r="I28" s="92"/>
    </row>
    <row r="29" spans="1:9" x14ac:dyDescent="0.25">
      <c r="A29" s="26"/>
      <c r="B29" s="1" t="s">
        <v>96</v>
      </c>
      <c r="C29" s="1">
        <v>108</v>
      </c>
      <c r="D29" s="1" t="s">
        <v>126</v>
      </c>
      <c r="G29" s="27"/>
      <c r="H29" s="28"/>
      <c r="I29" s="89"/>
    </row>
    <row r="30" spans="1:9" ht="42" x14ac:dyDescent="0.25">
      <c r="A30" s="7"/>
      <c r="B30" s="1" t="s">
        <v>338</v>
      </c>
      <c r="C30" s="1">
        <v>1</v>
      </c>
      <c r="D30" s="1" t="s">
        <v>99</v>
      </c>
      <c r="E30" s="1" t="s">
        <v>339</v>
      </c>
      <c r="F30" s="30">
        <v>189.32</v>
      </c>
      <c r="G30" s="31">
        <v>0</v>
      </c>
      <c r="H30" s="32">
        <v>0</v>
      </c>
      <c r="I30" s="90">
        <f>F30+G30-H30</f>
        <v>189.32</v>
      </c>
    </row>
    <row r="31" spans="1:9" ht="42" x14ac:dyDescent="0.25">
      <c r="A31" s="7"/>
      <c r="B31" s="1" t="s">
        <v>338</v>
      </c>
      <c r="C31" s="1">
        <v>2</v>
      </c>
      <c r="D31" s="1" t="s">
        <v>341</v>
      </c>
      <c r="E31" s="1" t="s">
        <v>339</v>
      </c>
      <c r="F31" s="30">
        <v>0</v>
      </c>
      <c r="G31" s="31">
        <v>0</v>
      </c>
      <c r="H31" s="32">
        <v>0</v>
      </c>
      <c r="I31" s="90">
        <f>F31+G31-H31</f>
        <v>0</v>
      </c>
    </row>
    <row r="32" spans="1:9" x14ac:dyDescent="0.25">
      <c r="A32" s="7"/>
      <c r="F32" s="30"/>
      <c r="G32" s="31"/>
      <c r="H32" s="32"/>
      <c r="I32" s="90"/>
    </row>
    <row r="33" spans="1:9" ht="42" x14ac:dyDescent="0.25">
      <c r="A33" s="354" t="s">
        <v>102</v>
      </c>
      <c r="B33" s="355"/>
      <c r="C33" s="4">
        <v>108</v>
      </c>
      <c r="D33" s="4" t="s">
        <v>126</v>
      </c>
      <c r="E33" s="4" t="s">
        <v>340</v>
      </c>
      <c r="F33" s="35">
        <f>F31+F30</f>
        <v>189.32</v>
      </c>
      <c r="G33" s="39">
        <f>G31+G30</f>
        <v>0</v>
      </c>
      <c r="H33" s="24">
        <f>H31+H30</f>
        <v>0</v>
      </c>
      <c r="I33" s="92">
        <f>I31+I30</f>
        <v>189.32</v>
      </c>
    </row>
    <row r="34" spans="1:9" x14ac:dyDescent="0.25">
      <c r="A34" s="7"/>
      <c r="B34" s="4"/>
      <c r="C34" s="4"/>
      <c r="D34" s="4"/>
      <c r="E34" s="4"/>
      <c r="F34" s="35"/>
      <c r="G34" s="31"/>
      <c r="H34" s="32"/>
      <c r="I34" s="92"/>
    </row>
    <row r="35" spans="1:9" ht="42" x14ac:dyDescent="0.25">
      <c r="A35" s="354" t="s">
        <v>342</v>
      </c>
      <c r="B35" s="355"/>
      <c r="C35" s="40" t="s">
        <v>93</v>
      </c>
      <c r="D35" s="14" t="s">
        <v>94</v>
      </c>
      <c r="E35" s="4" t="s">
        <v>340</v>
      </c>
      <c r="F35" s="35">
        <f>F33+F27+F22+F17</f>
        <v>591.92000000000007</v>
      </c>
      <c r="G35" s="39">
        <f>G33+G27+G22+G17</f>
        <v>0</v>
      </c>
      <c r="H35" s="41">
        <f>H33+H27+H22+H17</f>
        <v>0</v>
      </c>
      <c r="I35" s="92">
        <f>I33+I27+I22+I17</f>
        <v>591.92000000000007</v>
      </c>
    </row>
    <row r="36" spans="1:9" x14ac:dyDescent="0.25">
      <c r="A36" s="7"/>
      <c r="G36" s="21"/>
      <c r="H36" s="22"/>
      <c r="I36" s="93"/>
    </row>
    <row r="37" spans="1:9" ht="42" customHeight="1" x14ac:dyDescent="0.25">
      <c r="A37" s="378" t="s">
        <v>92</v>
      </c>
      <c r="B37" s="379"/>
      <c r="C37" s="18" t="s">
        <v>116</v>
      </c>
      <c r="D37" s="19" t="s">
        <v>175</v>
      </c>
      <c r="E37" s="19"/>
      <c r="F37" s="20"/>
      <c r="G37" s="21"/>
      <c r="H37" s="22"/>
      <c r="I37" s="88"/>
    </row>
    <row r="38" spans="1:9" x14ac:dyDescent="0.25">
      <c r="A38" s="7"/>
      <c r="B38" s="4"/>
      <c r="C38" s="4"/>
      <c r="D38" s="4"/>
      <c r="E38" s="4"/>
      <c r="G38" s="23"/>
      <c r="H38" s="24"/>
      <c r="I38" s="25"/>
    </row>
    <row r="39" spans="1:9" ht="51.75" customHeight="1" x14ac:dyDescent="0.25">
      <c r="A39" s="26"/>
      <c r="B39" s="1" t="s">
        <v>96</v>
      </c>
      <c r="C39" s="1">
        <v>502</v>
      </c>
      <c r="D39" s="1" t="s">
        <v>179</v>
      </c>
      <c r="G39" s="27"/>
      <c r="H39" s="28"/>
      <c r="I39" s="29"/>
    </row>
    <row r="40" spans="1:9" ht="42" x14ac:dyDescent="0.25">
      <c r="A40" s="7"/>
      <c r="B40" s="1" t="s">
        <v>338</v>
      </c>
      <c r="C40" s="1">
        <v>1</v>
      </c>
      <c r="D40" s="1" t="s">
        <v>99</v>
      </c>
      <c r="E40" s="1" t="s">
        <v>339</v>
      </c>
      <c r="F40" s="30">
        <v>0</v>
      </c>
      <c r="G40" s="31">
        <v>131.5</v>
      </c>
      <c r="H40" s="32">
        <v>0</v>
      </c>
      <c r="I40" s="33">
        <f>F40+G40-H40</f>
        <v>131.5</v>
      </c>
    </row>
    <row r="41" spans="1:9" x14ac:dyDescent="0.25">
      <c r="A41" s="7"/>
      <c r="B41" s="4"/>
      <c r="C41" s="4"/>
      <c r="F41" s="30"/>
      <c r="G41" s="31"/>
      <c r="H41" s="32"/>
      <c r="I41" s="34"/>
    </row>
    <row r="42" spans="1:9" ht="42" x14ac:dyDescent="0.25">
      <c r="A42" s="354" t="s">
        <v>102</v>
      </c>
      <c r="B42" s="355"/>
      <c r="C42" s="4">
        <v>502</v>
      </c>
      <c r="D42" s="1" t="s">
        <v>179</v>
      </c>
      <c r="E42" s="4" t="s">
        <v>340</v>
      </c>
      <c r="F42" s="35">
        <f>F40</f>
        <v>0</v>
      </c>
      <c r="G42" s="31">
        <f>G40</f>
        <v>131.5</v>
      </c>
      <c r="H42" s="32">
        <v>0</v>
      </c>
      <c r="I42" s="37">
        <f>F42+G42-H42</f>
        <v>131.5</v>
      </c>
    </row>
    <row r="43" spans="1:9" x14ac:dyDescent="0.25">
      <c r="A43" s="7"/>
      <c r="B43" s="4"/>
      <c r="C43" s="4"/>
      <c r="E43" s="43"/>
      <c r="F43" s="44"/>
      <c r="G43" s="23"/>
      <c r="H43" s="24"/>
      <c r="I43" s="42"/>
    </row>
    <row r="44" spans="1:9" ht="42" x14ac:dyDescent="0.25">
      <c r="A44" s="354" t="s">
        <v>342</v>
      </c>
      <c r="B44" s="355"/>
      <c r="C44" s="40" t="s">
        <v>116</v>
      </c>
      <c r="D44" s="14" t="s">
        <v>175</v>
      </c>
      <c r="E44" s="4" t="s">
        <v>340</v>
      </c>
      <c r="F44" s="35">
        <f>F42</f>
        <v>0</v>
      </c>
      <c r="G44" s="39">
        <f>G42</f>
        <v>131.5</v>
      </c>
      <c r="H44" s="41">
        <f>H42</f>
        <v>0</v>
      </c>
      <c r="I44" s="37">
        <f>I42</f>
        <v>131.5</v>
      </c>
    </row>
    <row r="45" spans="1:9" x14ac:dyDescent="0.25">
      <c r="A45" s="7"/>
      <c r="B45" s="4"/>
      <c r="C45" s="40"/>
      <c r="D45" s="14"/>
      <c r="E45" s="4"/>
      <c r="F45" s="35"/>
      <c r="G45" s="39"/>
      <c r="H45" s="41"/>
      <c r="I45" s="92"/>
    </row>
    <row r="46" spans="1:9" ht="42" customHeight="1" x14ac:dyDescent="0.25">
      <c r="A46" s="378" t="s">
        <v>92</v>
      </c>
      <c r="B46" s="379"/>
      <c r="C46" s="18" t="s">
        <v>128</v>
      </c>
      <c r="D46" s="19" t="s">
        <v>203</v>
      </c>
      <c r="E46" s="19"/>
      <c r="F46" s="20"/>
      <c r="G46" s="21"/>
      <c r="H46" s="22"/>
      <c r="I46" s="88"/>
    </row>
    <row r="47" spans="1:9" x14ac:dyDescent="0.25">
      <c r="A47" s="7"/>
      <c r="B47" s="4"/>
      <c r="C47" s="4"/>
      <c r="D47" s="4"/>
      <c r="E47" s="4"/>
      <c r="G47" s="23"/>
      <c r="H47" s="24"/>
      <c r="I47" s="83"/>
    </row>
    <row r="48" spans="1:9" ht="51.75" customHeight="1" x14ac:dyDescent="0.25">
      <c r="A48" s="26"/>
      <c r="B48" s="1" t="s">
        <v>96</v>
      </c>
      <c r="C48" s="1">
        <v>903</v>
      </c>
      <c r="D48" s="1" t="s">
        <v>210</v>
      </c>
      <c r="G48" s="27"/>
      <c r="H48" s="28"/>
      <c r="I48" s="89"/>
    </row>
    <row r="49" spans="1:9" ht="42" x14ac:dyDescent="0.25">
      <c r="A49" s="7"/>
      <c r="B49" s="1" t="s">
        <v>338</v>
      </c>
      <c r="C49" s="1">
        <v>1</v>
      </c>
      <c r="D49" s="1" t="s">
        <v>99</v>
      </c>
      <c r="E49" s="1" t="s">
        <v>339</v>
      </c>
      <c r="F49" s="30">
        <v>0</v>
      </c>
      <c r="G49" s="31">
        <v>0</v>
      </c>
      <c r="H49" s="32">
        <v>0</v>
      </c>
      <c r="I49" s="90">
        <f>F49+G49-H49</f>
        <v>0</v>
      </c>
    </row>
    <row r="50" spans="1:9" x14ac:dyDescent="0.25">
      <c r="A50" s="7"/>
      <c r="B50" s="4"/>
      <c r="C50" s="4"/>
      <c r="F50" s="30"/>
      <c r="G50" s="31"/>
      <c r="H50" s="32"/>
      <c r="I50" s="91"/>
    </row>
    <row r="51" spans="1:9" ht="42" x14ac:dyDescent="0.25">
      <c r="A51" s="354" t="s">
        <v>102</v>
      </c>
      <c r="B51" s="355"/>
      <c r="C51" s="4">
        <v>903</v>
      </c>
      <c r="D51" s="1" t="s">
        <v>210</v>
      </c>
      <c r="E51" s="4" t="s">
        <v>340</v>
      </c>
      <c r="F51" s="35">
        <f>F49</f>
        <v>0</v>
      </c>
      <c r="G51" s="31">
        <f>G49</f>
        <v>0</v>
      </c>
      <c r="H51" s="32">
        <v>0</v>
      </c>
      <c r="I51" s="92">
        <f>F51+G51-H51</f>
        <v>0</v>
      </c>
    </row>
    <row r="52" spans="1:9" x14ac:dyDescent="0.25">
      <c r="A52" s="7"/>
      <c r="B52" s="4"/>
      <c r="C52" s="4"/>
      <c r="E52" s="43"/>
      <c r="F52" s="44"/>
      <c r="G52" s="23"/>
      <c r="H52" s="24"/>
      <c r="I52" s="93"/>
    </row>
    <row r="53" spans="1:9" ht="42" x14ac:dyDescent="0.25">
      <c r="A53" s="354" t="s">
        <v>342</v>
      </c>
      <c r="B53" s="355"/>
      <c r="C53" s="40" t="s">
        <v>128</v>
      </c>
      <c r="D53" s="14" t="s">
        <v>203</v>
      </c>
      <c r="E53" s="4" t="s">
        <v>340</v>
      </c>
      <c r="F53" s="35">
        <f>F51</f>
        <v>0</v>
      </c>
      <c r="G53" s="39">
        <f>G51</f>
        <v>0</v>
      </c>
      <c r="H53" s="41">
        <f>H51</f>
        <v>0</v>
      </c>
      <c r="I53" s="92">
        <f>I51</f>
        <v>0</v>
      </c>
    </row>
    <row r="54" spans="1:9" x14ac:dyDescent="0.25">
      <c r="A54" s="7"/>
      <c r="B54" s="4"/>
      <c r="C54" s="40"/>
      <c r="D54" s="14"/>
      <c r="E54" s="4"/>
      <c r="F54" s="35"/>
      <c r="G54" s="39"/>
      <c r="H54" s="41"/>
      <c r="I54" s="92"/>
    </row>
    <row r="55" spans="1:9" ht="42" customHeight="1" x14ac:dyDescent="0.25">
      <c r="A55" s="378" t="s">
        <v>92</v>
      </c>
      <c r="B55" s="379"/>
      <c r="C55" s="18">
        <v>12</v>
      </c>
      <c r="D55" s="19" t="s">
        <v>239</v>
      </c>
      <c r="E55" s="19"/>
      <c r="F55" s="20"/>
      <c r="G55" s="21"/>
      <c r="H55" s="22"/>
      <c r="I55" s="88"/>
    </row>
    <row r="56" spans="1:9" x14ac:dyDescent="0.25">
      <c r="A56" s="7"/>
      <c r="B56" s="4"/>
      <c r="C56" s="4"/>
      <c r="D56" s="4"/>
      <c r="E56" s="4"/>
      <c r="G56" s="23"/>
      <c r="H56" s="24"/>
      <c r="I56" s="83"/>
    </row>
    <row r="57" spans="1:9" ht="64.5" customHeight="1" x14ac:dyDescent="0.25">
      <c r="A57" s="26"/>
      <c r="B57" s="1" t="s">
        <v>96</v>
      </c>
      <c r="C57" s="1">
        <v>1210</v>
      </c>
      <c r="D57" s="1" t="s">
        <v>252</v>
      </c>
      <c r="G57" s="27"/>
      <c r="H57" s="28"/>
      <c r="I57" s="89"/>
    </row>
    <row r="58" spans="1:9" ht="42" x14ac:dyDescent="0.25">
      <c r="A58" s="7"/>
      <c r="B58" s="1" t="s">
        <v>338</v>
      </c>
      <c r="C58" s="1">
        <v>1</v>
      </c>
      <c r="D58" s="1" t="s">
        <v>99</v>
      </c>
      <c r="E58" s="1" t="s">
        <v>339</v>
      </c>
      <c r="F58" s="30">
        <v>0</v>
      </c>
      <c r="G58" s="31">
        <v>0</v>
      </c>
      <c r="H58" s="32">
        <v>0</v>
      </c>
      <c r="I58" s="33">
        <f>F58+G58-H58</f>
        <v>0</v>
      </c>
    </row>
    <row r="59" spans="1:9" x14ac:dyDescent="0.25">
      <c r="A59" s="7"/>
      <c r="B59" s="4"/>
      <c r="C59" s="4"/>
      <c r="F59" s="30"/>
      <c r="G59" s="31"/>
      <c r="H59" s="32"/>
      <c r="I59" s="34"/>
    </row>
    <row r="60" spans="1:9" ht="63" x14ac:dyDescent="0.25">
      <c r="A60" s="354" t="s">
        <v>102</v>
      </c>
      <c r="B60" s="355"/>
      <c r="C60" s="4">
        <v>1210</v>
      </c>
      <c r="D60" s="1" t="s">
        <v>252</v>
      </c>
      <c r="E60" s="4" t="s">
        <v>340</v>
      </c>
      <c r="F60" s="35">
        <v>0</v>
      </c>
      <c r="G60" s="31">
        <v>0</v>
      </c>
      <c r="H60" s="32">
        <v>0</v>
      </c>
      <c r="I60" s="37">
        <f>F60+G60-H60</f>
        <v>0</v>
      </c>
    </row>
    <row r="61" spans="1:9" x14ac:dyDescent="0.25">
      <c r="A61" s="7"/>
      <c r="B61" s="4"/>
      <c r="C61" s="4"/>
      <c r="E61" s="43"/>
      <c r="F61" s="44"/>
      <c r="G61" s="23"/>
      <c r="H61" s="24"/>
      <c r="I61" s="42"/>
    </row>
    <row r="62" spans="1:9" ht="42" x14ac:dyDescent="0.25">
      <c r="A62" s="354" t="s">
        <v>342</v>
      </c>
      <c r="B62" s="355"/>
      <c r="C62" s="40">
        <v>12</v>
      </c>
      <c r="D62" s="14" t="s">
        <v>239</v>
      </c>
      <c r="E62" s="4" t="s">
        <v>340</v>
      </c>
      <c r="F62" s="35">
        <f>F60</f>
        <v>0</v>
      </c>
      <c r="G62" s="39">
        <f>G60</f>
        <v>0</v>
      </c>
      <c r="H62" s="41">
        <f>H60</f>
        <v>0</v>
      </c>
      <c r="I62" s="37">
        <f>I60</f>
        <v>0</v>
      </c>
    </row>
    <row r="63" spans="1:9" x14ac:dyDescent="0.25">
      <c r="A63" s="7"/>
      <c r="B63" s="4"/>
      <c r="C63" s="40"/>
      <c r="D63" s="14"/>
      <c r="E63" s="4"/>
      <c r="F63" s="35"/>
      <c r="G63" s="39"/>
      <c r="H63" s="41"/>
      <c r="I63" s="37"/>
    </row>
    <row r="64" spans="1:9" ht="21.75" thickBot="1" x14ac:dyDescent="0.3">
      <c r="A64" s="7"/>
      <c r="B64" s="4"/>
      <c r="C64" s="40"/>
      <c r="D64" s="14"/>
      <c r="E64" s="4"/>
      <c r="F64" s="35"/>
      <c r="G64" s="39"/>
      <c r="H64" s="41"/>
      <c r="I64" s="37"/>
    </row>
    <row r="65" spans="1:9" ht="21.75" thickTop="1" x14ac:dyDescent="0.25">
      <c r="A65" s="5"/>
      <c r="B65" s="6"/>
      <c r="C65" s="45"/>
      <c r="D65" s="13"/>
      <c r="E65" s="6"/>
      <c r="F65" s="46"/>
      <c r="G65" s="47"/>
      <c r="H65" s="48"/>
      <c r="I65" s="49"/>
    </row>
    <row r="66" spans="1:9" x14ac:dyDescent="0.25">
      <c r="A66" s="7"/>
      <c r="B66" s="4"/>
      <c r="C66" s="40"/>
      <c r="D66" s="14" t="s">
        <v>343</v>
      </c>
      <c r="E66" s="4"/>
      <c r="F66" s="35">
        <f>F62+F53+F44+F35</f>
        <v>591.92000000000007</v>
      </c>
      <c r="G66" s="39">
        <f>G62+G53+G44+G35</f>
        <v>131.5</v>
      </c>
      <c r="H66" s="41">
        <f>H62+H53+H44+H35</f>
        <v>0</v>
      </c>
      <c r="I66" s="37">
        <f>I62+I53+I44+I35</f>
        <v>723.42000000000007</v>
      </c>
    </row>
    <row r="67" spans="1:9" ht="21.75" thickBot="1" x14ac:dyDescent="0.3">
      <c r="A67" s="8"/>
      <c r="B67" s="9"/>
      <c r="C67" s="50"/>
      <c r="D67" s="51"/>
      <c r="E67" s="9"/>
      <c r="F67" s="52"/>
      <c r="G67" s="53"/>
      <c r="H67" s="54"/>
      <c r="I67" s="55"/>
    </row>
    <row r="68" spans="1:9" ht="21.75" thickTop="1" x14ac:dyDescent="0.25"/>
  </sheetData>
  <mergeCells count="25">
    <mergeCell ref="A55:B55"/>
    <mergeCell ref="A60:B60"/>
    <mergeCell ref="A62:B62"/>
    <mergeCell ref="A37:B37"/>
    <mergeCell ref="A42:B42"/>
    <mergeCell ref="A44:B44"/>
    <mergeCell ref="A46:B46"/>
    <mergeCell ref="A51:B51"/>
    <mergeCell ref="A53:B53"/>
    <mergeCell ref="A35:B35"/>
    <mergeCell ref="A1:I1"/>
    <mergeCell ref="A4:H4"/>
    <mergeCell ref="G5:H5"/>
    <mergeCell ref="A6:H6"/>
    <mergeCell ref="A8:C10"/>
    <mergeCell ref="D8:D10"/>
    <mergeCell ref="E8:E10"/>
    <mergeCell ref="F8:F10"/>
    <mergeCell ref="G8:H9"/>
    <mergeCell ref="I8:I10"/>
    <mergeCell ref="A12:B12"/>
    <mergeCell ref="A17:B17"/>
    <mergeCell ref="A22:B22"/>
    <mergeCell ref="A27:B27"/>
    <mergeCell ref="A33:B33"/>
  </mergeCells>
  <printOptions horizontalCentered="1" verticalCentered="1"/>
  <pageMargins left="0.23622047244094491" right="0.23622047244094491" top="0.15748031496062992" bottom="0.47244094488188981" header="0.31496062992125984" footer="0.15748031496062992"/>
  <pageSetup paperSize="9" scale="36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ENTRATA</vt:lpstr>
      <vt:lpstr>SPESA</vt:lpstr>
      <vt:lpstr>Variazioni FPV spesa</vt:lpstr>
      <vt:lpstr>ENTRATA!Area_stampa</vt:lpstr>
      <vt:lpstr>SPESA!Area_stampa</vt:lpstr>
      <vt:lpstr>ENTRATA!Titoli_stampa</vt:lpstr>
      <vt:lpstr>SPESA!Titoli_stampa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cinzia simeone</dc:creator>
  <cp:lastModifiedBy>Tufaro Giulia</cp:lastModifiedBy>
  <cp:lastPrinted>2023-07-21T07:24:49Z</cp:lastPrinted>
  <dcterms:created xsi:type="dcterms:W3CDTF">2015-06-11T15:19:37Z</dcterms:created>
  <dcterms:modified xsi:type="dcterms:W3CDTF">2023-08-02T07:10:32Z</dcterms:modified>
</cp:coreProperties>
</file>