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0700" windowHeight="11760" activeTab="3"/>
  </bookViews>
  <sheets>
    <sheet name="Foglio2" sheetId="4" r:id="rId1"/>
    <sheet name="Entrata" sheetId="2" r:id="rId2"/>
    <sheet name="Foglio1" sheetId="3" r:id="rId3"/>
    <sheet name="Spesa" sheetId="1" r:id="rId4"/>
  </sheets>
  <definedNames>
    <definedName name="_xlnm._FilterDatabase" localSheetId="1" hidden="1">Entrata!$A$1:$N$179</definedName>
    <definedName name="_xlnm._FilterDatabase" localSheetId="3" hidden="1">Spesa!$A$1:$S$919</definedName>
    <definedName name="_xlnm.Print_Area" localSheetId="1">Entrata!$A$1:$K$179</definedName>
    <definedName name="_xlnm.Print_Area" localSheetId="3">Spesa!$A$1:$M$919</definedName>
    <definedName name="_xlnm.Print_Titles" localSheetId="1">Entrata!$1:$1</definedName>
    <definedName name="_xlnm.Print_Titles" localSheetId="3">Spesa!$1:$1</definedName>
  </definedNames>
  <calcPr calcId="125725"/>
  <pivotCaches>
    <pivotCache cacheId="0" r:id="rId5"/>
    <pivotCache cacheId="1" r:id="rId6"/>
  </pivotCaches>
</workbook>
</file>

<file path=xl/calcChain.xml><?xml version="1.0" encoding="utf-8"?>
<calcChain xmlns="http://schemas.openxmlformats.org/spreadsheetml/2006/main">
  <c r="J83" i="1"/>
  <c r="J82"/>
  <c r="J87"/>
  <c r="J86"/>
  <c r="J51"/>
  <c r="J50"/>
  <c r="J49"/>
  <c r="J48"/>
  <c r="J686"/>
  <c r="J685"/>
  <c r="J684"/>
  <c r="J714"/>
  <c r="J713"/>
  <c r="J712"/>
  <c r="J711"/>
  <c r="J710"/>
  <c r="J708"/>
  <c r="J225"/>
  <c r="J224"/>
  <c r="H24" i="2" l="1"/>
  <c r="H25"/>
  <c r="J15" i="1" l="1"/>
  <c r="J14"/>
  <c r="J47"/>
  <c r="J46"/>
  <c r="J63"/>
  <c r="J62"/>
  <c r="J35"/>
  <c r="J34"/>
  <c r="J33"/>
  <c r="J32"/>
  <c r="J26"/>
  <c r="J27"/>
  <c r="J29"/>
  <c r="J28"/>
  <c r="J575" l="1"/>
  <c r="J574"/>
  <c r="J881"/>
  <c r="J880"/>
  <c r="J155"/>
  <c r="J154"/>
  <c r="J722"/>
  <c r="J721"/>
  <c r="J704"/>
  <c r="J703"/>
  <c r="J778" l="1"/>
  <c r="J777"/>
  <c r="J775"/>
  <c r="J774"/>
  <c r="J782"/>
  <c r="J781"/>
  <c r="J808"/>
  <c r="J807"/>
</calcChain>
</file>

<file path=xl/sharedStrings.xml><?xml version="1.0" encoding="utf-8"?>
<sst xmlns="http://schemas.openxmlformats.org/spreadsheetml/2006/main" count="8661" uniqueCount="1200">
  <si>
    <t>Tipo Stanziamento</t>
  </si>
  <si>
    <t>PURO</t>
  </si>
  <si>
    <t>AVANZO</t>
  </si>
  <si>
    <t>REIMP. DA FPV/E</t>
  </si>
  <si>
    <t>Descrizione capitolo</t>
  </si>
  <si>
    <t>MISSIONI ITALIA CONSIGLIERI</t>
  </si>
  <si>
    <t>MISSIONI ESTERO CONSIGLIERI</t>
  </si>
  <si>
    <t>ASSEGNI VITALIZI DIRETTI E INDIRETTI (l.r. 3/2009)</t>
  </si>
  <si>
    <t>IRAP ASSEGNI VITALIZI DIRETTI E INDIRETTI (l.r. 3/2009)</t>
  </si>
  <si>
    <t>CONTRIBUTO PER IL FUNZIONAMENTO DEI GRUPPI CONSILIARI (l.r.83/2012)</t>
  </si>
  <si>
    <t>GIORNO DELLA MEMORIA E GIORNO DEL RICORDO -  EX L. 211/2000 E L. 92/2004 - ORGANIZZAZIONE EVENTO CULTURALE</t>
  </si>
  <si>
    <t>GIORNO DELLA MEMORIA E GIORNO DEL RICORDO -  EX L. 211/2000 E L. 92/2004  - ACQUISTO LIBRI</t>
  </si>
  <si>
    <t>RIMBORSI SPESE PER RELATORI A INIZIATIVE DI PIANETA GALILEO</t>
  </si>
  <si>
    <t>ONERI IRAP SU LAVORO AUTONOMO OCCASIONALE E ALTRI REDDITI</t>
  </si>
  <si>
    <t>SERVIZI PER EVENTI DI CERIMONIALE</t>
  </si>
  <si>
    <t>RIMBORSI RELATORI PER EVENTI DI CERIMONIALE</t>
  </si>
  <si>
    <t>FESTA DELLA TOSCANA L.R 46/2015 - COMPARTECIPAZIONI ENTI LOCALI ART 3 BIS L.R. 4/2009</t>
  </si>
  <si>
    <t>FESTA DELLA TOSCANA L.R 46/2015 -  COMPARTECIPAZIONI PER PROGETTI PROMOSSI DA ISTITUZIONI SOCIALI PRIVATE ART 3 BIS L.R. 4/2009</t>
  </si>
  <si>
    <t>FESTA DELLA TOSCANA L.R 46/2015 - SERVIZI</t>
  </si>
  <si>
    <t xml:space="preserve">FESTA DELLA TOSCANA L.R 46/2015 -  RELATORI CONVEGNI </t>
  </si>
  <si>
    <t>FESTA DELLA TOSCANA L.R 46/2015 - COMPARTECIPAZIONI PER PROGETTI PROMOSSI DA AMMINISTRAZIONI CENTRALI</t>
  </si>
  <si>
    <t>CONVENZIONE CON USR PER LA GESTIONE DEL PARLAMENTO DEGLI STUDENTI LR. 34/2011</t>
  </si>
  <si>
    <t>SERVIZI - PER ATTIVITA' ED INIZIATIVE DELLE COMMISSIONI CONSILIARI 1.2.3 e 4 - COMMISSIONE COSTA</t>
  </si>
  <si>
    <t>BENI DI CONSUMO - PER ATTIVITA' ED INIZIATIVE DELLE COMMISSIONI CONSILIARI 1.2.3 e 4 - COMMISSIONE COSTA</t>
  </si>
  <si>
    <t>RIMBORSO RELATORI  PER ATTIVITA ED INIZIATIVE DELLE COMMISSIONI CONSILIARI 1.2.3 e 4 COMMISSIONE COSTA</t>
  </si>
  <si>
    <t>SPESE PER ORGANIZZAZIONI CONVEGNI E MANIFESTAZIONI DELLE COMMISSIONI CONTROLLO E ALTRE COMMISSIONI</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</si>
  <si>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</si>
  <si>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</si>
  <si>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</si>
  <si>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</si>
  <si>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</si>
  <si>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</si>
  <si>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</si>
  <si>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</si>
  <si>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</si>
  <si>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ACQUISTO DI MATERIALE SPECIALE PER ARCHIVIAZIONE E INVENTARIAZIONE</t>
  </si>
  <si>
    <t>RIMBORSO SPESE ENTI LOCALI PER L'INIZIATIVA POPOLARE (L.R. 51/2010)</t>
  </si>
  <si>
    <t>BENI DI RAPPRESENTANZA MEMBRI UFFICIO DI PRESIDENZA</t>
  </si>
  <si>
    <t>SERVIZI DI RAPPRESENTANZA  MEMBRI UFFICIO DI PRESIDENZA</t>
  </si>
  <si>
    <t>BENI DI RAPPRESENTANZA   PRESIDENTI COMMISSIONI  1.2.3.4 E COMMISSIONE ISTITUZIONALE RIPRESA ECONOMICO-SOCIALE TOSCANA COSTIERA</t>
  </si>
  <si>
    <t>SERVIZI DI RAPPRESENTANZA   PRESIDENTI COMMISSIONI 1.2.3.4 E COMMISSIONE ISTITUZIONALE RIPRESA ECONOMICO-SOCIALE TOSCANA COSTIERA</t>
  </si>
  <si>
    <t>BENI DI RAPPRESENTANZA PRESIDENTE COMMISSIONE CONTROLLO E ALTRE COMMISSIONI</t>
  </si>
  <si>
    <t>SERVIZI DI RAPPRESENTANZA  PRESIDENTE COMMISSIONE CONTROLLO E ALTRE COMMISSIONI</t>
  </si>
  <si>
    <t>BENI DI RAPPRESENTANZA  DIFENSORE CIVICO</t>
  </si>
  <si>
    <t>SERVIZI DI RAPPRESENTANZA  DIFENSORE CIVICO</t>
  </si>
  <si>
    <t>SERVIZI DI RAPPRESENTANZA PRESIDENTE CORECOM</t>
  </si>
  <si>
    <t>BENI DI RAPPRESENTANZA PRESIDENTE CPO</t>
  </si>
  <si>
    <t>SERVIZI DI RAPPRESENTANZA  PRESIDENTE CPO</t>
  </si>
  <si>
    <t>SERVIZI DI RAPPRESENTANZA PRESIDENTE CAL</t>
  </si>
  <si>
    <t>SPESE DI RAPPRESENTANZA PRESIDENTE COPAS</t>
  </si>
  <si>
    <t>SERVIZI DI RAPPRESENTANZA  GARANTE INFANZIA E ADOLESCENZA</t>
  </si>
  <si>
    <t>SERVIZI DI RAPPRESENTANZA  GARANTE DELLE PERSONE SOTTOPOSTE A MISURE RESTRITTIVE DELLA LIBERTA' PERSONALE</t>
  </si>
  <si>
    <t>BENI DI RAPPRESENTANZA  (art. 1 c.1 lett a) e b) lr 4/2009)</t>
  </si>
  <si>
    <t>INDENNITA' DI FUNZIONE  DIFENSORE CIVICO</t>
  </si>
  <si>
    <t>DIFENSORE CIVICO  - QUOTE ASSOCIATIVE</t>
  </si>
  <si>
    <t>DIFENSORE CIVICO- SERVIZI SPESE PER RELAZIONI PUBBLICHE.CONVEGN e MOSTRE</t>
  </si>
  <si>
    <t xml:space="preserve">DIFENSORE CIVICO - RELATORI CONVEGNI  </t>
  </si>
  <si>
    <t>INDENNITA' DI FUNZIONE CORECOM</t>
  </si>
  <si>
    <t>RIMBORSI SPESE CORECOM</t>
  </si>
  <si>
    <t>MISSIONI COMPONENTI CORECOM</t>
  </si>
  <si>
    <t>CORECOM-TRASFERIMENTI A ENTI PUBBLICI PER PROGETTI COMUNI</t>
  </si>
  <si>
    <t>IRAP SU EROGAZIONI PREMI</t>
  </si>
  <si>
    <t>CORECOM - EROGAZIONI PREMI A FAMIGLIE IN ATTUAZIONE DEL PIANO DI ATTIVITA'</t>
  </si>
  <si>
    <t>CORECOM-SERVIZI PER RELAZIONI PUBBLICHE. MOSTRE E CONVEGNI</t>
  </si>
  <si>
    <t xml:space="preserve">CORECOM- RELATORI CONVEGNI </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</si>
  <si>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</si>
  <si>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</si>
  <si>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</si>
  <si>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</si>
  <si>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COMPONENTI COMMISSIONE PARI OPPORTUNITA'</t>
  </si>
  <si>
    <t>MISSIONI COMPONENTI COMMISSIONE PARI OPPORTUNITA'</t>
  </si>
  <si>
    <t xml:space="preserve">CPO- RELATORI CONVEGNI  </t>
  </si>
  <si>
    <t>CORECOM - Beni per relazioni pubbliche mostre e convegni</t>
  </si>
  <si>
    <t>INDENNITA' DI FUNZIONE  PRESIDENTE CONSIGLIO AUTONOMIE LOCALI</t>
  </si>
  <si>
    <t>GETTONI CONSIGLIO AUTONOMIE LOCALI</t>
  </si>
  <si>
    <t>IRAP SU GETTONI E INDENNITA' CAL</t>
  </si>
  <si>
    <t>C.A.L. -SERVIZI PER RELAZIONI PUBBLICHE. MOSTRE E CONVEGNI</t>
  </si>
  <si>
    <t xml:space="preserve">C.A.L. - RELATORI CONVEGNI   </t>
  </si>
  <si>
    <t>IRAP SU RIMBORSO KM MISSIONI MEMBRI CONFERENZA PERMANENTE AUTONOMIE SOCIALI</t>
  </si>
  <si>
    <t>COPAS. -SERVIZI PER RELAZIONI PUBBLICHE. MOSTRE E CONVEGNI</t>
  </si>
  <si>
    <t xml:space="preserve">COPAS. - RELATORI CONVEGNI   </t>
  </si>
  <si>
    <t>MISSIONI COMPONENTI DELLA CONFERENZA PERMANENTE DELLE AUTONOMIE SOCIALI</t>
  </si>
  <si>
    <t>GETTONI AUTORITA' REGIONALE PER LA PARTECIPAZIONE</t>
  </si>
  <si>
    <t>RIMBORSI SPESE AUTORITA' REGIONALE PER LA PARTECIPAZIONE</t>
  </si>
  <si>
    <t>IRAP SU EMOLUMENTI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</si>
  <si>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</si>
  <si>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</si>
  <si>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</si>
  <si>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</si>
  <si>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AUTORITA' REGIONALE PER LA PARTECIPAZIONE. -SERVIZI PER RELAZIONI PUBBLICHE. MOSTRE E CONVEGNI</t>
  </si>
  <si>
    <t xml:space="preserve">AUTORITA REGIONALE PER LA PARTECIPAZIONE - RELATORI CONVEGNI </t>
  </si>
  <si>
    <t>MISSIONI AUTORITA' REGIONALE PER LA PARTECIPAZIONE</t>
  </si>
  <si>
    <t>IRAP MISSIONI AUTORITA' REGIONALE PER LA PARTECIPAZIONE</t>
  </si>
  <si>
    <t>EMOLUMENTI COLLEGIO DI GARANZIA (L.R. 34/2008)</t>
  </si>
  <si>
    <t>IRAP SU EMOLUMENTI COLLEGIO DI GARANZIA L.R. 34/2008</t>
  </si>
  <si>
    <t>INDENNITA' DI FUNZIONE GARANTE PER L'INFANZIA E L'ADOLESCENZA</t>
  </si>
  <si>
    <t>IRAP SU INDENNITA'  E RIMBORSO SPESE GARANTE PER L'INFANZIA E L'ADOLESCENZA</t>
  </si>
  <si>
    <t>GARANTE INFANZIA E ADOLESCENZA. -SERVIZI PER RELAZIONI PUBBLICHE. MOSTRE E CONVEGNI</t>
  </si>
  <si>
    <t xml:space="preserve">GARANTE INFANZIA E ADOLESCENZA - RELATORI CONVEGNI   </t>
  </si>
  <si>
    <t>IRAP SU RIMBORSO KM MISSIONI- GARANTE PER L'INFANZIA E L'ADOLESCENZA</t>
  </si>
  <si>
    <t>GARANTE PER LE PERSONE SOTTOPOSTE A MISURE RESTRITTIVE DELLA LIBERTA' PERSONALE  -SERVIZI PER RELAZIONI PUBBLICHE. MOSTRE E CONVEGNI</t>
  </si>
  <si>
    <t xml:space="preserve">GARANTE PER LE PERSONE SOTTOPOSTE A MISURE RESTRITTIVE DELLA LIBERTA PERSONALE  - RELATORI CONVEGNI  </t>
  </si>
  <si>
    <t>-IRAP SU MISSIONI -GARANTE PER LE PERSONE SOTTOPOSTE A MISURE RESTRITTIVE DELLA LIBERTA? PERSONALE</t>
  </si>
  <si>
    <t>AFFRANCATRICE POSTALE</t>
  </si>
  <si>
    <t>SPESE POSTALI</t>
  </si>
  <si>
    <t>SPESE DI SPEDIZIONI</t>
  </si>
  <si>
    <t>TELEFONIA FISSA</t>
  </si>
  <si>
    <t xml:space="preserve">TELEFONIA MOBILE </t>
  </si>
  <si>
    <t>SERVIZI DI CONNETTIVITA'</t>
  </si>
  <si>
    <t>SPESE MINUTE SOSTENUTE TRAMITE FONDO ECONOMALE - ACQUISTO BENI E MATERIALI DI CONSUMO</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</si>
  <si>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</si>
  <si>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</si>
  <si>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</si>
  <si>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</si>
  <si>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</si>
  <si>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</si>
  <si>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</si>
  <si>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</si>
  <si>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</si>
  <si>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</si>
  <si>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</si>
  <si>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</si>
  <si>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</si>
  <si>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</si>
  <si>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CANONE DI LOCAZIONE</t>
  </si>
  <si>
    <t>IMPOSTA DI REGISTRO SU LOCAZIONE</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</si>
  <si>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</si>
  <si>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</si>
  <si>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</si>
  <si>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</si>
  <si>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</si>
  <si>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</si>
  <si>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</si>
  <si>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</si>
  <si>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UTENZE CONDOMINIALI</t>
  </si>
  <si>
    <t>SMALTIMENTO RIFIUTI INGOMBRANTI E SPECIALI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</si>
  <si>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</si>
  <si>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</si>
  <si>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</si>
  <si>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</si>
  <si>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</si>
  <si>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</si>
  <si>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FORNITURE BENI DI CONSUMO PER LA SICUREZZA SUI LUOGHI DI LAVORO</t>
  </si>
  <si>
    <t>MATERIALE INFORMATICO CONSUMABILI E ALTRI BENI DI CONSUMO</t>
  </si>
  <si>
    <t>SERVIZI DI SUPPORTO ALLE POSTAZIONI DI LAVORO E RELATIVA MANUTENZIONE</t>
  </si>
  <si>
    <t>GESTIONE E MANUTENZIONE APPLICAZIONI</t>
  </si>
  <si>
    <t>SERVIZI DI SICUREZZA</t>
  </si>
  <si>
    <t>SERVIZI DI RETE PER TRASMISSIONE DATI E VOIP E RELATIVA MANUTENZIONE</t>
  </si>
  <si>
    <t>NOLEGGIO FOTOCOPIATRICI/FAX</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</si>
  <si>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</si>
  <si>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</si>
  <si>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</si>
  <si>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</si>
  <si>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</si>
  <si>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</si>
  <si>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</si>
  <si>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</si>
  <si>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</si>
  <si>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MOBILI ARREDI E ATTREZZATURE</t>
  </si>
  <si>
    <t>MANUTENZIONE EDILE ED IMBIANCATURA</t>
  </si>
  <si>
    <t>VUOTATURA FOSSE BIOLOGICHE</t>
  </si>
  <si>
    <t>MANUTENZIONE ELETTRICA/IDRAULICA/CONDIZIONAMENTO E RISCALDAMENTO</t>
  </si>
  <si>
    <t>MANUTENZIONE IMPIANTI ELEVATORI ASCENSORI</t>
  </si>
  <si>
    <t>RIMBORSO COMPENSI ALLA GIUNTA REGIONALE PER LAVORO STRAORDINARIO DEL PERSONALE  GIORNALISTICO A TEMPO INDETERMINATO DEL CONSIGLIO</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</si>
  <si>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</si>
  <si>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</si>
  <si>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</si>
  <si>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</si>
  <si>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</si>
  <si>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</si>
  <si>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</si>
  <si>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</si>
  <si>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</si>
  <si>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</si>
  <si>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</si>
  <si>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</si>
  <si>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</si>
  <si>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ALTRE SPESE PER UTILIZZO BENI DI TERZI (ONERI ACCESSORI LOCAZIONE)</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</si>
  <si>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</si>
  <si>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</si>
  <si>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</si>
  <si>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</si>
  <si>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</si>
  <si>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</si>
  <si>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</si>
  <si>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GIORNO DELLA MEMORIA E GIORNO DEL RICORDO -  EX L. 211/2000 E L. 92/2004 - COMPARTECIPAZIONE AD INIZIATIVE PROMOSSE DA AMMINISTRAZIONI LOCALI</t>
  </si>
  <si>
    <t>CANONI TELEVISIVI A CARICO DELL'ENTE</t>
  </si>
  <si>
    <t>SPESE PER STUDI E INCARICHI DI CONSULENZA PER LA REALIZZAZIONE DI DIBATTITI PUBBLICI ED ALTRI PROCESSI PARTECIPATIVI</t>
  </si>
  <si>
    <t>SPESE PER PRESTAZIONI PROFESSIONALI  PER LA REALIZZAZIONE DEI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</si>
  <si>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</si>
  <si>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</si>
  <si>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</si>
  <si>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</si>
  <si>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IRAP SU INDENNITA' E  RIMBORSI SPESE GARANTE DELLE PERSONE SOTTOPOSTE A MISURE RESTRITTIVE DELLA LIBERTA' PERSONALE</t>
  </si>
  <si>
    <t>RIMBORSO COMPENSI ALLA GIUNTA REGIONALE PER LAVORO STRAORDINARIO DEL PERSONALE  A TEMPO INDETERMINATO DEL CONSIGLIO</t>
  </si>
  <si>
    <t>FESTA DELLA TOSCANA L.R 46/2015 - ACQUISTO GIORNALI E PUBBLICAZIONI</t>
  </si>
  <si>
    <t>SERVIZIO INTERPRETARIATO LIS PER SEDUTE COPAS</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</si>
  <si>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</si>
  <si>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</si>
  <si>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</si>
  <si>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</si>
  <si>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</si>
  <si>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ACCORDI DI COLLABORAZIONE DI RICERCA CON UNIVERSITA' E ALTRI SOGGETTI - COPAS</t>
  </si>
  <si>
    <t>TRASFERIMENTO RISORSE GIUNTA REGIONALE PER CONTRIBUTO ANAC</t>
  </si>
  <si>
    <t>CPO - SPESE PER ORGANIZZAZIONE DI MANIFESTAZIONI E CONVEGNI</t>
  </si>
  <si>
    <t>SERVIZIO DI TRASCRIZIONE</t>
  </si>
  <si>
    <t>ONERI DELLA SICUREZZA RELATIVI A SERVIZI DI FACCHINAGGIO</t>
  </si>
  <si>
    <t>SERVIZIO DI TRASCRIZIONE SEDUTE E CONVEGNI CAL E COPAS</t>
  </si>
  <si>
    <t>RIMBORSO SPESE PROMOTORI PRIVATI PER LEGGI DI INIZIATIVE POPOLARI (L.R. 51/2010)</t>
  </si>
  <si>
    <t>CONVENZIONE CON ATENEI PER LA GESTIONE DI PIANETA GALILEO LR. 46/2015</t>
  </si>
  <si>
    <t>SERVIZI PER LA REALIZZAZIONE DI RICERCHE NELLE MATERIE DI COMPETENZA DEL GARANTE DELLE PERSONE SOTTOPOSTE A RESTRIZIONI DELLA LIBERTA PERSONALE</t>
  </si>
  <si>
    <t>FONDO ONERI DI CUI ALL'ART 27 TER LR 3/2009 PER FRONTEGGIARE EMERGENZE AMBIENTALI. TRASFERIMENTI AD ENTI LOCALI</t>
  </si>
  <si>
    <t>CORECOM - MISSIONI COMPONENTI CORECOM PER LA GESTIONE DELLE DELEGHE</t>
  </si>
  <si>
    <t>CORECOM - SERVIZI PER RELAZIONI PUBBLICHE. MOSTRE E CONVEGNI PER LA GESTIONE DELLE DELEGHE</t>
  </si>
  <si>
    <t>RIMBORSO SPESE PER TIROCINI FORMATIVI CORECOM - RISORSE AGCOM</t>
  </si>
  <si>
    <t>IRAP SU TIROCINI FORMATIVI CORECOM - RISORSE AGCOM</t>
  </si>
  <si>
    <t>INAIL SU TIROCINI FORMATIVI CORECOM - RISORSE AGCOM</t>
  </si>
  <si>
    <t>ACQUISTO TITOLI DI TRASPORTO URBANO PER I DIPENDENTI DEL CONSIGLIO REGIONALE</t>
  </si>
  <si>
    <t>ACQUISTO BENI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</si>
  <si>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</si>
  <si>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</si>
  <si>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EVENTI ISTITUZIONALI COMPARTECIPAZIONI ENTI LOCALI L.R. 46/2015</t>
  </si>
  <si>
    <t>EVENTI ISTITUZIONALI COMPARTECIPAZIONI ISTITUZIONI SOCIALI PRIVATE L.R. 46/2015</t>
  </si>
  <si>
    <t>EVENTI ISTITUZIONALI - SERVIZI</t>
  </si>
  <si>
    <t>EVENTI ISTITUZIONALI  - RIMBORSI A RELATORI L.R. 46/2015</t>
  </si>
  <si>
    <t>EVENTI ISTITUZIONALI LR 46/2015 ACQUISTO GIORNALI E PUBBLICAZIONI</t>
  </si>
  <si>
    <t>CORECOM - RELATORI CONVEGNI PER LA GESTIONE DELLE DELEGHE</t>
  </si>
  <si>
    <t>MATERIALE IGIENICO SANITARIO</t>
  </si>
  <si>
    <t>TRASCRIZIONI SEDUTE CONSILIARI E SEDUTE COMMISSIONI CONSILIARI</t>
  </si>
  <si>
    <t>ONERI PREVIDENZIALI QUOTA 2/3 A CARICO ENTE SU PRESTAZIONE DI LAVORO AUTONOMO</t>
  </si>
  <si>
    <t>ACQUISTO MATERIALI DI CONSUMO PER ALLESTIMENTO MOSTRE ED ESPOSIZIONI</t>
  </si>
  <si>
    <t>CPO SERVIZIO DI CATERING</t>
  </si>
  <si>
    <t>SERVIZI PER L'INTEROPERABILITA' E LA COOPERAZIONE</t>
  </si>
  <si>
    <t>TRASFERIMENTI CORRENTI AD ANCI PER FINANZIAMENTO DEL PREMIO REGIONALE INNOVAZIONE MADE IN TUSCANY- L.R. 9/2017</t>
  </si>
  <si>
    <t>TRASFERIMENTI CORRENTI A SOGGETTI PRIVATI PER FINANZIAMENTO DEL PREMIO REGIONALE INNOVAZIONE MADE IN TUSCANY- LR 9/2017</t>
  </si>
  <si>
    <t>MANUTENZIONE IMPIANTI PER LA SICUREZZA SUI LUOGHI DI LAVORO SERVIZI EXTRACANONE E VERIFICHE OBBLIGATORIE</t>
  </si>
  <si>
    <t>SERVIZIO DI RIORDINO E INVENTARIAZIONE ARCHIVIO STORICO</t>
  </si>
  <si>
    <t>MANUTENZIONE ELETTRICA IDRAULICA CONDIZIONAMENTO E RISCALDAMENTO. SERVIZI EXTRA CANONE</t>
  </si>
  <si>
    <t>PUBBLICAZIONE BANDI DI GARA</t>
  </si>
  <si>
    <t>ACQUISTO CANCELLERIA E STAMPATI PER GLI UFFICI (Settore Provveditorato)</t>
  </si>
  <si>
    <t>SPESE SOSTENUTE TRAMITE FONDO ECONOMALE SPESE PER MANUTENZIONE ORDINARIA E RIPARAZIONE VETTURE PARCO AUTO</t>
  </si>
  <si>
    <t>SPESE PER LA FORMAZIONE NON OBBLIGATORIA DEL PERSONALE DEL CONSIGLIO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</si>
  <si>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</si>
  <si>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</si>
  <si>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</si>
  <si>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</si>
  <si>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CORECOM - PREMI A IMPRESE PER L'ATTUAZIONE DEL PIANO DI ATTIVITA</t>
  </si>
  <si>
    <t>ATTIVITA' DI COMUNICAZIONE DEL DIFENSORE CIVICO</t>
  </si>
  <si>
    <t>CONVENZIONI TRA DIFENSORE CIVICO E AOU TOSCANE</t>
  </si>
  <si>
    <t>SPESE A TITOLO DI SPONSORIZZAZIONE TECNICA - QUOTA PARTE IVA</t>
  </si>
  <si>
    <t>SPESE ATITOLO DI SPONSORIZZAZIONE TECNICA - QUOTA PARTE IVA DA VERSARE ALLA GIUNTA REGIONALE</t>
  </si>
  <si>
    <t>SERVIZI DI MANUTENZIONE DELLE AREE SCOPERTE E DEL VERDE NELLE PERTINENZE DEL CONSIGLIO</t>
  </si>
  <si>
    <t>CORECOM GESTIONE DELLE DELEGHE - IRAP SU RIMBORSO KM MISSIONI</t>
  </si>
  <si>
    <t>ONERI (IMPOSTA DI BOLLO) PER SERVIZIO DI TESORERIA</t>
  </si>
  <si>
    <t>MANUTENZIONE IMPIANTI  SOGGETTO AGGREGATORE GRT</t>
  </si>
  <si>
    <t>VERSAMENTO IVA ALLA GIUNTA REGIONALE SU FATTURE EMESSE DAL CONSIGLIO PER LA GESTIONE COMMERCIALE USO SALE CONSILIARI</t>
  </si>
  <si>
    <t>CORECOM GESTIONE DELLE DELEGHE - IRAP SU COMPETENZE RELATORI CONVEGNI</t>
  </si>
  <si>
    <t>CORECOM GESTIONE DELLE DELEGHE - INPS QUOTA 2/3 SU COMPETENZE RELATORI CONVEGNI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</si>
  <si>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</si>
  <si>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</si>
  <si>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RIMBORSO ALLA GIUNTA REGIONALE DELLA SPESA SOSTENUTA PER MISSIONI IN ITALIA DEL PERSONALE DEL CONSIGLIO REGIONALE</t>
  </si>
  <si>
    <t>SPESE DI MISSIONE ALL'ESTERO DEL PERSONALE DEL CONSIGLIO REGIONALE ED IN ITALIA DEL PERSONALE DI SEGRETERIA DELL'UFFICIO DI PRESIDENZA</t>
  </si>
  <si>
    <t>RIMBORSO ALLA GIUNTA REGIONALE DELLA SPESA SOSTENUTA PER MISSIONI IN ITALIA DEL PERSONALE DEL CORECOM PER ATTIVITA DELEGATE</t>
  </si>
  <si>
    <t>ACQUISTO DI BENI PER LE ATTIVITA' DI COMUNICAZIONE DEL DIFENSORE CIVICO</t>
  </si>
  <si>
    <t>SPESE NOTARILI PER LA GESTIONE DEL PATRIMONIO DELLA REGIONE IN USO AL CONSIGLIO REGIONALE - ONORARIO</t>
  </si>
  <si>
    <t>NOLEGGIO IMPIANTI E MACCHINARI PER ACCESSO E CONSULTAZIONE DI AGENZIE STAMPA</t>
  </si>
  <si>
    <t>ACQUISTO BENI DI CONSUMO PER BIBLIOTECA</t>
  </si>
  <si>
    <t>ONERI SICUREZZA DISTRIBUTORI AUTOMATICI</t>
  </si>
  <si>
    <t>SPESE DOVUTE A SANZIONI</t>
  </si>
  <si>
    <t>SERVIZIO PER ALLESTIMENTO MOSTRE ED ESPOSIZIONI</t>
  </si>
  <si>
    <t>GARANTE INFANZIA E ADOLESCENZA - ACCORDI DI COLLABORAZIONE CON ALTRE PUBBLICHE AMMINISTRAZIONI</t>
  </si>
  <si>
    <t>ATTIVITA' DI COMUNICAZIONE DEL GARANTE INFANZIA E ADOLESCENZA</t>
  </si>
  <si>
    <t>GARANTE INFANZIA E ADOLESCENZA - SUPPORTO GIURIDICO-LEGALE PER LE ATTIVITA' DELLA GARANTE</t>
  </si>
  <si>
    <t>GARANTE INFANZIA E ADOLESCENZA - FORMAZIONE DEI TUTORI VOLONTARI (art. 11, legge 47/2017)</t>
  </si>
  <si>
    <t>BENI DI RAPPRESENTANZA PRESIDENTE CORECOM</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</si>
  <si>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</si>
  <si>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</si>
  <si>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</si>
  <si>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</si>
  <si>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</si>
  <si>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</si>
  <si>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</si>
  <si>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SPESE PER L'ACQUISTO DI MATERIALI E ATTREZZATURE PER ALLESTIMENTO DI MOSTRE ED ESPOSIZIONI</t>
  </si>
  <si>
    <t>SOFTWARE E MANUTENZIONE EVOLUTIVA</t>
  </si>
  <si>
    <t>SERVER</t>
  </si>
  <si>
    <t>POSTAZIONI DI LAVORO</t>
  </si>
  <si>
    <t>PERIFERICHE</t>
  </si>
  <si>
    <t>APPARATI DI TELECOMUNICAZIONE</t>
  </si>
  <si>
    <t>APPARATI MULTIMEDIALI</t>
  </si>
  <si>
    <t>SPESE PER L'ACQUISTO DI MATERIALI E ATTREZZATURE PER LA SEGNALETICA INTERNA</t>
  </si>
  <si>
    <t>CONTRIBUTI AD AMMINISTRAZIONE LOCALI PER LA COLLOCAZIONE DI LAPIDI COMMEMORATIVE E LA REALIZZAZIONE DI MONUMENTI CHE VALORIZZINO L'IDENTITA' TOSCANA E LA MEMORIA STORICA DELLA TOSCANA L.R. 56/2012</t>
  </si>
  <si>
    <t>SPESE PER L'ACQUISTO DI MATERIALI E ATTREZZATURE PER ALLESTIMENTO SPAZI ESPOSITIVI DI PROPRIETA' REGIONE TOSCANA</t>
  </si>
  <si>
    <t>FONDO PER SPESE IMPREVISTE IN CONTO CAPITALE</t>
  </si>
  <si>
    <t>SPESE PER L'ACQUISTO DI MOBILI E ARREDI PER ALLESTIMENTO SPAZI ESPOSITIVI DI PROPRIETA REGIONE TOSCANA</t>
  </si>
  <si>
    <t>SERVIZI TECNICI DI PROGETTAZIONE IMPIANTI</t>
  </si>
  <si>
    <t>SPESE IN CONTO CAPITALE A TITOLO DI SPONSORIZZAZIONI</t>
  </si>
  <si>
    <t>MANUTENZIONE IMPIANTI SOGGETTO AGGREGATORE GRT - SPESA DI INVESTIMENTO</t>
  </si>
  <si>
    <t>SERVIZI ACCESSORI SOGGETTO AGGREGATORE GRT - SPESA DI INVESTIMENTO</t>
  </si>
  <si>
    <t>SPESA PER LA COLLOCAZIONE DI LAPIDI COMMEMORATIVE E LA REALIZZAZIONE DI MONUMENTI CHE VALORIZZINO L'IDENTITA' TOSCANA E LA MEMORIA STORICA DELLA TOSCANA L.R. 56/2012</t>
  </si>
  <si>
    <t>MACCHINARI PER UFFICIO</t>
  </si>
  <si>
    <t>FORNITURA DI ATTREZZATURE PER LA SICUREZZA DEI LUOGHI DI LAVORO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</si>
  <si>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</si>
  <si>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</si>
  <si>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</si>
  <si>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</si>
  <si>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</si>
  <si>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</si>
  <si>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</si>
  <si>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</si>
  <si>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</si>
  <si>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</si>
  <si>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</si>
  <si>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</si>
  <si>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</si>
  <si>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SPESE ANTICIPATE PER CARTE DI CREDITO AZIENDALI</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</si>
  <si>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</si>
  <si>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</si>
  <si>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</si>
  <si>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ALL'ASSOCIAZIONE EX CONSIGLIERI QUOTA TRATTENUTA SU ASSEGNI VITALIZI</t>
  </si>
  <si>
    <t>VERSAMENTO A PRIVATI TRATTENUTA PIGNORAMENTI E CESSIONI DEL QUINTO SU EMOLUMENTI CONSIGLIERI ED EX CONSIGLIERI</t>
  </si>
  <si>
    <t>VERSAMENTO SOMME RECUPERATE SU REDDITI ASSIMILATI A LAVORO DIPENDENTE</t>
  </si>
  <si>
    <t>VERSAMENTO DELL'IRAP DA PARTE DELLA REGIONE IN QUALITA' DI SOGGETTO PASSIVO D'IMPOSTA  (D.LGS. 15 DICEMBRE 1997, N.446)</t>
  </si>
  <si>
    <t>RESTITUZIONE DI DEPOSITO CAUZIONALE O CONTRATTUALE DI TERZI - PROVVEDITORATO</t>
  </si>
  <si>
    <t>SPESE MINUTE SOSTENUTE TRAMITE FONDO ECONOMALE - ACQUISTO ATTREZZATURE</t>
  </si>
  <si>
    <t>SPESE MINUTE SOSTENUTE TRAMITE FONDO ECONOMALE - ACQUISTO HARDWARE</t>
  </si>
  <si>
    <t>SPESE MINUTE SOSTENUTE TRAMITE FONDO ECONOMALE - MACCHINE PER UFFICIO</t>
  </si>
  <si>
    <t>SPESE MINUTE SOSTENUTE TRAMITE FONDO ECONOMALE - IMPIANTI E MACCHINARI</t>
  </si>
  <si>
    <t>CORECOM-SERVIZI PER L'ATTUAZIONE DEL PIANO DI ATTIVITA'</t>
  </si>
  <si>
    <t xml:space="preserve">CORECOM - SERVIZI PER L'ATTUAZIONE DEL PIANO DI ATTIVITA PER LA GESTIONE DELLE DELEGHE </t>
  </si>
  <si>
    <t>ATTIVITA' DI CONCILIAZIONE PRESSO AIT E COMMISSIONI DEI GESTORI DEI SERVIZI IDRICI</t>
  </si>
  <si>
    <t>FESTA DELLA TOSCANA L.R 46/2015 - PRESTAZIONI PROFESSIONALI</t>
  </si>
  <si>
    <t>EVENTI ISTITUZIONALI  - PRESTAZIONE PROFESSIONALI L.R. 46/2015</t>
  </si>
  <si>
    <t>INCARICO EX ART. 31 c. 8 d.lgs 50/2016  NOLEGGIO HARDWARE TIPOGRAFIA</t>
  </si>
  <si>
    <t>SPESE PER ATTIVITA DI BROKERAGGIO SU POLIZZE</t>
  </si>
  <si>
    <t>Descrizione attivita</t>
  </si>
  <si>
    <t>spese di rappresentanza</t>
  </si>
  <si>
    <t>servizi di rappresentanza</t>
  </si>
  <si>
    <t>rimborsi spese ai componenti</t>
  </si>
  <si>
    <t>realizzazione convegni</t>
  </si>
  <si>
    <t>attivita' di conciliazione</t>
  </si>
  <si>
    <t>gettoni di presenza (stima 20 sedute/anno)</t>
  </si>
  <si>
    <t>servizi per seminari e convegni</t>
  </si>
  <si>
    <t>relatori convegni - prestazioni professionali</t>
  </si>
  <si>
    <t>assicurazione rct e prestatori d'opera 1 aprile 2019  31 marzo 2023</t>
  </si>
  <si>
    <t>regolazioni premi e franchigie</t>
  </si>
  <si>
    <t>regolazioni premi e franchigie - appendici polizze progettisti</t>
  </si>
  <si>
    <t>acquisto acqua in boccioni</t>
  </si>
  <si>
    <t>affidamento si servizio e lavaggio tovagliato dal 01/08/2020</t>
  </si>
  <si>
    <t>noleggio parco auto : rinnovo noleggio panda scadenza 26/11/2021 e opel scadenza 26 e 26 gen 2022</t>
  </si>
  <si>
    <t>adesione convenzione consip veicoli noleggio 14- lotto 2 (durata 36 mesi)</t>
  </si>
  <si>
    <t xml:space="preserve">servizio smaltimento rifiuti </t>
  </si>
  <si>
    <t>servizi di disinfestazione e derattizzazione</t>
  </si>
  <si>
    <t>servizi vuotatura fosse biologiche anno 2021</t>
  </si>
  <si>
    <t>0,5% su 7 anni di contratto + 1 di proroga + 1 di proroga</t>
  </si>
  <si>
    <t>proroga contratto mensa dal 01/02/2020 per 3 anni - quota regione</t>
  </si>
  <si>
    <t>oneri sicurezza - quota contratto in essere e proroga</t>
  </si>
  <si>
    <t>attivita' agenzia giornalistica - attivazione altri contratti di agenzia</t>
  </si>
  <si>
    <t>compensi consulenze specialistiche per dibattiti pubblici</t>
  </si>
  <si>
    <t>spese tipogafiche per organizzazione dibattiti pubblici</t>
  </si>
  <si>
    <t>servizi per manifestazioni e convegni</t>
  </si>
  <si>
    <t>fondo speciale per finanziamento una tantum nuovi provvedimenti legislativi del consiglio regionale - spese corrente</t>
  </si>
  <si>
    <t>affidamenti fornitura materiale igienico (dal 1/04/2020  materiale igienico compreso nel contratto delle pulizie)</t>
  </si>
  <si>
    <t>servizi di catering in occasione di eventi</t>
  </si>
  <si>
    <t>verifiche su cabina condominiale</t>
  </si>
  <si>
    <t>verifiche su impianti elevatori</t>
  </si>
  <si>
    <t>manutenzione aree scoperte</t>
  </si>
  <si>
    <t>oneri previdenziali quota 2/3 a carico ente su incarichi e consulenze per prestazione di lavoro autonomo occasionale</t>
  </si>
  <si>
    <t>extracanone manutenzione antincendio - ulteriore proroga al 2021</t>
  </si>
  <si>
    <t>capitolo da mantenere per completamento operazioni 2019/2020 e residui</t>
  </si>
  <si>
    <t>ulteriori spese  - future esigenze</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</si>
  <si>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</si>
  <si>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</si>
  <si>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</si>
  <si>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</si>
  <si>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</si>
  <si>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</si>
  <si>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</si>
  <si>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</si>
  <si>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</si>
  <si>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</si>
  <si>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</si>
  <si>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</si>
  <si>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</si>
  <si>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P.O. riferimento / RUP</t>
  </si>
  <si>
    <t>Fabrizio Mascagni</t>
  </si>
  <si>
    <t>Siliana Ticci</t>
  </si>
  <si>
    <t>Claudia Bartarelli</t>
  </si>
  <si>
    <t>Cinzia Sestini</t>
  </si>
  <si>
    <t>Lorella Vichi</t>
  </si>
  <si>
    <t>Enza Gori</t>
  </si>
  <si>
    <t>Letizia Brogioni</t>
  </si>
  <si>
    <t>Rosanna Romellano</t>
  </si>
  <si>
    <t>Riccarda Casini</t>
  </si>
  <si>
    <t>Matteo Santoro</t>
  </si>
  <si>
    <t>Leonardo Grassi</t>
  </si>
  <si>
    <t>Raffaella Fattorini</t>
  </si>
  <si>
    <t>Francesco Spolverini</t>
  </si>
  <si>
    <t>Luciano Moretti</t>
  </si>
  <si>
    <t>Carla Paradiso</t>
  </si>
  <si>
    <t>Cinzia Guerrini</t>
  </si>
  <si>
    <t>Monica Valentini</t>
  </si>
  <si>
    <t>Maria Cecilia Tosetto</t>
  </si>
  <si>
    <t>Simona Bonatti</t>
  </si>
  <si>
    <t>Antonella Accardo</t>
  </si>
  <si>
    <t>Giacomo Amalfitano</t>
  </si>
  <si>
    <t>Carla Campana</t>
  </si>
  <si>
    <t>Patrizia Bianchi</t>
  </si>
  <si>
    <t>Katia Piccini</t>
  </si>
  <si>
    <t>Barbara Cocchi</t>
  </si>
  <si>
    <t>Piero Fabrizio Puggelli</t>
  </si>
  <si>
    <t>Fabio Cocchi</t>
  </si>
  <si>
    <t>Laura Speziale</t>
  </si>
  <si>
    <t>Marco Caldini</t>
  </si>
  <si>
    <t>Elena Michelagnoli</t>
  </si>
  <si>
    <t>Katia Ferri</t>
  </si>
  <si>
    <t>Ugo Galeotti</t>
  </si>
  <si>
    <t>Emanuela Ceccarelli</t>
  </si>
  <si>
    <t>Manuela Paperini</t>
  </si>
  <si>
    <t>Capo Ufficio stampa</t>
  </si>
  <si>
    <t>Alessandro Tonarelli</t>
  </si>
  <si>
    <t>Annalisa Arrigo</t>
  </si>
  <si>
    <t>Tempi realizzazione previsti</t>
  </si>
  <si>
    <t>in corso di esercizio</t>
  </si>
  <si>
    <t>dicembre 2021</t>
  </si>
  <si>
    <t>contratto in esecuzione</t>
  </si>
  <si>
    <t>gennaio/febbraio 2021</t>
  </si>
  <si>
    <t>gennaio 2021</t>
  </si>
  <si>
    <t>In corso di esercizio</t>
  </si>
  <si>
    <t>in corso d'esercizio</t>
  </si>
  <si>
    <t>marzo 2021</t>
  </si>
  <si>
    <t>Contratto in esecuzione</t>
  </si>
  <si>
    <t>maggio 2021</t>
  </si>
  <si>
    <t>31/12/2021</t>
  </si>
  <si>
    <t>in corso di esecuzione</t>
  </si>
  <si>
    <t>30/09/2024</t>
  </si>
  <si>
    <t>31/10/2021</t>
  </si>
  <si>
    <t>in corso esercizio</t>
  </si>
  <si>
    <t>anno 2021</t>
  </si>
  <si>
    <t>in esecuzione</t>
  </si>
  <si>
    <t>Gennaio 2021</t>
  </si>
  <si>
    <t>Contratto in corso</t>
  </si>
  <si>
    <t>novembre 2021</t>
  </si>
  <si>
    <t>scadenza 7/10/2021</t>
  </si>
  <si>
    <t>dal 01/07/2021</t>
  </si>
  <si>
    <t>in corso di esecizio</t>
  </si>
  <si>
    <t>contratto in corso</t>
  </si>
  <si>
    <t>FONDO PLURIENNALE VINCOLATO DI PARTE CORRENTE (FPV ENTRATA)</t>
  </si>
  <si>
    <t>FONDO PLURIENNALE VINCOLATO DI PARTE CAPITALE (FPV ENTRATA)</t>
  </si>
  <si>
    <t>UTILIZZO AVANZO DI AMMINISTRAZIONE ESERCIZIO PRECEDENTE - LIBERO</t>
  </si>
  <si>
    <t>FONDO DI CASSA ALL'INIZIO DELL'ESERCIZIO DI BILANCIO</t>
  </si>
  <si>
    <t>AVANZO DI AMMINISTRAZIONE ESERCIZIO PRECEDENTE PARTE DESTINATA AGLI INVESTIMENTI</t>
  </si>
  <si>
    <t>FONDO PLURIENNALE VINCOLATO DI PARTE CORRENTE (FPV ENTRATA) - RISORSE VINCOLATE</t>
  </si>
  <si>
    <t>FONDO PLURIENNALE VINCOLATO DI PARTE CAPITALE (FPV ENTRATA) - RISORSE VINCOLATE</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</si>
  <si>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</si>
  <si>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</si>
  <si>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</si>
  <si>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</si>
  <si>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AD ALTRI VINCOLI DI CUI AL FONDO ONERI EX ART. 27-TER LEGGE REGIONE TOSCANA N. 3/2009</t>
  </si>
  <si>
    <t>TRASFERIMENTO RISORSE DA AGENZIE E ENTI DELLA RETE COBIRE</t>
  </si>
  <si>
    <t>luglio 2021</t>
  </si>
  <si>
    <t>TRASFERIMENTI  PER FUNZIONI DELEGATE AL CORECOM</t>
  </si>
  <si>
    <t>RIMBORSO DA GIUNTA REGIONALE PER SERVIZI TIPOGRAFICI SVOLTI PRESSO IL CONSIGLIO</t>
  </si>
  <si>
    <t>TRASFERIMENTI DAL BILANCIO REGIONALE-CORRENTE</t>
  </si>
  <si>
    <t>TRASFERIMENTI DALLE REGIONI PER ADESIONE OSSERVATORIO LEGISLATIVO INTERREGIONALE</t>
  </si>
  <si>
    <t>TRASFERIMENTO DALLA CONFERENZA PRESIDENTI ASSEMBLEE LEGISLATIVE REGIONI E PROVINCE AUTONOME PER ADESIONE OSSERVATORIO LEGISLATIVO INTERREGIONALE</t>
  </si>
  <si>
    <t>RIMBORSI. RECUPERI VARI E INCASSO BOLLI PER SPESE CONTRATTUALI - (COMMISSIONI CONSILIARI)</t>
  </si>
  <si>
    <t>ENTRATE PER USO SALE CONSILIARI</t>
  </si>
  <si>
    <t>INTERESSI ATTIVI SU CONTO CORRENTE (TESORERIA - ECONOMATO)</t>
  </si>
  <si>
    <t>RIMBORSI. RECUPER VARI E INCASSO BOLLI PER SPESE CONTRATTUALI - (assistenza legislativa e giuridica)</t>
  </si>
  <si>
    <t>RIMBORSI. RECUPERI VARI E INCASSO BOLLI PER SPESE CONTRATTUALI - (ASSISTENZA AL DIFENSORE CIVICO, AI GARANTI E ALL'AUTORITA PER LA PARTECIPAZIONE)</t>
  </si>
  <si>
    <t>RECUPERI SPESE TELEFONICHE - QUOTA A CARICO CONSIGLIERI E GRUPPI CONSILIARI - GESTIONE RESIDUI</t>
  </si>
  <si>
    <t>RECUPERI. RIMBORSI E RESTITUZIONE SOMME  (provveditorato)</t>
  </si>
  <si>
    <t>RIMBORSI DA GIUNTA REGIONALE RECUPERI MENSA QUOTA A CARICO DIPENDENTI</t>
  </si>
  <si>
    <t>RECUPERI PREMI ASSICURATIVI CONSIGLIERI. PRESIDENTE GIUNTA E ASSESSORI (Art. 24 c. 2 l.r. 3/2009)</t>
  </si>
  <si>
    <t>PROVENTI DA MULTE. AMMENDE. SANZIONI E PENALI A CARICO DI IMPRESE - (provveditorato)</t>
  </si>
  <si>
    <t>proventi da multe e ammende</t>
  </si>
  <si>
    <t>RIMBORSI PER CONSUMO DI ENERGIA ELETTRICA E ACQUA</t>
  </si>
  <si>
    <t>INTERESSI ATTIVI SU RECUPERO QUOTE ASSICURATIVE  E ALTRE SOMME</t>
  </si>
  <si>
    <t>interessi attivi su recupero quote assicurazione consiglieri</t>
  </si>
  <si>
    <t>ENTRATE DA RIVERSARE ALLA GIUNTA REGIONALE</t>
  </si>
  <si>
    <t>RIMBORSO SPESE PUBBLICAZIONE BANDI DI GARA DA PARTE DEI SOGGETTI RISULTANTI VINCITORI DI GARE</t>
  </si>
  <si>
    <t>INTROITO RECUPERI SU CONTRIBUTI AGLI INVESTIMENTI A COMUNI L.R. 46/2016</t>
  </si>
  <si>
    <t>RECUPERI, RIMBORSI E RESTITUZIONE SOMME AFFERENTI AL SETTORE BILANCIO E FINANZE</t>
  </si>
  <si>
    <t>PROVENTI DERIVANTI DA RIPRODUZIONE DI DOCUMENTI D'INTERESSE STORICO, ARTISTICO E CULTURALE CONSERVATI PRESSO L'ARCHIVIO DEL CONSIGLIO REGIONALE</t>
  </si>
  <si>
    <t>ENTRATE A TITOLO DI SPONSORIZZAZIONE TECNICA - IVA SU FATTURA ATTIVA</t>
  </si>
  <si>
    <t>ENTRATE DERIVANTI DA CANONI, CONCESSIONI E DIRITTI DI GODIMENTO SU BENI APPARTENENTI ALL'ENTE</t>
  </si>
  <si>
    <t>ENTRATE DERIVANTI DA FITTI, NOLEGGI E LOCAZIONI PER UTILIZZO DI BENI APPARTENENTI ALL'ENTE</t>
  </si>
  <si>
    <t>INTERESSI ATTIVI SU RECUPERO CONTRIBUTI  EROGATI</t>
  </si>
  <si>
    <t>ENTRATE PER RESTITUZIONE AVANZO GRUPPI CONSILIARI , ALTRI RIMBORSI E RESTITUZIONE SOMME AFFERENTI AL SETTORE BILANCIO E FINANZE</t>
  </si>
  <si>
    <t>RECUPERI SPESE TELEFONICHE - QUOTA A CARICO CONSIGLIERI E GRUPPI CONSILIARI</t>
  </si>
  <si>
    <t>ENTRATE DA SPONSORIZZAZIONI E VINCOLATE ALLA REALIZZAZIONE DI SPESE IN CONTO CAPITALE</t>
  </si>
  <si>
    <t>TRASFERIMENTI DAL BILANCIO REGIONALE PARTE CAPITALE - CONTRIBUTI AGLI INVESTIMENTI</t>
  </si>
  <si>
    <t>REVOCHE RECUPERI E RESTITUZIONE SOMME IN CONTO CAPITALE DA AMMINISTRAZIONI LOCALI</t>
  </si>
  <si>
    <t>TRASFERIMENTI DALLE REGIONI PER ADESIONE OSSERVATORIO LEGISLATIVO INTERREGIONALE - PARTE CAPITALE</t>
  </si>
  <si>
    <t>RITENUTE PREVIDENZIALI E ASSISTENZIALI SU REDDITI DI LAVORO AUTONOMO</t>
  </si>
  <si>
    <t>RESTITUZIONE DALL'ECONOMO DEL FONDO ECONOMALE - CASSA ECONOMALE</t>
  </si>
  <si>
    <t>RITENUTE ERARIALI APPLICATE SU REDDITI ASSIMILATI A LAVORO DIPENDENTE</t>
  </si>
  <si>
    <t>RITENUTE ERARIALI SPLIT PAYMENT ART 17 TER DPR 633 DEL 1972</t>
  </si>
  <si>
    <t>RITENUTE PREVIDENZIALI E ASSISTENZIALI SU REDDITI ASSIMILATI A LAVORO DIPENDENTE (QUOTA 1/3)</t>
  </si>
  <si>
    <t>INCASSO DEPOSITI CAUZIONALI</t>
  </si>
  <si>
    <t>RITENUTE ERARIALI SU PREMI</t>
  </si>
  <si>
    <t>RESTITUZIONE DALL'ECONOMO DEL FONDO ECONOMALE - CONTO CORRENTE ECONOMALE</t>
  </si>
  <si>
    <t>ENTRATE A SEGUITO DI SPESE NON ANDATE A BUON FINE</t>
  </si>
  <si>
    <t>RITENUTE PER RECUPERO ANTICIPI ECONOMALI</t>
  </si>
  <si>
    <t>RITENUTE SU COMPENSI DIPENDENTI PUBBLICI ART. 1 COMMA 126 L. 662/96 E DPCM 486/99</t>
  </si>
  <si>
    <t>RESTITUZIONE DI DEPOSITI CAUZIONALI O CONTRATTUALI PRESSO TERZI (BIBLIOTECA)</t>
  </si>
  <si>
    <t>REITROITO ANTICIPAZIONI UTILIZZO CARTA DI CREDITO AZIENDALE</t>
  </si>
  <si>
    <t>TRATTENUTE OBBLIGATORIE (art.. 4 c. 1 l.r. 3/2009) DA RIVERSARE ALLA GIUNTA REGIONALE</t>
  </si>
  <si>
    <t>TRATTENUTA PER VERSAMENTO ASSICURAZIONE PREVIDENZIALE INTEGRATIVA DEI CONSIGLIERI E ASSESSORI REGIONALI - ART 24 BIS L.R. 3/2009</t>
  </si>
  <si>
    <t>TRATTENUTA PER ATTI DI LIBERALITA' O ACQUISIZIONE SERVIZI CONNESSI ALL'ESERCIZIO DEL MANDATO DEI CONSIGLIERI E ASSESSORI REGIONALI - ART. 24 TER L.R. 3/2009</t>
  </si>
  <si>
    <t>RITENUTA QUOTA ASSOCIAZIONE EX CONSIGLIERI</t>
  </si>
  <si>
    <t>TRATTENUTA PER PIGNORAMENTI E CESSIONE V SU EMOLUMENTI CONSIGLIERI ED EX CONSIGLIERI</t>
  </si>
  <si>
    <t>RECUPERO SOMME SU REDDITI ASSIMILATI A LAVORO DIPENDENTE DA RIVERSARE ALLA GIUNTA REGIONALE</t>
  </si>
  <si>
    <t>INTROITO QUOTE DI IMPOSTA IRAP DI SPETTANZA REGIONALE IN QUALITA' DI SOGGETTO PASSIVO D'IMPOSTA DERIVANTI DAI CAPITOLI DI USCITA DA DESTINARE AL VERSAMENTO (D.LGS. 15 DICEMBRE 1997, N.446)</t>
  </si>
  <si>
    <t>COSTITUZIONE DI DEPOSITI CAUZIONALI O CONTRATTUALI DI TERZI  PROVVEDITORATO</t>
  </si>
  <si>
    <t xml:space="preserve">TRASFERIMENTO DALLA CONFERENZA PRESIDENTI ASSEMBLEE LEGISLATIVE REGIONI E PROVINCE AUTONOME PER ADESIONE OSSERVATORIO LEGISLATIVO INTERREGIONALE - CONTRIBUTI AGLI INVESTIMENTI  </t>
  </si>
  <si>
    <t>Segretario generale</t>
  </si>
  <si>
    <t>Valter Montanelli</t>
  </si>
  <si>
    <t>Francesca Sarti Fantoni</t>
  </si>
  <si>
    <t>RELATORI CONVEGNI - PER ATTIVITA' ED INIZIATIVE DELLE COMMISSIONI CONTROLLO E ALTRE COMMISSIONI</t>
  </si>
  <si>
    <t>Previsione di bilancio 2021</t>
  </si>
  <si>
    <t>PdC IV livello</t>
  </si>
  <si>
    <t>PdC V livello</t>
  </si>
  <si>
    <t xml:space="preserve">contratto in esecuzione </t>
  </si>
  <si>
    <t xml:space="preserve">Assistenza generale alla Commissione di controllo, al Parlamento degli studenti. Formazione del personale                                            </t>
  </si>
  <si>
    <t xml:space="preserve">Segretariato generale del Consiglio regionale                                      </t>
  </si>
  <si>
    <t>Settore</t>
  </si>
  <si>
    <t xml:space="preserve">Organizzazione e personale. Informatica                                  </t>
  </si>
  <si>
    <t xml:space="preserve">Biblioteca e documentazione, Archivio e protocollo. Assistenza generale al Corecom                                      </t>
  </si>
  <si>
    <t xml:space="preserve">Bilancio e finanze                                         </t>
  </si>
  <si>
    <t xml:space="preserve">Analisi di fattibilità e per la valutazione delle politiche. Assistenza al Difensore civico, ai Garanti e all'Autorità per la partecipazione                                </t>
  </si>
  <si>
    <t xml:space="preserve">Assistenza giuridica e legislativa                                           </t>
  </si>
  <si>
    <t xml:space="preserve">Assistenza al CdAL, alla CoPAS, alla CPO                                       </t>
  </si>
  <si>
    <t xml:space="preserve">Rappresentanza e relazioni istituzionali esterne. Comunicazione, URP e Tipografia                                 </t>
  </si>
  <si>
    <t xml:space="preserve">Provveditorato, gare, contratti e manutenzione sedi                          </t>
  </si>
  <si>
    <t xml:space="preserve">Direzione di area Assistenza istituzionale                                      </t>
  </si>
  <si>
    <t xml:space="preserve">Assistenza generale alle commissioni consiliari               </t>
  </si>
  <si>
    <t>Capitolo di bilancio</t>
  </si>
  <si>
    <t xml:space="preserve">AVANZO DI AMMINISTRAZIONE ESERCIZIO PRECEDENTE - PARTE ACCANTONATA RELATIVA ALLE QUOTE NON UTILIZZATE DEI FONDI SPECIALI PER FINANZIAMENTO PROVVEDIMENTI LEGISLATIVI DEL CONSIGLIO REGIONALE PER SPESE CORRENTI IN CORSO DI APPROVAZIONE 
</t>
  </si>
  <si>
    <t xml:space="preserve">Assistenza giuridica e legislativa                                                    </t>
  </si>
  <si>
    <t xml:space="preserve">Provveditorato, gare, contratti e manutenzione sedi                                   </t>
  </si>
  <si>
    <t>1</t>
  </si>
  <si>
    <t>2</t>
  </si>
  <si>
    <t>Codice attività</t>
  </si>
  <si>
    <t/>
  </si>
  <si>
    <t>realizzazione studi richiesti da organismi consiliari</t>
  </si>
  <si>
    <t>beni di rappresentanza difensore civico</t>
  </si>
  <si>
    <t>servizi di rappresentanza difensore civico</t>
  </si>
  <si>
    <t>servizi di rappresentanza garante delle persone sottoposte a misure restrittive della liberta' personale</t>
  </si>
  <si>
    <t>indennita' di funzione prevista dalla l.r.  19/2009 art. 27</t>
  </si>
  <si>
    <t>rimborsi spese previsti dalla l. r. 19/2009 art. 27</t>
  </si>
  <si>
    <t>iscrizione alle asosciazioni dei difensori civici</t>
  </si>
  <si>
    <t>organizzazione convegni programmati</t>
  </si>
  <si>
    <t xml:space="preserve">rimborso spese relatori convegni  </t>
  </si>
  <si>
    <t>rimborsi spese app</t>
  </si>
  <si>
    <t>finanziamento processi partecipativi</t>
  </si>
  <si>
    <t>contributi processi partecipativi</t>
  </si>
  <si>
    <t>compensi relatori per iniziative app programmate</t>
  </si>
  <si>
    <t>missioni componenti app</t>
  </si>
  <si>
    <t>indennita' di funzione prevista dalla l. r. 26/2010 art. 9</t>
  </si>
  <si>
    <t>rimborsi spese previsti dalla l. r. 26/2010 art.9</t>
  </si>
  <si>
    <t>servizi per relazioni pubbliche, mostre e convegni</t>
  </si>
  <si>
    <t>servizi per organizzazione di eventi su richiesta del garante dei detenuti</t>
  </si>
  <si>
    <t>compensi e rimborsi relatori per seminari richiesti dal garante detenuti</t>
  </si>
  <si>
    <t>compensi per responsabile dp</t>
  </si>
  <si>
    <t>indennita' di funzione prevista dalla l. r. 69/2009</t>
  </si>
  <si>
    <t>rimborsi previsti dalla l. r. 69/2009</t>
  </si>
  <si>
    <t>spese per comunicazione dibattiti pubblici ed altri processi partrecipativi</t>
  </si>
  <si>
    <t>spese per servizi di organizzazione e gestione dibattiti pubblici</t>
  </si>
  <si>
    <t>servizi per la realizzazione di ricerche nelle materie di competenza del garante delle persone sottoposte a restrizioni della</t>
  </si>
  <si>
    <t>attivita' di comunicazione per la difesa civica</t>
  </si>
  <si>
    <t>trasferimento risorse nell'ambito delle convenzioni tra difensore civico e aou toscane</t>
  </si>
  <si>
    <t>acquisto di beni per le attivita' di comunicazione del difensore civico</t>
  </si>
  <si>
    <t>garante infanzia e adolescenza - accordi di collaborazione conistituto degli innocenti</t>
  </si>
  <si>
    <t>attivita' di comunicazione del garante infanzia e adolescenza</t>
  </si>
  <si>
    <t>garante infanzia e adolescenza - supporto giuridico-legale ai tutori volontari e per altre attivita' dell'organismo</t>
  </si>
  <si>
    <t>garante infanzia e adolescenza - formazione dei tutori volontari (art. 11, legge 47/2017)</t>
  </si>
  <si>
    <t>attivita di conciliazione presso le ait e le commissioni dei gestori dei servizi idrici</t>
  </si>
  <si>
    <t>contribuito all'aiccre</t>
  </si>
  <si>
    <t>doni di rapparesentanza della presidente della cpo</t>
  </si>
  <si>
    <t>servizi di rappresentanza della presidente della cpo</t>
  </si>
  <si>
    <t>acquisto servizi di rappresentanza del presidente cal</t>
  </si>
  <si>
    <t>acquisto servizi di rappresentanza del presidente copas</t>
  </si>
  <si>
    <t>corresponsione indennita' componenti cpo (art 10, c. 1, l.r. 76/2009)</t>
  </si>
  <si>
    <t>rimborsi spese componenti cpo</t>
  </si>
  <si>
    <t>missioni componenti cpo</t>
  </si>
  <si>
    <t>compensi relatori convegni per attuazione piano attivita'</t>
  </si>
  <si>
    <t>corresponsione indennita' presidente cal</t>
  </si>
  <si>
    <t>corresponsione gettoni presenza sedute cal</t>
  </si>
  <si>
    <t>affidamento servizi per iniziative programmate</t>
  </si>
  <si>
    <t>rimborso spese ai relatori ad iniziative programmate</t>
  </si>
  <si>
    <t>rimborso spese componenti copas per missioni</t>
  </si>
  <si>
    <t>affidamento servizio di interpretariato nella lingua dei segni per le attivita' della copas</t>
  </si>
  <si>
    <t>rimborso spese forfettario a universita', istituti di ricerca e agenzie della regione toscana</t>
  </si>
  <si>
    <t>affidamento del servizio di trascrizione sedute ed iniziative del cal e della copas</t>
  </si>
  <si>
    <t>rimborsi spese forfettari per relatori e autori</t>
  </si>
  <si>
    <t>convenzione con usr per gestione prst tramite rete di scuole</t>
  </si>
  <si>
    <t>rimborsi spese a relatori per iniziative della commissione di controllo e altre commissioni</t>
  </si>
  <si>
    <t>spese per organizzazione convegni e manifestazioni</t>
  </si>
  <si>
    <t>attivazione tirocini formativicon previsione rimborsospese</t>
  </si>
  <si>
    <t>acquisti di beni di rappresentanza per presidente commissione controllo e presidente commissione europa</t>
  </si>
  <si>
    <t>acquisto servizi di rappresentanza per presidente commissione controllo e presidente commissione europa</t>
  </si>
  <si>
    <t xml:space="preserve">spese per corsi di formazione obbligatori n </t>
  </si>
  <si>
    <t>convenzione pianeta galileo</t>
  </si>
  <si>
    <t>rimborso a tirocinanti per corecom</t>
  </si>
  <si>
    <t>premio innovazione</t>
  </si>
  <si>
    <t>spese per attivita' di formazione non obbligatoria del personale del consiglio</t>
  </si>
  <si>
    <t>contributi ad amministrazioni locali per lapidi e monumenti l.r. 56/2012</t>
  </si>
  <si>
    <t>spesa per lapidi e monumenti art. 7 legge regionale 56/2012</t>
  </si>
  <si>
    <t>spese per attivita' istituzionali delle commissioni del settore quali a titolo esemplificativo e non esaustivo, spese organizzazione seminari e convegni</t>
  </si>
  <si>
    <t>spese per acquisto beni consumo</t>
  </si>
  <si>
    <t>spese per attivita' istituzionali delle commissioni quali a titolo esemplificativo e non esaustivo rimborsi a relatori per par</t>
  </si>
  <si>
    <t>beni di rappresentanza   presidenti commissioni  1,2,3,4 e commissione costa</t>
  </si>
  <si>
    <t>servizi di rappresentanza   presidenti commissioni  1,2,3,4 e commissione costa</t>
  </si>
  <si>
    <t>rimborso spese per leggi di iniziative popolari (l.r. 51/2010)</t>
  </si>
  <si>
    <t>servizio di trascrizione</t>
  </si>
  <si>
    <t>acquisto materiale speciale per la conservazione</t>
  </si>
  <si>
    <t>indennita' di funzione</t>
  </si>
  <si>
    <t>rimborsi spese ai compenti del corecom per missioni</t>
  </si>
  <si>
    <t>progetto patentino digitale. accordo di collaborazione con l'istituto degli innocenti di firenze.</t>
  </si>
  <si>
    <t>altre iniziative</t>
  </si>
  <si>
    <t>premio toscana in spot</t>
  </si>
  <si>
    <t>premio miglior tesi in materia di comunicazione.</t>
  </si>
  <si>
    <t>beni per relazioni pubbliche, mostre e convegni</t>
  </si>
  <si>
    <t>acquisto abbonamenti a periodici cartacei</t>
  </si>
  <si>
    <t>acquisto quotidiani per giunta</t>
  </si>
  <si>
    <t>acquisto quotidiano il sole 24 ore per giunta</t>
  </si>
  <si>
    <t>acquisto monografie</t>
  </si>
  <si>
    <t>acquisto banca dati cei</t>
  </si>
  <si>
    <t>acquisto abbonamenti a periodici online</t>
  </si>
  <si>
    <t>acquisto banca dati agrapress</t>
  </si>
  <si>
    <t>acquisto norme uni</t>
  </si>
  <si>
    <t>acquisto banca dati paweb</t>
  </si>
  <si>
    <t>quota adesione rete indaco e acquisto e-book</t>
  </si>
  <si>
    <t>acquisto web dewey</t>
  </si>
  <si>
    <t>risorse per fabbisogni imprevisti e non programmabili degli uffici</t>
  </si>
  <si>
    <t>acquisto banca dati web of science</t>
  </si>
  <si>
    <t>abbonamento banca dati italgiureweb</t>
  </si>
  <si>
    <t>acquisto abbonamenti e banche dati - coperto da fpv</t>
  </si>
  <si>
    <t>servizio di rilegatura</t>
  </si>
  <si>
    <t>servizio di registrazione catalografica</t>
  </si>
  <si>
    <t>acquisto banca dati il sole 24 ore</t>
  </si>
  <si>
    <t>acquisto sistema leggi d'italia</t>
  </si>
  <si>
    <t>manutenzione classificatori</t>
  </si>
  <si>
    <t>contributo universita' degli studi di firenze per biblioteca crocetti</t>
  </si>
  <si>
    <t>adesioni associazioni</t>
  </si>
  <si>
    <t>acquisto risorse digitali</t>
  </si>
  <si>
    <t>trasferimento giunta regionale per contributo anac</t>
  </si>
  <si>
    <t>missioni componenti corecom</t>
  </si>
  <si>
    <t>servizio di riordino e inventariazione archivio storico</t>
  </si>
  <si>
    <t>premio migliore produzione tv locale</t>
  </si>
  <si>
    <t>segnaletica per biblioteca</t>
  </si>
  <si>
    <t>beni di rappresentanza presidente corecom</t>
  </si>
  <si>
    <t>montaggio armadi compatti per archivio</t>
  </si>
  <si>
    <t>monitoraggio emittenti tv locali per sicurezza stradale</t>
  </si>
  <si>
    <t>monitoraggio emittenti tv locali</t>
  </si>
  <si>
    <t>altre attivita'</t>
  </si>
  <si>
    <t>indennita' di carica consiglieri</t>
  </si>
  <si>
    <t>indennita' di funzione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</si>
  <si>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</si>
  <si>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</si>
  <si>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</si>
  <si>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</si>
  <si>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</si>
  <si>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</si>
  <si>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</si>
  <si>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</si>
  <si>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assegni vitalizi diretti e indiretti (l.r. 3/2009)</t>
  </si>
  <si>
    <t>irap assegni vitalizi diretti e indiretti (l.r. 3/2009)</t>
  </si>
  <si>
    <t>contributo per il funzionamento dei gruppi consiliari  (5.000,00 x consigliere)</t>
  </si>
  <si>
    <t>oneri irap giunta regionale su lavoro autonomo occasionale e altri redditi</t>
  </si>
  <si>
    <t>rimborso alla sezione regionale di controllo della corte dei conti per la regione toscana (art. 7, c. 8, l. 131/03) -</t>
  </si>
  <si>
    <t>irap su tirocini formativi a titolo oneroso presso il consiglio regionale</t>
  </si>
  <si>
    <t>contributi e inail da prevedersi nel caso di attivazione di tirocini formativi noncurriculari</t>
  </si>
  <si>
    <t>irap su erogazioni premi</t>
  </si>
  <si>
    <t>irap su gettoni e indennita' cal</t>
  </si>
  <si>
    <t>irap su rimborsi spese e km missioni membri conferenza permanente autonomie sociali</t>
  </si>
  <si>
    <t>irap su emolumenti autorita regionale per la partecipazione</t>
  </si>
  <si>
    <t>irap missioni autorita' regionale per la partecipazione</t>
  </si>
  <si>
    <t>irap su emolumenti collegio di garanzia l.r. 34/2008</t>
  </si>
  <si>
    <t>irap su indennita'  e rimborso spese garante per infanzia e  adolescenza</t>
  </si>
  <si>
    <t>irap su missioni- garante per l'infanzia e l'adolescenza</t>
  </si>
  <si>
    <t>irap su rimborso chilometrico missioni -garante per le persone sottoposte a misure restrittive della liberta personale</t>
  </si>
  <si>
    <t>spese per servizio di tesoreria</t>
  </si>
  <si>
    <t>imposte e tasse a carico dell'ente</t>
  </si>
  <si>
    <t>spese per acquisto marche da bollo</t>
  </si>
  <si>
    <t>spese postali  e per spedizioni</t>
  </si>
  <si>
    <t>rinnovo canone speciale rai immobile via cavour 2-4-6-8</t>
  </si>
  <si>
    <t>irap su indennita e  rimborsi spese garante delle persone sottoposte a misure restrittive della liberta personale</t>
  </si>
  <si>
    <t>spese per acquisto servizi diversi</t>
  </si>
  <si>
    <t>servizi diversi permessi ztl</t>
  </si>
  <si>
    <t>irap su tirocini formativi  corecom</t>
  </si>
  <si>
    <t>inail su tirocini formativi  corecom</t>
  </si>
  <si>
    <t xml:space="preserve">inps 2/3 a carico dell'ente su prestazioni lavoro autonomo e rimborsi spese  </t>
  </si>
  <si>
    <t>manutenzione vetture parco auto e piccole riparazioni</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</si>
  <si>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</si>
  <si>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</si>
  <si>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</si>
  <si>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relatori convegni - gestione deleghe corecom</t>
  </si>
  <si>
    <t>corecom - inps 2/3 su competenze relatori convegni per la gestione delle deleghe</t>
  </si>
  <si>
    <t>oneri irap su incarichi e consulenze per prestazioni di lavoro autonomo occasionale</t>
  </si>
  <si>
    <t>spese non andate a buon fine (iban estinto o restituiti dal percipiente)</t>
  </si>
  <si>
    <t>versamento giunta regionale trattenute obbligatorie (art.. 4 c. 1 l.r. 3/2009)  su emolumenti consiglieri</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</si>
  <si>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</si>
  <si>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</si>
  <si>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</si>
  <si>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</si>
  <si>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</si>
  <si>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spese minute fondo economale - attrezzature</t>
  </si>
  <si>
    <t>spese  fondo economale - acquisto hardware</t>
  </si>
  <si>
    <t>spese minute sostenute tramite fondo economale - macchine per ufficio</t>
  </si>
  <si>
    <t>spese minute sostenute tramite fondo economale - impianti e macchinari</t>
  </si>
  <si>
    <t>erogazione emolumenti componenti il collegio</t>
  </si>
  <si>
    <t>stenotipia sedute aula e commissione</t>
  </si>
  <si>
    <t>servizi telefonia fissa struttura</t>
  </si>
  <si>
    <t>servizi di telefonia mobile consiglieri</t>
  </si>
  <si>
    <t>servizi di connettivita' rtrt</t>
  </si>
  <si>
    <t>costi a carico consiglieri in relazione ai servizi di telefonia mobile</t>
  </si>
  <si>
    <t>acquisto materiale informatico consumabili</t>
  </si>
  <si>
    <t>adesione a contratto aperto della gr per "fornitura beni e servizi per la gestione integrata delle postazioni di lavoro - assistenza utenti</t>
  </si>
  <si>
    <t xml:space="preserve">assistenza raccolta normativa open norma </t>
  </si>
  <si>
    <t>servizio di assistenza software protocollo</t>
  </si>
  <si>
    <t>manutenzione orologi marcatempo</t>
  </si>
  <si>
    <t>servizio assistenza software video assemblea</t>
  </si>
  <si>
    <t>manutenzione e assistenza procedura atti  (per sedute up) per il 2020</t>
  </si>
  <si>
    <t>google app</t>
  </si>
  <si>
    <t>manutenzione cmd build</t>
  </si>
  <si>
    <t>servizio di gestione dell'applicativo per adempimenti anac e trasparenza</t>
  </si>
  <si>
    <t>canone disaster recovery</t>
  </si>
  <si>
    <t>adesione convenzione consip per manutenzione apparati di sicurezza</t>
  </si>
  <si>
    <t>adesione convenzione fastweb per servizi ed interventi su cablaggio</t>
  </si>
  <si>
    <t>noleggio fotocopiatrici e servizi accessori sulle xerox</t>
  </si>
  <si>
    <t>noleggio monitor multimediali per comunicazione istituzionale</t>
  </si>
  <si>
    <t>noleggio fotocopiatrici e relativi servizi accessori</t>
  </si>
  <si>
    <t>acquisto licenza alfresco</t>
  </si>
  <si>
    <t>acquisto antivirus</t>
  </si>
  <si>
    <t>acquisto licenze software per il consiglio regionale</t>
  </si>
  <si>
    <t>straordinari effettuati dal personale giornalistico</t>
  </si>
  <si>
    <t>accertamenti sanitari</t>
  </si>
  <si>
    <t>rimborso spese alla giunta regionale per lavoro straordinario del personale a tempo indeterminato</t>
  </si>
  <si>
    <t>contributo anac procedure di gara</t>
  </si>
  <si>
    <t>acquisto titoli di trasporto urbano per i dipendenti del consiglio regionale</t>
  </si>
  <si>
    <t>acquisto google search</t>
  </si>
  <si>
    <t>rimborso consumo energetico dipendenti telelavoro</t>
  </si>
  <si>
    <t>rimborso spese adsl</t>
  </si>
  <si>
    <t>assistenza tecnica cabina di regia</t>
  </si>
  <si>
    <t>assistenza tecnica sistema di voto</t>
  </si>
  <si>
    <t>adesione convenzione fastweb per server, servizio desk e presidio</t>
  </si>
  <si>
    <t>canone annuo 5 server presso tx</t>
  </si>
  <si>
    <t>gestione e manutenzione centrali telefoniche nell'ambito dell'adesione alla convenzione consip con il rti fastweb . maticmind</t>
  </si>
  <si>
    <t>servizi di assistenza e manutenzione impianto di videosorveglianza</t>
  </si>
  <si>
    <t>assistenza e manutenzione fibra ottica</t>
  </si>
  <si>
    <t>servizio di assistenza e manutenzione apparati di videosorveglianza</t>
  </si>
  <si>
    <t>rimborso giunta regionale della spesa di missione del personale del consiglio</t>
  </si>
  <si>
    <t>missioni estero personale consiglio e missione italia personale segreteria ufficio presidenza</t>
  </si>
  <si>
    <t>rimborso giunta regionale della spesa di missione del personale corecom per attivita' delegate</t>
  </si>
  <si>
    <t>spese dovute a sanzioni</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</si>
  <si>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</si>
  <si>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</si>
  <si>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</si>
  <si>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</si>
  <si>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</si>
  <si>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</si>
  <si>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</si>
  <si>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</si>
  <si>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</si>
  <si>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acquisto antispam</t>
  </si>
  <si>
    <t>acquisto di componenti per la nuova sala server</t>
  </si>
  <si>
    <t>adesione contratto aperto di giunta - sostituzione postazioni di lavoro</t>
  </si>
  <si>
    <t>acquisto periferiche a supporto pdl e cabina di regia</t>
  </si>
  <si>
    <t>apparati di telecomunicazione</t>
  </si>
  <si>
    <t>apparati multimediali</t>
  </si>
  <si>
    <t>macchinari per ufficio</t>
  </si>
  <si>
    <t>assicurazione responsabilita' civile patrimoniale - nuova gara soggeto aggregatore gr dal 01 apr 2021 al 31 mar 2025</t>
  </si>
  <si>
    <t>polizza "ipm" presidente, consiglieri e assessori della rt (36 mesi dal 31 gen 2021 al 31 gen 2024 -eventuale proroga  6 mesi</t>
  </si>
  <si>
    <t>polizza "infortuni" presidente, consiglieri e assessori della rt  (durata 36 mesi dal 31/01/21 al 31/01/24-proroga 6 mesi)</t>
  </si>
  <si>
    <t>acquisto di materiale di consumo per la mensa</t>
  </si>
  <si>
    <t>manutenzione e riparazione di attrezzature mensa</t>
  </si>
  <si>
    <t>noleggio erogatori acqua (dal 29/02/2020)</t>
  </si>
  <si>
    <t>locazione palazzo pentellini</t>
  </si>
  <si>
    <t>imposta di registro palazzo pentellini</t>
  </si>
  <si>
    <t>noleggio parco auto - noleggio opel (scadenza 25 e 256 gen 2021)</t>
  </si>
  <si>
    <t>acquisto carburante per autoparco</t>
  </si>
  <si>
    <t>pedaggi parcheggi relativi ad autovetture parco auto</t>
  </si>
  <si>
    <t>sas servizi alla strada - canoni ztlbts</t>
  </si>
  <si>
    <t>altre spese di esercizio per autovetture parco auto (siena parcheggi + sas interoperabilita')</t>
  </si>
  <si>
    <t>consumo energia elettrica bassa tensione</t>
  </si>
  <si>
    <t>consumo energia elettrica media tensione</t>
  </si>
  <si>
    <t>consumo gas - anno termico 1/10/2020- 30/09/2021 periodo 1° gennaio - 30/9/2021</t>
  </si>
  <si>
    <t>consumo gas - anno termico 1/10/2021- 30/09/2022 - periodo 1/10-31/12/2021</t>
  </si>
  <si>
    <t>publiacqua fornitura acqua per 2 utenze (dirette) ubicate in via cavour 4, via ricasoli 11</t>
  </si>
  <si>
    <t>barbagli fornitura acqua e servizi lettura e contabilizzazione n. 5 utenze  "utenza raggruppata" ubicate in via cavour 16,</t>
  </si>
  <si>
    <t>oneri condominiali gestione ordinaria bastogi</t>
  </si>
  <si>
    <t>condominio via ricasoli 29</t>
  </si>
  <si>
    <t>servizio di pulizia - contratto dal 08/10/2019 - consorzio leonardo</t>
  </si>
  <si>
    <t>servizi a canone per manutenzione impianti antincendio dal 7/10/2020 al 7/10/21 (proroga della proroga)</t>
  </si>
  <si>
    <t>costi relativi a sicurezza (proroga della proroga)</t>
  </si>
  <si>
    <t>quota 0,5% contratto rekeep</t>
  </si>
  <si>
    <t>forniture beni di consumo per la sicurezza sui luoghi di lavoro</t>
  </si>
  <si>
    <t>opere di falegnameria contratto lavori in esecuzione</t>
  </si>
  <si>
    <t>contratto aq opere edili e affini  in scadenza 2021  (importo contratto 60000,00 + iva compreso 0,5%)</t>
  </si>
  <si>
    <t>contratto aq opere edili e affini  2020-2021 (fino al 30% del contratto vedi decreto 354 del 20/05/2020 di inizio procedura)</t>
  </si>
  <si>
    <t>servizio manutenzione erogatori publiacqua anno 2021</t>
  </si>
  <si>
    <t xml:space="preserve">ulteriore proroga contratto rekeep: finanziamento servizio a canone  manutenzione impianti elettrici, idrico sanitari etc </t>
  </si>
  <si>
    <t>ulteriore proroga rekeep: finanziamento servizi di governo - compreso  0,5% di 7 anni contratto+1 proroga + 1 proroga</t>
  </si>
  <si>
    <t>proroga della proroga rekeep: servizio a canone manutenzione impianti elevatori</t>
  </si>
  <si>
    <t>acquisto buoni pasto</t>
  </si>
  <si>
    <t>proroga per 3 anni servizio mensa - quota a carico dipendenti</t>
  </si>
  <si>
    <t>attivita agenzia giornalistica  lotto i giugno 2021 lotto ii aprile 2022 lotto iii aprile 2021</t>
  </si>
  <si>
    <t>attivita agenzia giornalistica attivazione altri contratti di agenzia</t>
  </si>
  <si>
    <t>convenzioni per trasmissioni tv istituzionali (nuova procedura)</t>
  </si>
  <si>
    <t>servizi radiofonici</t>
  </si>
  <si>
    <t>affidamento servizio di rassegna stampa</t>
  </si>
  <si>
    <t>oneri accessori palazzo pentellini</t>
  </si>
  <si>
    <t>contributi avcp contratti del settore</t>
  </si>
  <si>
    <t>servizi extra canone per manutenzione impianti antincendio ulteriore proroga per 2021</t>
  </si>
  <si>
    <t>verifiche asl su impianti elettrici e messa a terra</t>
  </si>
  <si>
    <t>servizi extra canone impianti  a carattere ordinario ulteriore proroga per 2021</t>
  </si>
  <si>
    <t>adempimento pubblicazione gare per gli uffici del consiglio (collegato a capitolo di entrata 3043)</t>
  </si>
  <si>
    <t>acquisto cancelleria e stampati per gli uffici nuovo affidamento del triennio 2020 2021 2022 gara di gr ancora da perfezionar</t>
  </si>
  <si>
    <t>acquisto materiale di consumo (rotolini) per le casse fiscali di mensa e bar del consiglio</t>
  </si>
  <si>
    <t>servizio di noleggio casse fiscali per la mensa ed il bar del consiglio durata contratto 36 mesi dal 1/4/2019 al 31/3/2022</t>
  </si>
  <si>
    <t>sponsorizzazione tecnica per intervento di restauro superfici decorate sala gonfalone</t>
  </si>
  <si>
    <t>sponsorizzazione tecnica per intervento di restauro superfici decorate sala gonfalone 2021 - quota iva da versare alla gr</t>
  </si>
  <si>
    <t xml:space="preserve">manutenzione impianti  adesione soggetto aggregatore grt </t>
  </si>
  <si>
    <t>noleggio impianti per l'accesso e consultazione di agenzie di stampa</t>
  </si>
  <si>
    <t>oneri sicurezza distributori automatici</t>
  </si>
  <si>
    <t>lavori os2-a intervento di conservazione lampadario monumetale e appliques in vetro sala delle feste palazzo bastogi</t>
  </si>
  <si>
    <t xml:space="preserve">ristrutturazione archivio storico ex bit spesa finanziata da fpv di entrata </t>
  </si>
  <si>
    <t>servizio a carattere straord.man. impianti elettrici idrico sanitari risc e raffreddamento - ulteriore proroga per il 2021</t>
  </si>
  <si>
    <t>servizio architettura e ingegneria scheda tec. prog esecutivo direzione lavori intervento conservazione lampadario sala feste</t>
  </si>
  <si>
    <t>servizio tecnico prova di carico su gancio  (intervento conservazione lampadario e appliques vetro sala feste bastogi</t>
  </si>
  <si>
    <t>procedura per impianto areazione tipografia</t>
  </si>
  <si>
    <t>acquisto mobili e arredi mensa</t>
  </si>
  <si>
    <t>interventi di ripristino attrezzature mensa</t>
  </si>
  <si>
    <t>spese in conto capitale a titolo di sponsorizzazioni sala gonfalone</t>
  </si>
  <si>
    <t>manutenzione impianti soggetto aggregatore grt- spesa di investimento</t>
  </si>
  <si>
    <t>adesione nuova convenzione sog.aggregatore grt - spesa di investimento</t>
  </si>
  <si>
    <t>costituzione depositi cauzionali</t>
  </si>
  <si>
    <t>restituzione di deposito cauzionale o contrattuale di terzi - provveditorato</t>
  </si>
  <si>
    <t>servizio broker premi assicurativi( esente iva art. 10 co. 9) - adesione a convenzione rt (ns decreto 405/2018</t>
  </si>
  <si>
    <t>gestione diretta e/o indiretta tramite rimborso spese viaggio e soggiorno, previa autorizzazione dell'organo competente ai sensi capo iii, titolo iv del t.u. delle disposizioni organizzative</t>
  </si>
  <si>
    <t>giorno della memoria 27.01.2021 e giorno del ricordo 10.02.2021</t>
  </si>
  <si>
    <t>acquisto giornali e riviste a tema</t>
  </si>
  <si>
    <t>gestione eventi secondo le indicazioni dell'organo politico, ai sensi dell'art. 39 del t.u. delle disposizioni organizzative</t>
  </si>
  <si>
    <t>rimborsi spese per relatori, su indicazione dell'organo politico, per organizzazione eventi di cerimoniale, ai sensi dell'art</t>
  </si>
  <si>
    <t>gestione eventi in compartecipazione con enti locali per festa della toscana su indicazione ufficio di presidenza</t>
  </si>
  <si>
    <t>gestione eventi in compartecipazione con istituzioni sociali private festa della toscana su indicazione ufficio di presidenza</t>
  </si>
  <si>
    <t>rimborso e compensi a relatori per iniziative organizzate nell'ambito della festa della toscana</t>
  </si>
  <si>
    <t>gestione eventi in compartecipazione con istituti scolastici nell'ambito della festa della toscana su indicazione dell'up</t>
  </si>
  <si>
    <t>adozione del decreto di impegno di spesa e liquidazione della quota annuale di adesione alla conferenza dei presidenti</t>
  </si>
  <si>
    <t>adozione decreto di assunzione di impegni di spesa per acquisto beni di rappresentanza da parte di membri up</t>
  </si>
  <si>
    <t>adozione decreto di assunzione di impegni di spesa per acquisto servizi di rappresentanza da parte dei membri up</t>
  </si>
  <si>
    <t>acquisto beni di rappresentanza ai sensi art. 1, c.1 lett.a) della lr 4/09, su indicazione dell'ufficio di presidenza</t>
  </si>
  <si>
    <t>servizio portineria e accoglienza utenti corecom funzioni delegate da agcom (contratto soggetto aggregatore 1/7/2019-8/2/2025</t>
  </si>
  <si>
    <t>decr. 163/2016 servizio di noleggio globale di una affrancatrice "affrancaposta" per l'ufficio posta del consiglio regionale (cig z98181fd64)</t>
  </si>
  <si>
    <t>servizio di noleggio globale di una affrancatrice "affrancaposta" per l'ufficio posta</t>
  </si>
  <si>
    <t>spese postali macchina affrancatrice ufficio posta del cr conto pbaffranc@posta 12289 - matricola 4036541</t>
  </si>
  <si>
    <t>servizio di spedizione tramite corriere</t>
  </si>
  <si>
    <t>fornitura di materiale vario, minuteria e altri beni di consumo per le esigenze del consiglio regionale</t>
  </si>
  <si>
    <t>servizio assicurativo opere d'arte e mostre deliberate da up</t>
  </si>
  <si>
    <t>spese accessorie all'attivita' notarili non riconducibili all'onorario</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</si>
  <si>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</si>
  <si>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</si>
  <si>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</si>
  <si>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interventi di manutenzione in extra canone</t>
  </si>
  <si>
    <t>gara per assistenza tecnica e fornitura materiali di consumo per attrezzature varie per ufficio</t>
  </si>
  <si>
    <t>nuovo affidamento fornitura di carta e cartoncino per la tipografia e di carta per stampanti e  fotocopiatrici</t>
  </si>
  <si>
    <t>adesione al contratto aperto della giunta regionale (soggetto aggregatore) per fornitura carta per uffici.</t>
  </si>
  <si>
    <t xml:space="preserve">servizio di deposito e custodia schede elettorali e materiale vario - proroga </t>
  </si>
  <si>
    <t xml:space="preserve">servizio di deposito e custodia schede elettorali e materiale vario. nuova procedura appalto decorrenza gennaio 21 </t>
  </si>
  <si>
    <t>servizio facchinaggio interno/esterno convenzione consip fm3 - lotto 5, scadenza 8/10/2021 eventuale proroga ottobre 2021</t>
  </si>
  <si>
    <t>servizio di facchinaggio interno/esterno adesione nuovo appalto soggetto aggregatore da ottobre 2021</t>
  </si>
  <si>
    <t>servizi di vigilanza armata. adesione a contratto soggetto aggregatore dal 1.08.2019 - 19.08.2025</t>
  </si>
  <si>
    <t>adesione a nuovo contratto soggetto aggregatore dal 1/7/2019-8/02/2025</t>
  </si>
  <si>
    <t>affidamento servizio di manutenzione mobili, arredi e attrezzature</t>
  </si>
  <si>
    <t>acquisto nuova dotazione di vestiario per personale prima accoglienza e autisti</t>
  </si>
  <si>
    <t>acquisto pubblicita' istituzionale</t>
  </si>
  <si>
    <t>fondo oneri di cui all'art 27 ter lr 3/2009 per fronteggiare emergenze sociali. trasferimenti ad istituzioni sociali private.</t>
  </si>
  <si>
    <t>compartecipazione ad iniziative promosse da amministrazioni locali</t>
  </si>
  <si>
    <t>contributi ex lr 4/2009 a enti locali</t>
  </si>
  <si>
    <t>concessioni contributi a istituzioni sociali private</t>
  </si>
  <si>
    <t>trasferimenti correnti ad amministrazioni centrali</t>
  </si>
  <si>
    <t>acquisto giornali e pubblicazioni su indicazioni dell'ufficio di presidenza nell'ambito della festa della toscana</t>
  </si>
  <si>
    <t>oneri della sicurezza relativi a servizi di facchinaggio</t>
  </si>
  <si>
    <t>rimborso a giunta regionale spesa per contributi anac procedure di gara</t>
  </si>
  <si>
    <t>contributi per fronteggiare emergenze ambientali a seguito di avvisi pubblici rivolti a amministrazioni locali</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</si>
  <si>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</si>
  <si>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</si>
  <si>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sociali. trasferimenti ad entri locali.</t>
  </si>
  <si>
    <t>compartecipazioni a enti locali sulla base di bandi pubblici in occasione degli eventi istituzionali di cui agli artt. 3 bis</t>
  </si>
  <si>
    <t>compartecipazioni a organizzazioni sociali private sulla base di bandi pubblici in occasione degli eventi istituzionali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</si>
  <si>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</si>
  <si>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acquisto materiale vario per allestimento di mostre ed esposizioni</t>
  </si>
  <si>
    <t>acquisto pubblicita' istituzionale per festa della toscana</t>
  </si>
  <si>
    <t>spese notarili per la gestione del patrimonio della regione in uso al consiglio regionale</t>
  </si>
  <si>
    <t>acquisto mobili e arredi per allestimento locali delle sedi consiliari</t>
  </si>
  <si>
    <t>acquisto attrezzature sulla base delle esigenze del consiglio regionale</t>
  </si>
  <si>
    <t>acquisto materiali e attrezzature per allestimento mostre ed esposizioni</t>
  </si>
  <si>
    <t>progetto di rifacimento attrezzature per segnaletica interna (ad es. totem e pannello informativo in plexiglass)</t>
  </si>
  <si>
    <t>acquisto materiali e attrezzature per allestimento nuovi spazi espositivi di proprieta' della regione</t>
  </si>
  <si>
    <t>acquisto mobili e arredi per allestimento nuovi spazi espositivi di proprieta' della regione</t>
  </si>
  <si>
    <t>pubblicita' su facebook</t>
  </si>
  <si>
    <t>affidamento incarichi ad artisti per iniziative organizzate nell'ambito della festa della toscana</t>
  </si>
  <si>
    <t xml:space="preserve">incarichi ad artisti su indicazione dell'organo politico, in occasione degli eventi istituzionali di cui agli artt. 3 bis, 3 </t>
  </si>
  <si>
    <t>incarico a supporto del rup per redazione capitolato  tecnico relativo al noleggio hardware tipografia (ex art. 31 co. 8 e 11</t>
  </si>
  <si>
    <t>indennizzi per ritardo nei procedimenti amministrativi</t>
  </si>
  <si>
    <t>indennizzi per ritardo nei pagamenti</t>
  </si>
  <si>
    <t>utilizzo fondo di riserva per spese obbligatorie correnti</t>
  </si>
  <si>
    <t>utilizzo fondo di riserva per spese impreviste correnti</t>
  </si>
  <si>
    <t>spese derivanti da contenzioso</t>
  </si>
  <si>
    <t>spese per interessi di mora</t>
  </si>
  <si>
    <t>utilizzo fondo per spese impreviste in c/capitale</t>
  </si>
  <si>
    <t>spese fondazione formazione politica in conto esercizio</t>
  </si>
  <si>
    <t>incasso bolli</t>
  </si>
  <si>
    <t>entrate da rimborsi, recuperi e restituzioni di somme</t>
  </si>
  <si>
    <t>revoche recuperi e restituzione sommein conto capitale da amministrazionilocali</t>
  </si>
  <si>
    <t>trasferimenti dalle regioni per adesione oli</t>
  </si>
  <si>
    <t>trasferimento dalla conferenza per adesione oli</t>
  </si>
  <si>
    <t>trasferimenti dalle regioni per adesione osservatorio legislativo interregionale - capitale</t>
  </si>
  <si>
    <t>trasferimento dalla conferenza presidenti assemblee legislative regioni e province autonome per adesione oli</t>
  </si>
  <si>
    <t>versamento contributi</t>
  </si>
  <si>
    <t>trasferimenti per funzioni delegate</t>
  </si>
  <si>
    <t>proventi derivanti da riproduzioni di documenti dell'archivio consiliare</t>
  </si>
  <si>
    <t>restituzione depositi cauzionali presso terzi bilblioteca</t>
  </si>
  <si>
    <t>fondo pluriennale vincolato in entrata a copertura delle spese correnti</t>
  </si>
  <si>
    <t>avanzo libero esercizio precedente applicato al bilancio</t>
  </si>
  <si>
    <t>fondo di cassa inizio esercizio</t>
  </si>
  <si>
    <t>avanzo esercizio precedente - parte investimenti</t>
  </si>
  <si>
    <t>fondo pluriennale vincolata parte capitale (fpv entrata) risorse vincolate - riaccertamento</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</si>
  <si>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</si>
  <si>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</si>
  <si>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</si>
  <si>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</si>
  <si>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</si>
  <si>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 per fronteggiare emergenze sociali e ambientali</t>
  </si>
  <si>
    <t>trasferimenti dal bilancio regionale-corrente</t>
  </si>
  <si>
    <t>interessi attivi su conto corrente (tesoreria - economato)</t>
  </si>
  <si>
    <t>entrate da riversare alla giunta regionale - piattaforma iris</t>
  </si>
  <si>
    <t>entrata derivante dalla liquidazione della fondazione del consiglio regionale ed altre entrate di competenza del settore</t>
  </si>
  <si>
    <t>entrate per restituzione avanzo gruppi consiliari per fine legislatura, altri rimborsi e restituzione somme</t>
  </si>
  <si>
    <t>trasferimenti in conto capitale dalla giunta regionale - contributi agli investimenti</t>
  </si>
  <si>
    <t>ritenute previdenziali e assistenziali su lavoro autonomo (quota 1/3 e 2/3)</t>
  </si>
  <si>
    <t>restituzione dall'economo del fondo economale - cassa economale</t>
  </si>
  <si>
    <t>ritenute erariali applicate su redditi assimilati a lavoro dipendente</t>
  </si>
  <si>
    <t>ritenute erariali split payment art 17 ter dpr 633 del 1973</t>
  </si>
  <si>
    <t>ritenute previdenziali e assistenziali su redditi assimilati a lavoro dipendente (quota 1/3 e 2/3)</t>
  </si>
  <si>
    <t>ritenute erariali su premi</t>
  </si>
  <si>
    <t>restituzione dall'economo del fondo economale - conto corrente economale</t>
  </si>
  <si>
    <t>entrate a seguito di spese non andate a buon fine</t>
  </si>
  <si>
    <t>ritenute per recuperi anticipi economali</t>
  </si>
  <si>
    <t>ritenute su compensi dipendenti pubblici</t>
  </si>
  <si>
    <t>trattenute obbligatorie (art.. 4 c. 1 l.r. 3/2009)  ai fini ifm</t>
  </si>
  <si>
    <t>trattenuta per versamento assicurazione previdenziale</t>
  </si>
  <si>
    <t>trattenuta per atti di liberalita'</t>
  </si>
  <si>
    <t>ritenuta quota associativa associazione ex consiglieri</t>
  </si>
  <si>
    <t>cessioni e pignoramenti</t>
  </si>
  <si>
    <t>recupero somme su redditi assimilati a lavoro dipendente da riversare alla giunta</t>
  </si>
  <si>
    <t>introito quote di imposta irap di spettanza regionale in qualità di soggetto passivo d?imposta derivanti dai capitoli di uscita da destinare al versamento</t>
  </si>
  <si>
    <t>rimborsi, recuperi vari e incasso bolli per spese contrattuali</t>
  </si>
  <si>
    <t>recupero quota telefonia mobile consiglieri e recupero quote a carico dei gruppi - gestione residui</t>
  </si>
  <si>
    <t>recupero quota telefonia mobile consiglieri e recupero quota a carico dei gruppi</t>
  </si>
  <si>
    <t xml:space="preserve">recuperi rimborsi e restituzione di somme del settore provveditorato a residuo (trattenuta 0,5% contratti parco auto) </t>
  </si>
  <si>
    <t xml:space="preserve">recuperi rimborsi e restituzione somme - quota 0,5% trattenuta contratti  </t>
  </si>
  <si>
    <t>contratto servizio mensa - quota a carico dipendenti per pasti consumati dicembre 2020 novembre 2021</t>
  </si>
  <si>
    <t xml:space="preserve">contratto servizio mensa - quota a carico dipendenti  per pasti consumati da dicembre 2021 a novembre 2022 </t>
  </si>
  <si>
    <t>recupero premi polizza invalidita' permanente da malattia presidente, consiglieri e assessori della regione toscana</t>
  </si>
  <si>
    <t>recupero premi polizza  infortuni presidente, consiglieri e assessori della regione toscana</t>
  </si>
  <si>
    <t>rimborsi e recuperi vari</t>
  </si>
  <si>
    <t>rimborsi per consumi energia elettrica e acqua</t>
  </si>
  <si>
    <t>rimborso spese pubblicazione bandi di gara da parte dei soggetti risultanti vincitori di gare</t>
  </si>
  <si>
    <t>entrata per sponsorizzazione tecnica per intervento di restauro superfici decorate sala gonfalone iva 12%</t>
  </si>
  <si>
    <t>entrata versata da sponsor sponsorizzazione tecnica per intervento di restauro superfici decorate sala gonfalone (diff.iva)</t>
  </si>
  <si>
    <t>entrata per sponsorizzazione tecnica per intervento di restauro superfici decorate sala gonfalone</t>
  </si>
  <si>
    <t>incasso depositi cauzionali</t>
  </si>
  <si>
    <t>costituzione di deposito cauzionale o contrattuale di terzi - provveditorato</t>
  </si>
  <si>
    <t>accertamento in entrata a fronte della produzione di stampa effettuata per la giunta regionale</t>
  </si>
  <si>
    <t>uso delle sale consiliari tu di competenza dell'ufficio di presidenza</t>
  </si>
  <si>
    <t>entrate da recuperi su contributi agli investimenti a comuni</t>
  </si>
  <si>
    <t>entrate derivanti da canoni, concessioni e diritti di godimento su beni appartenenti all'ente</t>
  </si>
  <si>
    <t>entrate derivanti da fitti, noleggi e locazioni per l'utilizzo di beni appartenenti all'ente</t>
  </si>
  <si>
    <t>carta di credito aziendale</t>
  </si>
  <si>
    <t>TRASFERIMENTI CORRENTI A IMPRESE PER FINANZIAMENTO DEL PREMIO REGIONALE INNOVAZIONE-MADE IN TUSCANY - L.R. 9/17</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</si>
  <si>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</si>
  <si>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affidamenti servizi nell'ambito della festa della toscana - su indicazione dell'up</t>
  </si>
  <si>
    <t>rimborsi a relatori su indicazione dell'organo politico, in occasione degli eventi istituzionali di cui agli artt. 3 bis, 3 ter e 3 quater della lr 46/2015</t>
  </si>
  <si>
    <t>CONTRIBUTO PER LE SPESE DI FUNZIONAMENTO DELLA FONDAZIONE PER LA FORMAZIONE POLITICA E ISTITUZIONALE L.R. 79/2020</t>
  </si>
  <si>
    <t>trasferimenti a fondazione sistema toscana per attività di comunicazione istituzionale</t>
  </si>
  <si>
    <t>TRASFERIMENTI A FONDAZIONE SISTEMA TOSCANA PER ATTIVITA' DI COMUNICAZIONE ISTITUZIONALE</t>
  </si>
  <si>
    <t xml:space="preserve"> </t>
  </si>
  <si>
    <t>EX SETTORE MORETTI /PERRINO DAL 1 DICEMBRE 2020 decreto 726/2020</t>
  </si>
  <si>
    <t>Missione</t>
  </si>
  <si>
    <t>Programma</t>
  </si>
  <si>
    <t xml:space="preserve">0100:Servizi istituzionali,  generali e di gestione </t>
  </si>
  <si>
    <t>0101:Organi istituzionali</t>
  </si>
  <si>
    <t>0103:Gestione economica, finanziaria,  programmazione, provveditorato</t>
  </si>
  <si>
    <t xml:space="preserve">0500:Tutela e valorizzazione dei beni e delle attività culturali </t>
  </si>
  <si>
    <t>0502:Attività culturali e interventi diversi nel settore culturale</t>
  </si>
  <si>
    <t>0111:Altri servizi generali</t>
  </si>
  <si>
    <t xml:space="preserve">1800:Relazioni con le altre autonomie territoriali e locali </t>
  </si>
  <si>
    <t>1802:Politica regionale unitaria per le relazioni finanziarie con le altre autonomie territoriali (solo per le Regioni)</t>
  </si>
  <si>
    <t>0110:Risorse umane</t>
  </si>
  <si>
    <t>0102:Segreteria generale</t>
  </si>
  <si>
    <t>0105:Gestione dei beni demaniali e patrimoniali</t>
  </si>
  <si>
    <t>0108:Statistica e sistemi informativi</t>
  </si>
  <si>
    <t xml:space="preserve">0900:Sviluppo sostenibile e tutela del territorio e dell'ambiente </t>
  </si>
  <si>
    <t>0903:Rifiuti</t>
  </si>
  <si>
    <t>0106:Ufficio tecnico</t>
  </si>
  <si>
    <t xml:space="preserve">2000:Fondi e accantonamenti </t>
  </si>
  <si>
    <t>2001:Fondo di riserva</t>
  </si>
  <si>
    <t>2003:Altri fondi</t>
  </si>
  <si>
    <t xml:space="preserve">1200:Diritti sociali, politiche sociali e famiglia </t>
  </si>
  <si>
    <t>1210:Politica regionale unitaria per i diritti sociali e la famiglia  (solo per le Regioni)</t>
  </si>
  <si>
    <t xml:space="preserve">1100:Soccorso civile </t>
  </si>
  <si>
    <t>1102:Interventi a seguito di calamità naturali</t>
  </si>
  <si>
    <t xml:space="preserve">1400:Sviluppo economico e competitività </t>
  </si>
  <si>
    <t>1402:Commercio - reti distributive - tutela dei consumatori</t>
  </si>
  <si>
    <t>1403:Ricerca e innovazione</t>
  </si>
  <si>
    <t>0501:Valorizzazione dei beni di interesse storico</t>
  </si>
  <si>
    <t xml:space="preserve">1500:Politiche per il lavoro e la formazione professionale </t>
  </si>
  <si>
    <t>1502:Formazione professionale</t>
  </si>
  <si>
    <t xml:space="preserve">9900:Servizi per conto terzi </t>
  </si>
  <si>
    <t>9901:Servizi per conto terzi - Partite di giro</t>
  </si>
  <si>
    <t xml:space="preserve"> scadenza 2021</t>
  </si>
  <si>
    <t>Laura speziale</t>
  </si>
  <si>
    <t xml:space="preserve">Laura Speziale  </t>
  </si>
  <si>
    <t xml:space="preserve">Laura Speziale </t>
  </si>
  <si>
    <t>TASSA SUI RIFIUTI</t>
  </si>
  <si>
    <t xml:space="preserve">tassa sui rifiuti </t>
  </si>
  <si>
    <t>Premio  "Giovanni da Verrazzano – Eccellenze toscane" a mercati storici</t>
  </si>
  <si>
    <t>Premio  "Giovanni da Verrazzano – Eccellenze toscane" a centri commerciali naturali</t>
  </si>
  <si>
    <t>Premio  "Giovanni da Verrazzano – Eccellenze toscane" ad esercizi storici</t>
  </si>
  <si>
    <t>Premio  "Giovanni da Verrazzano – Eccellenze toscane" ad imprese</t>
  </si>
  <si>
    <t>TRASFERIMNETI CORRENTI PER FINANZIAMENTO PREMIO REGIONALE GIOVANNI DA VERRAZZANO ECCELLENZE TOSCANE - LR 9/17</t>
  </si>
  <si>
    <t>TRATTAMENTO INDENNITARIO AMMINISTRATORI</t>
  </si>
  <si>
    <t>ONERI IRAP AMMINISTRATORI</t>
  </si>
  <si>
    <t>ONERI IRAPAMMINISTRATORI</t>
  </si>
  <si>
    <t xml:space="preserve">ONERI IRAP SU DOCENTI CORSO DI FORMAZIONE  </t>
  </si>
  <si>
    <t xml:space="preserve">oneri irap su docenze corsi di formazione  </t>
  </si>
  <si>
    <t xml:space="preserve">ONERI PREVIDENZIALI QUOTA 2/3 A CARICO ENTE SU DOCENZE FORMAZIONE  </t>
  </si>
  <si>
    <t xml:space="preserve">oneri previdenziali quota 2/3 a carico ente su docenze  formazione  </t>
  </si>
  <si>
    <t>ENTRATE DA TRATTENUTE CAUTELATIVE</t>
  </si>
  <si>
    <t>ENTRATE DA RISPARMI DI SPESA PER FRONTEGGIARE EMERGENZE SOCIALI E AMBIENTALI</t>
  </si>
  <si>
    <t>entrate da trattenute cautelative pignoramenti</t>
  </si>
  <si>
    <t>spese minute sostenute tramite fondo economale - acquisto beni e materiali di consumo</t>
  </si>
  <si>
    <t>entrate da risparmi di spesa art. 11 comma 3 legge 3/2009</t>
  </si>
  <si>
    <t>ONERI IRAP DIFENSORE CIVICO</t>
  </si>
  <si>
    <t>ONERI IRAP CORECOM</t>
  </si>
  <si>
    <t>irap  difensore civico</t>
  </si>
  <si>
    <t>irap  corecom</t>
  </si>
  <si>
    <t>ONERI IRAP COMMISSIONE PARI OPPORTUNITA'</t>
  </si>
  <si>
    <t>irap commissione pari opportunita'</t>
  </si>
  <si>
    <t>10663</t>
  </si>
  <si>
    <t>10664</t>
  </si>
  <si>
    <t>10666</t>
  </si>
  <si>
    <t>FONDO RISCHI DA CONTENZIOSO</t>
  </si>
  <si>
    <t>Silvia Fantappiè</t>
  </si>
  <si>
    <t>utilizzo fondo rischi da contenzioso</t>
  </si>
  <si>
    <t>trasferimenti ad enti pubblici per progetti comuni</t>
  </si>
  <si>
    <t>1030102</t>
  </si>
  <si>
    <t>CORECOM - BENI PER RELAZIONI PUBBLICHE. MOSTRE E CONVEGNI PER LA GESTIONE DELLE DELEGHE</t>
  </si>
  <si>
    <t>Beni per relazioni pubbliche, mostre e convegni</t>
  </si>
  <si>
    <t>CORECOM - ATTIVITA DI COMUNICAZIONE SULLE FUNZIONE DELEGATE DA AGCOM</t>
  </si>
  <si>
    <t>1030202</t>
  </si>
  <si>
    <t>Attività di comunicazione sulle funzioni delegate da AGCOM</t>
  </si>
  <si>
    <t>CORECOM SPESE PER PUBBLICHE AFFISSIONI AFFERENTI L'ATTIVITA DI COMUNICAZIONE SULLE FUNZIONI DELEGATE DA AGCOM</t>
  </si>
  <si>
    <t>Spese per pubbliche affissioni</t>
  </si>
  <si>
    <t>servizi per l'attuazione del piano di attività</t>
  </si>
  <si>
    <t>POSTAZIONI DI LAVORO PER GLI UFFICI DEL CORECOM PER LA GESTIONE DELLE DELEGHE</t>
  </si>
  <si>
    <t>Postazioni di lavoro Corecom gestione deleghe</t>
  </si>
  <si>
    <t>10072</t>
  </si>
  <si>
    <t>SERVIZI PER IL FUNZIONAMENTO E ORGANIZZAZIONE OLI</t>
  </si>
  <si>
    <t>Servizi per il funzionamento e organizzazione OLI</t>
  </si>
  <si>
    <t>10075</t>
  </si>
  <si>
    <t>Convegni - rimborsi analitici spese docenti per formazione e relatori</t>
  </si>
  <si>
    <t>RIMBORSI SPESE RELATORI A CONVEGNI E RIUNIONI OLI</t>
  </si>
  <si>
    <t>10077</t>
  </si>
  <si>
    <t>IRAP PER COMPENSI E RIMBORSI SPESE RELATORI CONVEGNI E RIUNIONI OLI</t>
  </si>
  <si>
    <t>irap per compensi e rimborsi spese relatori convegni e riunioni OLI</t>
  </si>
  <si>
    <t>10568</t>
  </si>
  <si>
    <t>COMPENSI E RIMBORSI DOCENTI FORMAZIONE OLI A PERSONALE ESTERNO ALL'ENTE</t>
  </si>
  <si>
    <t>Compensi docenti formazione oli a personale esterno all'ente</t>
  </si>
  <si>
    <t>ONERI INPS  QUOTA 2/3 SU COMPETENZE RELATORI CONVEGNI E RIUNIONI OLI</t>
  </si>
  <si>
    <t>Oneri Inps 2/3 su competenze relatori Oli</t>
  </si>
  <si>
    <t>APPARATI MULTIMEDIALI PER OLI</t>
  </si>
  <si>
    <t>Apparati multimendiali per la gestione delle dirette Oli</t>
  </si>
  <si>
    <t>SVILUPPO SOFTWARE E MANUTENZIONE EVOLUTIVA PER OLI</t>
  </si>
  <si>
    <t>Interventi di manutenzione evolutiva su software/web OLI</t>
  </si>
  <si>
    <t>INTERVENTI DI CARATTERE SOCIALE L.R. 77/2020</t>
  </si>
  <si>
    <t>interventi di carattere sociale ex l.r. 77/2020</t>
  </si>
  <si>
    <t>prima variazione UP (avanzo)</t>
  </si>
  <si>
    <t>prima variazione UP - attività (avanzo)</t>
  </si>
  <si>
    <t>AGCOM</t>
  </si>
  <si>
    <t>COBIRE</t>
  </si>
  <si>
    <t>TIPOLOGIA</t>
  </si>
  <si>
    <t>quota accantonata</t>
  </si>
  <si>
    <t>art. 27 ter</t>
  </si>
  <si>
    <t>l.r. 77/2020</t>
  </si>
  <si>
    <t>OLI</t>
  </si>
  <si>
    <t>AVANZO DI AMMINISTRAZIONE ESERCIZIO PRECEDENTE - PARTE VINCOLATA RELATIVA A SPESE PER INTERVENTI DI CARATTERE SOCIALE L.R. 77/2020</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</si>
  <si>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</si>
  <si>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</si>
  <si>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AVANZO DI AMMINISTRAZIONE ESERCIZIO PRECEDENTE - PARTE VINCOLATA RELATIVA A COSTITUZIONE DEL FONDO PATRIMONIALE DELLA FONDAZIONE FORMAZIONE POLITICA L.R. 79/2020</t>
  </si>
  <si>
    <t>Prima variazione UP</t>
  </si>
  <si>
    <t xml:space="preserve">prima variazione UP - attività </t>
  </si>
  <si>
    <t>COSTITUZIONE DEL FONDO PATRIMONIALE DELLA FONDAZIONE PER LA FORMAZIONE POLITICA E ISTITUZIONALE L.R. 79/2020</t>
  </si>
  <si>
    <t xml:space="preserve">costituzione fondo patrimoniale Fondazione per la formazione politica e istituzionale </t>
  </si>
  <si>
    <t xml:space="preserve">Fondo Fondazione </t>
  </si>
  <si>
    <t>DECRETO SG</t>
  </si>
  <si>
    <t>X</t>
  </si>
  <si>
    <t>Ufficio stampa. Eventi istituzionali di carattere educativo. Enti associati partecipati</t>
  </si>
  <si>
    <t xml:space="preserve">Assistenza generale alle commissioni consiliari       </t>
  </si>
  <si>
    <t xml:space="preserve">Ufficio stampa. Eventi istituzionali di carattere educativo. Enti associati partecipati                                         </t>
  </si>
  <si>
    <t>Decreto SG</t>
  </si>
  <si>
    <t>ENTRATE DA RIMBORSI, RECUPERI E RESTITUZIONI DI SOMME AFFERENTI AL SETTORE UFFICIO STAMPA, EVENTI ISTITUZIONALI DI CARATTERE EDUCATIVO, ENTI ASSOCIATI PARTECIPATI</t>
  </si>
  <si>
    <t>interessi attivi su recupero contributi erogati</t>
  </si>
  <si>
    <t>Modifica descrizione capitolo</t>
  </si>
  <si>
    <t>Assistenza generale alle commissioni consiliari</t>
  </si>
  <si>
    <t>Cecilia Tosetto</t>
  </si>
  <si>
    <t>RIMBORSI. RECUPERI VARI E INCASSO BOLLI PER SPESE CONTRATTUALI -  (PROVVEDITORATO)</t>
  </si>
  <si>
    <t>x</t>
  </si>
  <si>
    <t>RIMBORSI. RECUPERI VARI E INCASSO BOLLI PER SPESE CONTRATTUALI -  (ufficio stampa)</t>
  </si>
  <si>
    <t>RIMBORSI. RECUPERI VARI E INCASSO BOLLI PER SPESE CONTRATTUALI -  (Ufficio stampa)</t>
  </si>
  <si>
    <t xml:space="preserve">  3060</t>
  </si>
  <si>
    <t xml:space="preserve"> 3060</t>
  </si>
  <si>
    <t xml:space="preserve"> 3061</t>
  </si>
  <si>
    <t>incasso bolli e altre entrate</t>
  </si>
  <si>
    <t xml:space="preserve"> 4007</t>
  </si>
  <si>
    <t>2^ VARIAZIONE UP</t>
  </si>
  <si>
    <t>SPESE POSTALI OLI</t>
  </si>
  <si>
    <t>SPESE TIPOGRAFICHE OLI</t>
  </si>
  <si>
    <t>Spese postali OLI</t>
  </si>
  <si>
    <t>Spese tipografiche OLI</t>
  </si>
  <si>
    <t>MISURE DI SOSTEGNO A FAVORE DELLE ASSOCIAZIONI PRO-LOCO LR 2/2021</t>
  </si>
  <si>
    <t>misure di sostegno a favore delle associazioni pro-loco</t>
  </si>
  <si>
    <t>0701:Sviluppo e valorizzazione del turismo</t>
  </si>
  <si>
    <t>0700:Turismo</t>
  </si>
  <si>
    <t>MISURE DI SOSTEGNO A FAVORE DEI MAESTRI DI SCI DELLA REGIONE TOSCANA LR 1/2021</t>
  </si>
  <si>
    <t>0600:Politiche giovanili, sport e tempo libero</t>
  </si>
  <si>
    <t>0601:Sport e tempo libero</t>
  </si>
  <si>
    <t>misure di sostegno a favore dei maestri di sci della Regione Toscana</t>
  </si>
  <si>
    <t>MISURE DI SOSTEGNO AI LAVORATORI AUTONOMI DELLO SPETTACOLO LR 3/2021</t>
  </si>
  <si>
    <t>misure di sostegno a favore dei lavoratori autonomi dello spettacolo</t>
  </si>
  <si>
    <t>SERVIZI DI CUI ALL'ARTICOLO 5 DELLA LR 3/2021</t>
  </si>
  <si>
    <t>servizi di cui all'art. 5 della legge regionale 3/2021</t>
  </si>
  <si>
    <t>FONDO SPECIALE PER FINANZIAMENTO NUOVI PROVVEDIMENTI LEGISLATIVI DEL CONSIGLIO REGIONALE - SPESE CORRENTI</t>
  </si>
  <si>
    <t>3011</t>
  </si>
  <si>
    <t>RECUPERI, RIMBORSI E RESTITUZIONE SOMME  (ASSISTENZA AL DIFENSORE CIVICO, AI GARANTI E ALL'AUTORITA PER LA PARTECIPAZIONE)</t>
  </si>
  <si>
    <t>3050</t>
  </si>
  <si>
    <t>3020301</t>
  </si>
  <si>
    <t>3025</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</si>
  <si>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</si>
  <si>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</si>
  <si>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</si>
  <si>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Informatica, Archivio e protocollo, Comunicazione web, URP                                                                </t>
  </si>
  <si>
    <t xml:space="preserve">Informatica, Archivio e protocollo, Comunicazione web, URP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</si>
  <si>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</si>
  <si>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</si>
  <si>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</si>
  <si>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</si>
  <si>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Assistenza al Difensore Civico e agli Organismi di garanzia e consulenza. Analisi di fattibilità e per la valutazione delle politiche</t>
  </si>
  <si>
    <t xml:space="preserve">Assistenza al Difensore Civico e agli Organismi di garanzia e consulenza. Analisi di fattibilità e per la valutazione delle politiche                                                    </t>
  </si>
  <si>
    <t>MANUTENZIONE CLASSIFICATORI BIBLIOTECA</t>
  </si>
  <si>
    <t xml:space="preserve">ACQUISTO ARREDI  </t>
  </si>
  <si>
    <t>ordinam</t>
  </si>
  <si>
    <t>ord</t>
  </si>
  <si>
    <t>RIMBORSI, RECUPERI VARI E INCASSO BOLLI PER SPESE CONTRATTUALI (BIBLIOTECA, CORECOM, RAPPRESENTANZA E TIPOGRAFIA)</t>
  </si>
  <si>
    <t>RECUPERI, RIMBORSI E RESTITUZIONE SOMME  (BIBLIOTECA, CORECOM, RAPPRESENTANZA E TIPOGRAFIA)</t>
  </si>
  <si>
    <t>PROVENTI DA MULTE, AMMENDE, SANZIONI PENALI A CARICO DI IMPRESE - BIBLIOTECA E CORECOM</t>
  </si>
  <si>
    <t>RIMBORSI. RECUPERI VARI. INCASSO BOLLI PER SPESE CONTRATTUALI E ALTRE ENTRATE- (INFORMATICA, ARCHIVIO, COMUNICAZIONE)</t>
  </si>
  <si>
    <t>RECUPERI, RIMBORSI E RESTITUZIONE SOMME  (INFORMATICA, ARCHIVIO, COMUNICAZIONE)</t>
  </si>
  <si>
    <t xml:space="preserve">RIMBORSI E INCASSO BOLLI PER SPESE CONTRATTUALI - (Personale , formazione., portierato vigilanza e logistica) </t>
  </si>
  <si>
    <t xml:space="preserve">RECUPERI, RIMBORSI E RESTITUZIONE SOMME (Personale , formazione., portierato vigilanza e logistica) </t>
  </si>
  <si>
    <t>recuperi, rimborsi e restituzione somme (personale, formazione, portierato, vigilanza e logistica)</t>
  </si>
  <si>
    <t>servizi per allestimento mostre ed esposizioni per eventi e cerimoniale</t>
  </si>
  <si>
    <t>Stefania Matozzi</t>
  </si>
  <si>
    <t>RIMBORSI SPESE E MISSIONI GARANTE DELLE PERSONE SOTTOPOSTE A MISURE RESTRITTIVE DELLA LIBERTA' PERSONALE</t>
  </si>
  <si>
    <t>RIMBORSI SPESE E MISSIONE GARANTE PER L'INFANZIA E L'ADOLESCENZA</t>
  </si>
  <si>
    <t>RIMBORSI SPESE E MISSIONI DIFENSORE CIVICO</t>
  </si>
  <si>
    <t>trattenute per intervento sostitutivo d.lgs. 50/2016 ed equltalia</t>
  </si>
  <si>
    <t>VERSAMENTO TRATTENUTE PER INTERVENTO SOSTITUTIVO (INPS, INAIL ED AGENZIA DELLE ENTRATE - RISCOSSIONE - PER INADEMPIMENTI ART 48 BIS DPR 602/1973)</t>
  </si>
  <si>
    <t>TRATTENUTE PER INTERVENTO SOSTITUTIVO (INPS, INAIL ED AGENZIA DELLE ENTRATE - RISCOSSIONE - PER INADEMPIMENTI ART 48 BIS DPR 602/1973)</t>
  </si>
  <si>
    <t>Etichette di riga</t>
  </si>
  <si>
    <t>Totale complessivo</t>
  </si>
  <si>
    <t>(più elementi)</t>
  </si>
  <si>
    <t xml:space="preserve"> Previsione di bilancio 2021</t>
  </si>
  <si>
    <t>Somma di Previsione di bilancio 2021</t>
  </si>
  <si>
    <t>(vuoto)</t>
  </si>
  <si>
    <t>Reimputazione da riaccertamento</t>
  </si>
  <si>
    <t>CONTRIBUTI AI CENTRI COMMERCIALI NATURALI - L.R. 12/2020, ART. 2, CO. 1, LETT. C)</t>
  </si>
  <si>
    <t>REIMPUTAZIONI</t>
  </si>
  <si>
    <t>fondo pluriennale vincolato in entrata a copertura delle spese correnti (riaccertamento marzo 2021)</t>
  </si>
  <si>
    <t>fondo pluriennale vincolato in entrata di parte capitale (riaccertamento marzo 2021)</t>
  </si>
  <si>
    <t>fondo pluriennale vincolato in entrata di parte capitale</t>
  </si>
  <si>
    <t>fondo pluriennale vincolato parte corrente (fpv entrata) risorse vincolate - (riaccertamento marzo 2021)</t>
  </si>
  <si>
    <t>RIMBORSO A GIUNTA REGIONALE SOMME RELATIVE AL CONSUMO ENERGETICO ED AL COLLEGAMENTO TELEMATICO DEI DIPENDENTI DEL CONSIGLIO IN TELELAVORO</t>
  </si>
  <si>
    <t>FESTA DELL’EUROPA L.R 10/2021 - SERVIZI PER LA REALIZZAZIONE DI EVENTI</t>
  </si>
  <si>
    <t>servizi per la realizzazione di eventi</t>
  </si>
  <si>
    <t>FESTA DELL’EUROPA L.R 10/2021 -  RELATORI CONVEGNI</t>
  </si>
  <si>
    <t>relatori convegni</t>
  </si>
</sst>
</file>

<file path=xl/styles.xml><?xml version="1.0" encoding="utf-8"?>
<styleSheet xmlns="http://schemas.openxmlformats.org/spreadsheetml/2006/main">
  <numFmts count="1">
    <numFmt numFmtId="43" formatCode="_-* #,##0.00_-;\-* #,##0.00_-;_-* &quot;-&quot;??_-;_-@_-"/>
  </numFmts>
  <fonts count="11">
    <font>
      <sz val="10"/>
      <name val="Arial"/>
    </font>
    <font>
      <sz val="10"/>
      <name val="Arial"/>
      <family val="2"/>
    </font>
    <font>
      <b/>
      <sz val="14"/>
      <name val="Arial"/>
      <family val="2"/>
    </font>
    <font>
      <sz val="14"/>
      <name val="Arial"/>
      <family val="2"/>
    </font>
    <font>
      <sz val="12"/>
      <name val="Arial"/>
      <family val="2"/>
    </font>
    <font>
      <sz val="14"/>
      <name val="Calibri"/>
      <family val="2"/>
      <scheme val="minor"/>
    </font>
    <font>
      <b/>
      <sz val="14"/>
      <color rgb="FF0070C0"/>
      <name val="Arial"/>
      <family val="2"/>
    </font>
    <font>
      <sz val="14"/>
      <color rgb="FF0070C0"/>
      <name val="Arial"/>
      <family val="2"/>
    </font>
    <font>
      <sz val="12"/>
      <name val="Arial"/>
    </font>
    <font>
      <sz val="14"/>
      <name val="Arial"/>
    </font>
    <font>
      <sz val="14"/>
      <color rgb="FFFF0000"/>
      <name val="Arial"/>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NumberFormat="0" applyFont="0" applyFill="0" applyBorder="0" applyAlignment="0" applyProtection="0"/>
    <xf numFmtId="43" fontId="1" fillId="0" borderId="0" applyNumberFormat="0" applyFont="0" applyFill="0" applyBorder="0" applyAlignment="0" applyProtection="0"/>
    <xf numFmtId="0" fontId="1" fillId="0" borderId="0" applyNumberFormat="0" applyFont="0" applyFill="0" applyBorder="0" applyAlignment="0" applyProtection="0"/>
  </cellStyleXfs>
  <cellXfs count="53">
    <xf numFmtId="0" fontId="0" fillId="0" borderId="0" xfId="0" applyNumberFormat="1" applyFont="1" applyFill="1" applyBorder="1" applyAlignment="1"/>
    <xf numFmtId="49"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0" fontId="3" fillId="3" borderId="0" xfId="2"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3" fillId="3" borderId="1"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49" fontId="3" fillId="3" borderId="0" xfId="0" applyNumberFormat="1" applyFont="1" applyFill="1" applyBorder="1" applyAlignment="1">
      <alignment horizontal="center" vertical="center" wrapText="1"/>
    </xf>
    <xf numFmtId="4" fontId="3" fillId="3" borderId="0" xfId="1"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4" fontId="1" fillId="3" borderId="0" xfId="0" applyNumberFormat="1" applyFont="1" applyFill="1" applyBorder="1" applyAlignment="1">
      <alignment horizontal="right" vertical="center" wrapText="1"/>
    </xf>
    <xf numFmtId="46" fontId="3" fillId="3" borderId="1" xfId="0" quotePrefix="1"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0" fontId="4" fillId="0" borderId="0" xfId="0" applyNumberFormat="1" applyFont="1" applyFill="1" applyBorder="1" applyAlignment="1">
      <alignment wrapText="1"/>
    </xf>
    <xf numFmtId="0" fontId="3" fillId="0" borderId="0" xfId="0" applyNumberFormat="1" applyFont="1" applyFill="1" applyBorder="1" applyAlignment="1">
      <alignment wrapText="1"/>
    </xf>
    <xf numFmtId="49" fontId="6" fillId="0" borderId="0" xfId="0" applyNumberFormat="1" applyFont="1" applyFill="1" applyBorder="1" applyAlignment="1">
      <alignment horizontal="center" vertical="center" wrapText="1"/>
    </xf>
    <xf numFmtId="0" fontId="7" fillId="3"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6" fillId="3" borderId="0" xfId="0" applyNumberFormat="1" applyFont="1" applyFill="1" applyBorder="1" applyAlignment="1">
      <alignment horizontal="center" vertical="center" wrapText="1"/>
    </xf>
    <xf numFmtId="0" fontId="8" fillId="0" borderId="0" xfId="0" pivotButton="1" applyNumberFormat="1" applyFont="1" applyFill="1" applyBorder="1" applyAlignment="1">
      <alignment wrapText="1"/>
    </xf>
    <xf numFmtId="0" fontId="8" fillId="0" borderId="0" xfId="0" applyNumberFormat="1" applyFont="1" applyFill="1" applyBorder="1" applyAlignment="1">
      <alignment wrapText="1"/>
    </xf>
    <xf numFmtId="0" fontId="8" fillId="0" borderId="0" xfId="0" applyNumberFormat="1" applyFont="1" applyFill="1" applyBorder="1" applyAlignment="1">
      <alignment horizontal="left" wrapText="1"/>
    </xf>
    <xf numFmtId="4" fontId="8" fillId="0" borderId="0" xfId="0" applyNumberFormat="1" applyFont="1" applyFill="1" applyBorder="1" applyAlignment="1">
      <alignment wrapText="1"/>
    </xf>
    <xf numFmtId="4" fontId="8" fillId="5" borderId="0" xfId="0" applyNumberFormat="1" applyFont="1" applyFill="1" applyBorder="1" applyAlignment="1">
      <alignment wrapText="1"/>
    </xf>
    <xf numFmtId="0" fontId="9" fillId="0" borderId="0" xfId="0" pivotButton="1" applyNumberFormat="1" applyFont="1" applyFill="1" applyBorder="1" applyAlignment="1">
      <alignment wrapText="1"/>
    </xf>
    <xf numFmtId="0" fontId="9" fillId="0" borderId="0" xfId="0" applyNumberFormat="1" applyFont="1" applyFill="1" applyBorder="1" applyAlignment="1">
      <alignment wrapText="1"/>
    </xf>
    <xf numFmtId="0" fontId="9" fillId="0" borderId="0" xfId="0" applyNumberFormat="1" applyFont="1" applyFill="1" applyBorder="1" applyAlignment="1">
      <alignment horizontal="left" wrapText="1"/>
    </xf>
    <xf numFmtId="4" fontId="9" fillId="0" borderId="0" xfId="0" applyNumberFormat="1" applyFont="1" applyFill="1" applyBorder="1" applyAlignment="1">
      <alignment wrapText="1"/>
    </xf>
    <xf numFmtId="4" fontId="9" fillId="0" borderId="1" xfId="0" applyNumberFormat="1" applyFont="1" applyFill="1" applyBorder="1" applyAlignment="1">
      <alignment wrapText="1"/>
    </xf>
    <xf numFmtId="0" fontId="9" fillId="0" borderId="1" xfId="0" applyNumberFormat="1" applyFont="1" applyFill="1" applyBorder="1" applyAlignment="1">
      <alignment horizontal="left" wrapText="1"/>
    </xf>
    <xf numFmtId="4" fontId="10" fillId="0" borderId="1" xfId="0" applyNumberFormat="1" applyFont="1" applyFill="1" applyBorder="1" applyAlignment="1">
      <alignment wrapText="1"/>
    </xf>
  </cellXfs>
  <cellStyles count="3">
    <cellStyle name="Migliaia" xfId="1" builtinId="3"/>
    <cellStyle name="Normale" xfId="0" builtinId="0"/>
    <cellStyle name="Normale 2" xfId="2"/>
  </cellStyles>
  <dxfs count="23">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readingOrder="0"/>
    </dxf>
    <dxf>
      <font>
        <sz val="12"/>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14"/>
      </font>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grassi" refreshedDate="44265.406116782404" createdVersion="4" refreshedVersion="4" minRefreshableVersion="3" recordCount="914">
  <cacheSource type="worksheet">
    <worksheetSource ref="A1:S919" sheet="Spesa"/>
  </cacheSource>
  <cacheFields count="19">
    <cacheField name="Capitolo di bilancio" numFmtId="0">
      <sharedItems containsMixedTypes="1" containsNumber="1" containsInteger="1" minValue="10011" maxValue="70042"/>
    </cacheField>
    <cacheField name="Tipo Stanziamento" numFmtId="0">
      <sharedItems containsBlank="1"/>
    </cacheField>
    <cacheField name="Missione" numFmtId="0">
      <sharedItems containsBlank="1"/>
    </cacheField>
    <cacheField name="Programma" numFmtId="0">
      <sharedItems containsBlank="1"/>
    </cacheField>
    <cacheField name="PdC IV livello" numFmtId="0">
      <sharedItems containsBlank="1" containsMixedTypes="1" containsNumber="1" containsInteger="1" minValue="1010102" maxValue="7020402"/>
    </cacheField>
    <cacheField name="PdC V livello" numFmtId="0">
      <sharedItems containsString="0" containsBlank="1" containsNumber="1" containsInteger="1" minValue="1010102002" maxValue="7020401001"/>
    </cacheField>
    <cacheField name="Descrizione capitolo" numFmtId="0">
      <sharedItems/>
    </cacheField>
    <cacheField name="Codice attività" numFmtId="0">
      <sharedItems containsBlank="1" containsMixedTypes="1" containsNumber="1" containsInteger="1" minValue="1" maxValue="10" count="12">
        <s v=" "/>
        <n v="1"/>
        <m/>
        <n v="2"/>
        <n v="3"/>
        <n v="4"/>
        <n v="5"/>
        <n v="6"/>
        <n v="7"/>
        <n v="8"/>
        <n v="9"/>
        <n v="10"/>
      </sharedItems>
    </cacheField>
    <cacheField name="Descrizione attivita" numFmtId="0">
      <sharedItems containsBlank="1" longText="1"/>
    </cacheField>
    <cacheField name="Previsione di bilancio 2021" numFmtId="4">
      <sharedItems containsSemiMixedTypes="0" containsString="0" containsNumber="1" minValue="25" maxValue="6588757.7600000007"/>
    </cacheField>
    <cacheField name="P.O. riferimento / RUP" numFmtId="0">
      <sharedItems containsBlank="1"/>
    </cacheField>
    <cacheField name="Tempi realizzazione previsti" numFmtId="0">
      <sharedItems containsDate="1" containsBlank="1" containsMixedTypes="1" minDate="2021-01-31T00:00:00" maxDate="2022-01-01T00:00:00"/>
    </cacheField>
    <cacheField name="Settore" numFmtId="0">
      <sharedItems count="19">
        <s v="Assistenza al Difensore Civico e agli Organismi di garanzia e consulenza. Analisi di fattibilità e per la valutazione delle politiche"/>
        <s v="Assistenza generale alle commissioni consiliari       "/>
        <s v="Assistenza giuridica e legislativa                                           "/>
        <s v="Bilancio e finanze                                         "/>
        <s v="Cerimoniale, Eventi, Contributi. Biblioteca e documentazione. Assistenza generale al Corecom. Tipografia                                                                     "/>
        <s v="Cerimoniale, Eventi, Contributi. Biblioteca e documentazione. Assistenza generale al Corecom. Tipografia                                                                 "/>
        <s v="Direzione di area Assistenza istituzionale                                      "/>
        <s v="Informatica, Archivio e protocollo, Comunicazione web, URP                                                                "/>
        <s v="Organizzazione e personale. Formazione. Logistica e vigilanza                                "/>
        <s v="Provveditorato, gare, contratti e manutenzione sedi                          "/>
        <s v="Segretariato generale del Consiglio regionale                                      "/>
        <s v="Ufficio stampa. Eventi istituzionali di carattere educativo. Enti associati partecipati"/>
        <s v="Organizzazione e personale. Formazione. Logistica e vigilanza                              " u="1"/>
        <s v="Informatica, Archivio e protocollo, Comunicazione web, URP  " u="1"/>
        <s v="Informatica, Archivio e protocollo, Comunicazione web, URP   " u="1"/>
        <s v="Organizzazione e personale. Formazione. Logistica e vigilanza                                                            " u="1"/>
        <s v="Informatica, Archivio e protocollo, Comunicazione web, URP                                                                   " u="1"/>
        <s v="Informatica, Archivio e protocollo, Comunicazione web, URP    " u="1"/>
        <s v="Organizzazione e personale. Formazione. Logistica e vigilanza                                   " u="1"/>
      </sharedItems>
    </cacheField>
    <cacheField name="ordinam" numFmtId="0">
      <sharedItems containsSemiMixedTypes="0" containsString="0" containsNumber="1" containsInteger="1" minValue="1" maxValue="11"/>
    </cacheField>
    <cacheField name="EX SETTORE MORETTI /PERRINO DAL 1 DICEMBRE 2020 decreto 726/2020" numFmtId="0">
      <sharedItems containsBlank="1"/>
    </cacheField>
    <cacheField name="REIMPUTAZIONI" numFmtId="0">
      <sharedItems containsBlank="1"/>
    </cacheField>
    <cacheField name="TIPOLOGIA" numFmtId="0">
      <sharedItems containsBlank="1"/>
    </cacheField>
    <cacheField name="DECRETO SG" numFmtId="0">
      <sharedItems containsBlank="1"/>
    </cacheField>
    <cacheField name="2^ VARIAZIONE UP"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grassi" refreshedDate="44265.406158101854" createdVersion="4" refreshedVersion="4" minRefreshableVersion="3" recordCount="178">
  <cacheSource type="worksheet">
    <worksheetSource ref="A1:N179" sheet="Entrata"/>
  </cacheSource>
  <cacheFields count="14">
    <cacheField name="Capitolo di bilancio" numFmtId="0">
      <sharedItems containsMixedTypes="1" containsNumber="1" containsInteger="1" minValue="1" maxValue="9042"/>
    </cacheField>
    <cacheField name="Tipo Stanziamento" numFmtId="49">
      <sharedItems/>
    </cacheField>
    <cacheField name="PdC IV livello" numFmtId="49">
      <sharedItems containsMixedTypes="1" containsNumber="1" containsInteger="1" minValue="0" maxValue="9020402"/>
    </cacheField>
    <cacheField name="PdC V livello" numFmtId="49">
      <sharedItems containsString="0" containsBlank="1" containsNumber="1" containsInteger="1" minValue="2010101010" maxValue="9020402001"/>
    </cacheField>
    <cacheField name="Descrizione capitolo" numFmtId="0">
      <sharedItems/>
    </cacheField>
    <cacheField name="Codice attività" numFmtId="0">
      <sharedItems containsBlank="1" containsMixedTypes="1" containsNumber="1" containsInteger="1" minValue="1" maxValue="2" count="5">
        <m/>
        <n v="1"/>
        <n v="2"/>
        <s v="1"/>
        <s v="2"/>
      </sharedItems>
    </cacheField>
    <cacheField name="Descrizione attivita" numFmtId="0">
      <sharedItems containsBlank="1"/>
    </cacheField>
    <cacheField name="Previsione di bilancio 2021" numFmtId="4">
      <sharedItems containsString="0" containsBlank="1" containsNumber="1" minValue="0" maxValue="22381544"/>
    </cacheField>
    <cacheField name="P.O. riferimento / RUP" numFmtId="49">
      <sharedItems containsBlank="1"/>
    </cacheField>
    <cacheField name="Tempi realizzazione previsti" numFmtId="49">
      <sharedItems containsBlank="1"/>
    </cacheField>
    <cacheField name="Settore" numFmtId="49">
      <sharedItems count="15">
        <s v="Assistenza al Difensore Civico e agli Organismi di garanzia e consulenza. Analisi di fattibilità e per la valutazione delle politiche"/>
        <s v="Assistenza al Difensore Civico e agli Organismi di garanzia e consulenza. Analisi di fattibilità e per la valutazione delle politiche                                                    "/>
        <s v="Assistenza generale alle commissioni consiliari"/>
        <s v="Assistenza giuridica e legislativa                                                    "/>
        <s v="Bilancio e finanze                                         "/>
        <s v="Cerimoniale, Eventi, Contributi. Biblioteca e documentazione. Assistenza generale al Corecom. Tipografia                                  "/>
        <s v="Cerimoniale, Eventi, Contributi. Biblioteca e documentazione. Assistenza generale al Corecom. Tipografia                                                           "/>
        <s v="Informatica, Archivio e protocollo, Comunicazione web, URP                                                 "/>
        <s v="Organizzazione e personale. Formazione. Logistica e vigilanza                                    "/>
        <s v="Organizzazione e personale. Formazione. Logistica e vigilanza                           "/>
        <s v="Provveditorato, gare, contratti e manutenzione sedi                                   "/>
        <s v="Ufficio stampa. Eventi istituzionali di carattere educativo. Enti associati partecipati"/>
        <s v="Ufficio stampa. Eventi istituzionali di carattere educativo. Enti associati partecipati                                         "/>
        <s v="Informatica, Archivio e protocollo, Comunicazione web, URP           " u="1"/>
        <s v="Assistenza generale alle commissioni consiliari                                  " u="1"/>
      </sharedItems>
    </cacheField>
    <cacheField name="ord" numFmtId="0">
      <sharedItems containsSemiMixedTypes="0" containsString="0" containsNumber="1" containsInteger="1" minValue="1" maxValue="9"/>
    </cacheField>
    <cacheField name="Decreto SG" numFmtId="0">
      <sharedItems containsBlank="1"/>
    </cacheField>
    <cacheField name="Modifica descrizione capitol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14">
  <r>
    <n v="10071"/>
    <s v="PURO"/>
    <s v="0100:Servizi istituzionali,  generali e di gestione "/>
    <s v="0111:Altri servizi generali"/>
    <n v="1040102"/>
    <n v="1040102017"/>
    <s v="VALUTAZIONE  DELLE POLITICHE PUBBLICHE (art. 45 E 47 STATUTO)"/>
    <x v="0"/>
    <s v=""/>
    <n v="10000"/>
    <m/>
    <m/>
    <x v="0"/>
    <n v="1"/>
    <s v="Analisi di fattibilità e per la valutazione delle politiche. Assistenza al Difensore civico, ai Garanti e all'Autorità per la partecipazione                                "/>
    <m/>
    <m/>
    <m/>
    <m/>
  </r>
  <r>
    <n v="10071"/>
    <s v="PURO"/>
    <s v="0100:Servizi istituzionali,  generali e di gestione "/>
    <s v="0111:Altri servizi generali"/>
    <n v="1040102"/>
    <n v="1040102017"/>
    <s v="VALUTAZIONE  DELLE POLITICHE PUBBLICHE (art. 45 E 47 STATUTO)"/>
    <x v="1"/>
    <s v="realizzazione studi richiesti da organismi consiliari"/>
    <n v="10000"/>
    <s v="Luciano Moretti"/>
    <s v="in corso di esercizio"/>
    <x v="0"/>
    <n v="1"/>
    <s v="Analisi di fattibilità e per la valutazione delle politiche. Assistenza al Difensore civico, ai Garanti e all'Autorità per la partecipazione                                "/>
    <m/>
    <m/>
    <m/>
    <m/>
  </r>
  <r>
    <n v="10089"/>
    <s v="PURO"/>
    <s v="0100:Servizi istituzionali,  generali e di gestione "/>
    <s v="0101:Organi istituzionali"/>
    <n v="1030102"/>
    <n v="1030102009"/>
    <s v="BENI DI RAPPRESENTANZA  DIFENSORE CIVICO"/>
    <x v="2"/>
    <s v=""/>
    <n v="200"/>
    <m/>
    <m/>
    <x v="0"/>
    <n v="1"/>
    <s v="Analisi di fattibilità e per la valutazione delle politiche. Assistenza al Difensore civico, ai Garanti e all'Autorità per la partecipazione                                "/>
    <m/>
    <m/>
    <m/>
    <m/>
  </r>
  <r>
    <n v="10089"/>
    <s v="PURO"/>
    <s v="0100:Servizi istituzionali,  generali e di gestione "/>
    <s v="0101:Organi istituzionali"/>
    <n v="1030102"/>
    <n v="1030102009"/>
    <s v="BENI DI RAPPRESENTANZA  DIFENSORE CIVICO"/>
    <x v="1"/>
    <s v="beni di rappresentanza difensore civico"/>
    <n v="200"/>
    <s v="Simona Bonatti"/>
    <s v="in corso di esercizio"/>
    <x v="0"/>
    <n v="1"/>
    <s v="Analisi di fattibilità e per la valutazione delle politiche. Assistenza al Difensore civico, ai Garanti e all'Autorità per la partecipazione                                "/>
    <m/>
    <m/>
    <m/>
    <m/>
  </r>
  <r>
    <n v="10090"/>
    <s v="PURO"/>
    <s v="0100:Servizi istituzionali,  generali e di gestione "/>
    <s v="0101:Organi istituzionali"/>
    <n v="1030299"/>
    <m/>
    <s v="SERVIZI DI RAPPRESENTANZA  DIFENSORE CIVICO"/>
    <x v="2"/>
    <s v=""/>
    <n v="800"/>
    <m/>
    <m/>
    <x v="0"/>
    <n v="1"/>
    <s v="Analisi di fattibilità e per la valutazione delle politiche. Assistenza al Difensore civico, ai Garanti e all'Autorità per la partecipazione                                "/>
    <m/>
    <m/>
    <m/>
    <m/>
  </r>
  <r>
    <n v="10090"/>
    <s v="PURO"/>
    <s v="0100:Servizi istituzionali,  generali e di gestione "/>
    <s v="0101:Organi istituzionali"/>
    <n v="1030299"/>
    <m/>
    <s v="SERVIZI DI RAPPRESENTANZA  DIFENSORE CIVICO"/>
    <x v="1"/>
    <s v="servizi di rappresentanza difensore civico"/>
    <n v="800"/>
    <s v="Simona Bonatti"/>
    <s v="in corso di esercizio"/>
    <x v="0"/>
    <n v="1"/>
    <s v="Analisi di fattibilità e per la valutazione delle politiche. Assistenza al Difensore civico, ai Garanti e all'Autorità per la partecipazione                                "/>
    <m/>
    <m/>
    <m/>
    <m/>
  </r>
  <r>
    <n v="10096"/>
    <s v="PURO"/>
    <s v="0100:Servizi istituzionali,  generali e di gestione "/>
    <s v="0101:Organi istituzionali"/>
    <n v="1030299"/>
    <n v="1030299011"/>
    <s v="SERVIZI DI RAPPRESENTANZA  GARANTE INFANZIA E ADOLESCENZA"/>
    <x v="2"/>
    <s v=""/>
    <n v="700"/>
    <m/>
    <m/>
    <x v="0"/>
    <n v="1"/>
    <s v="Analisi di fattibilità e per la valutazione delle politiche. Assistenza al Difensore civico, ai Garanti e all'Autorità per la partecipazione                                "/>
    <m/>
    <m/>
    <m/>
    <m/>
  </r>
  <r>
    <n v="10096"/>
    <s v="PURO"/>
    <s v="0100:Servizi istituzionali,  generali e di gestione "/>
    <s v="0101:Organi istituzionali"/>
    <n v="1030299"/>
    <n v="1030299011"/>
    <s v="SERVIZI DI RAPPRESENTANZA  GARANTE INFANZIA E ADOLESCENZA"/>
    <x v="1"/>
    <s v="servizi di rappresentanza"/>
    <n v="700"/>
    <s v="Stefania Matozzi"/>
    <s v="in corso di esercizio"/>
    <x v="0"/>
    <n v="1"/>
    <s v="Analisi di fattibilità e per la valutazione delle politiche. Assistenza al Difensore civico, ai Garanti e all'Autorità per la partecipazione                                "/>
    <m/>
    <m/>
    <m/>
    <m/>
  </r>
  <r>
    <n v="10097"/>
    <s v="PURO"/>
    <s v="0100:Servizi istituzionali,  generali e di gestione "/>
    <s v="0101:Organi istituzionali"/>
    <n v="1030299"/>
    <m/>
    <s v="SERVIZI DI RAPPRESENTANZA  GARANTE DELLE PERSONE SOTTOPOSTE A MISURE RESTRITTIVE DELLA LIBERTA' PERSONALE"/>
    <x v="2"/>
    <s v=""/>
    <n v="500"/>
    <m/>
    <m/>
    <x v="0"/>
    <n v="1"/>
    <s v="Analisi di fattibilità e per la valutazione delle politiche. Assistenza al Difensore civico, ai Garanti e all'Autorità per la partecipazione                                "/>
    <m/>
    <m/>
    <m/>
    <m/>
  </r>
  <r>
    <n v="10097"/>
    <s v="PURO"/>
    <s v="0100:Servizi istituzionali,  generali e di gestione "/>
    <s v="0101:Organi istituzionali"/>
    <n v="1030299"/>
    <m/>
    <s v="SERVIZI DI RAPPRESENTANZA  GARANTE DELLE PERSONE SOTTOPOSTE A MISURE RESTRITTIVE DELLA LIBERTA' PERSONALE"/>
    <x v="1"/>
    <s v="servizi di rappresentanza garante delle persone sottoposte a misure restrittive della liberta' personale"/>
    <n v="500"/>
    <s v="Simona Bonatti"/>
    <s v="in corso di esercizio"/>
    <x v="0"/>
    <n v="1"/>
    <s v="Analisi di fattibilità e per la valutazione delle politiche. Assistenza al Difensore civico, ai Garanti e all'Autorità per la partecipazione                                "/>
    <m/>
    <m/>
    <m/>
    <m/>
  </r>
  <r>
    <n v="10103"/>
    <s v="PURO"/>
    <s v="0100:Servizi istituzionali,  generali e di gestione "/>
    <s v="0101:Organi istituzionali"/>
    <n v="1030201"/>
    <n v="1030201001"/>
    <s v="INDENNITA' DI FUNZIONE  DIFENSORE CIVICO"/>
    <x v="2"/>
    <s v=""/>
    <n v="64300"/>
    <m/>
    <m/>
    <x v="0"/>
    <n v="1"/>
    <s v="Analisi di fattibilità e per la valutazione delle politiche. Assistenza al Difensore civico, ai Garanti e all'Autorità per la partecipazione                                "/>
    <m/>
    <m/>
    <m/>
    <m/>
  </r>
  <r>
    <n v="10103"/>
    <s v="PURO"/>
    <s v="0100:Servizi istituzionali,  generali e di gestione "/>
    <s v="0101:Organi istituzionali"/>
    <n v="1030201"/>
    <n v="1030201001"/>
    <s v="INDENNITA' DI FUNZIONE  DIFENSORE CIVICO"/>
    <x v="1"/>
    <s v="indennita' di funzione prevista dalla l.r.  19/2009 art. 27"/>
    <n v="64300"/>
    <s v="Simona Bonatti"/>
    <s v="in corso di esercizio"/>
    <x v="0"/>
    <n v="1"/>
    <s v="Analisi di fattibilità e per la valutazione delle politiche. Assistenza al Difensore civico, ai Garanti e all'Autorità per la partecipazione                                "/>
    <m/>
    <m/>
    <m/>
    <m/>
  </r>
  <r>
    <n v="10104"/>
    <s v="PURO"/>
    <s v="0100:Servizi istituzionali,  generali e di gestione "/>
    <s v="0101:Organi istituzionali"/>
    <n v="1030201"/>
    <n v="1030201002"/>
    <s v="RIMBORSI SPESE E MISSIONI DIFENSORE CIVICO"/>
    <x v="2"/>
    <s v=""/>
    <n v="12000"/>
    <m/>
    <m/>
    <x v="0"/>
    <n v="1"/>
    <s v="Analisi di fattibilità e per la valutazione delle politiche. Assistenza al Difensore civico, ai Garanti e all'Autorità per la partecipazione                                "/>
    <m/>
    <m/>
    <m/>
    <m/>
  </r>
  <r>
    <n v="10104"/>
    <s v="PURO"/>
    <s v="0100:Servizi istituzionali,  generali e di gestione "/>
    <s v="0101:Organi istituzionali"/>
    <n v="1030201"/>
    <n v="1030201002"/>
    <s v="RIMBORSI SPESE E MISSIONI DIFENSORE CIVICO"/>
    <x v="1"/>
    <s v="rimborsi spese previsti dalla l. r. 19/2009 art. 27"/>
    <n v="12000"/>
    <s v="Simona Bonatti"/>
    <s v="in corso di esercizio"/>
    <x v="0"/>
    <n v="1"/>
    <s v="Analisi di fattibilità e per la valutazione delle politiche. Assistenza al Difensore civico, ai Garanti e all'Autorità per la partecipazione                                "/>
    <m/>
    <m/>
    <m/>
    <m/>
  </r>
  <r>
    <n v="10110"/>
    <s v="PURO"/>
    <s v="0100:Servizi istituzionali,  generali e di gestione "/>
    <s v="0101:Organi istituzionali"/>
    <n v="1030299"/>
    <n v="1030299003"/>
    <s v="DIFENSORE CIVICO  - QUOTE ASSOCIATIVE"/>
    <x v="2"/>
    <s v=""/>
    <n v="725"/>
    <m/>
    <m/>
    <x v="0"/>
    <n v="1"/>
    <s v="Analisi di fattibilità e per la valutazione delle politiche. Assistenza al Difensore civico, ai Garanti e all'Autorità per la partecipazione                                "/>
    <m/>
    <m/>
    <m/>
    <m/>
  </r>
  <r>
    <n v="10110"/>
    <s v="PURO"/>
    <s v="0100:Servizi istituzionali,  generali e di gestione "/>
    <s v="0101:Organi istituzionali"/>
    <n v="1030299"/>
    <n v="1030299003"/>
    <s v="DIFENSORE CIVICO  - QUOTE ASSOCIATIVE"/>
    <x v="1"/>
    <s v="iscrizione alle asosciazioni dei difensori civici"/>
    <n v="725"/>
    <s v="Simona Bonatti"/>
    <s v="in corso di esercizio"/>
    <x v="0"/>
    <n v="1"/>
    <s v="Analisi di fattibilità e per la valutazione delle politiche. Assistenza al Difensore civico, ai Garanti e all'Autorità per la partecipazione                                "/>
    <m/>
    <m/>
    <m/>
    <m/>
  </r>
  <r>
    <n v="10111"/>
    <s v="PURO"/>
    <s v="0100:Servizi istituzionali,  generali e di gestione "/>
    <s v="0101:Organi istituzionali"/>
    <n v="1030202"/>
    <n v="1030202005"/>
    <s v="DIFENSORE CIVICO- SERVIZI SPESE PER RELAZIONI PUBBLICHE.CONVEGN e MOSTRE"/>
    <x v="2"/>
    <s v=""/>
    <n v="5000"/>
    <m/>
    <m/>
    <x v="0"/>
    <n v="1"/>
    <s v="Analisi di fattibilità e per la valutazione delle politiche. Assistenza al Difensore civico, ai Garanti e all'Autorità per la partecipazione                                "/>
    <m/>
    <m/>
    <m/>
    <m/>
  </r>
  <r>
    <n v="10111"/>
    <s v="PURO"/>
    <s v="0100:Servizi istituzionali,  generali e di gestione "/>
    <s v="0101:Organi istituzionali"/>
    <n v="1030202"/>
    <n v="1030202005"/>
    <s v="DIFENSORE CIVICO- SERVIZI SPESE PER RELAZIONI PUBBLICHE.CONVEGN e MOSTRE"/>
    <x v="1"/>
    <s v="organizzazione convegni programmati"/>
    <n v="5000"/>
    <s v="Simona Bonatti"/>
    <s v="in corso di esercizio"/>
    <x v="0"/>
    <n v="1"/>
    <s v="Analisi di fattibilità e per la valutazione delle politiche. Assistenza al Difensore civico, ai Garanti e all'Autorità per la partecipazione                                "/>
    <m/>
    <m/>
    <m/>
    <m/>
  </r>
  <r>
    <n v="10112"/>
    <s v="PURO"/>
    <s v="0100:Servizi istituzionali,  generali e di gestione "/>
    <s v="0101:Organi istituzionali"/>
    <n v="1030211"/>
    <n v="1030211999"/>
    <s v="DIFENSORE CIVICO - RELATORI CONVEGNI  "/>
    <x v="2"/>
    <s v=""/>
    <n v="1500"/>
    <m/>
    <m/>
    <x v="0"/>
    <n v="1"/>
    <s v="Analisi di fattibilità e per la valutazione delle politiche. Assistenza al Difensore civico, ai Garanti e all'Autorità per la partecipazione                                "/>
    <m/>
    <m/>
    <m/>
    <m/>
  </r>
  <r>
    <n v="10112"/>
    <s v="PURO"/>
    <s v="0100:Servizi istituzionali,  generali e di gestione "/>
    <s v="0101:Organi istituzionali"/>
    <n v="1030211"/>
    <n v="1030211999"/>
    <s v="DIFENSORE CIVICO - RELATORI CONVEGNI  "/>
    <x v="1"/>
    <s v="rimborso spese relatori convegni  "/>
    <n v="1500"/>
    <s v="Simona Bonatti"/>
    <s v="in corso di esercizio"/>
    <x v="0"/>
    <n v="1"/>
    <s v="Analisi di fattibilità e per la valutazione delle politiche. Assistenza al Difensore civico, ai Garanti e all'Autorità per la partecipazione                                "/>
    <m/>
    <m/>
    <m/>
    <m/>
  </r>
  <r>
    <n v="10174"/>
    <s v="PURO"/>
    <s v="0100:Servizi istituzionali,  generali e di gestione "/>
    <s v="0101:Organi istituzionali"/>
    <n v="1030201"/>
    <n v="1030201001"/>
    <s v="GETTONI AUTORITA' REGIONALE PER LA PARTECIPAZIONE"/>
    <x v="2"/>
    <s v=""/>
    <n v="1800"/>
    <m/>
    <m/>
    <x v="0"/>
    <n v="1"/>
    <s v="Analisi di fattibilità e per la valutazione delle politiche. Assistenza al Difensore civico, ai Garanti e all'Autorità per la partecipazione                                "/>
    <m/>
    <m/>
    <m/>
    <m/>
  </r>
  <r>
    <n v="10174"/>
    <s v="PURO"/>
    <s v="0100:Servizi istituzionali,  generali e di gestione "/>
    <s v="0101:Organi istituzionali"/>
    <n v="1030201"/>
    <n v="1030201001"/>
    <s v="GETTONI AUTORITA' REGIONALE PER LA PARTECIPAZIONE"/>
    <x v="1"/>
    <s v="gettoni di presenza (stima 20 sedute/anno)"/>
    <n v="1800"/>
    <s v="Katia Piccini"/>
    <s v="in corso di esercizio"/>
    <x v="0"/>
    <n v="1"/>
    <s v="Analisi di fattibilità e per la valutazione delle politiche. Assistenza al Difensore civico, ai Garanti e all'Autorità per la partecipazione                                "/>
    <m/>
    <m/>
    <m/>
    <m/>
  </r>
  <r>
    <n v="10175"/>
    <s v="PURO"/>
    <s v="0100:Servizi istituzionali,  generali e di gestione "/>
    <s v="0101:Organi istituzionali"/>
    <n v="1030201"/>
    <n v="1030201002"/>
    <s v="RIMBORSI SPESE AUTORITA' REGIONALE PER LA PARTECIPAZIONE"/>
    <x v="2"/>
    <s v=""/>
    <n v="5000"/>
    <m/>
    <m/>
    <x v="0"/>
    <n v="1"/>
    <s v="Analisi di fattibilità e per la valutazione delle politiche. Assistenza al Difensore civico, ai Garanti e all'Autorità per la partecipazione                                "/>
    <m/>
    <m/>
    <m/>
    <m/>
  </r>
  <r>
    <n v="10175"/>
    <s v="PURO"/>
    <s v="0100:Servizi istituzionali,  generali e di gestione "/>
    <s v="0101:Organi istituzionali"/>
    <n v="1030201"/>
    <n v="1030201002"/>
    <s v="RIMBORSI SPESE AUTORITA' REGIONALE PER LA PARTECIPAZIONE"/>
    <x v="1"/>
    <s v="rimborsi spese app"/>
    <n v="5000"/>
    <s v="Katia Piccini"/>
    <s v="in corso di esercizio"/>
    <x v="0"/>
    <n v="1"/>
    <s v="Analisi di fattibilità e per la valutazione delle politiche. Assistenza al Difensore civico, ai Garanti e all'Autorità per la partecipazione                                "/>
    <m/>
    <m/>
    <m/>
    <m/>
  </r>
  <r>
    <n v="10177"/>
    <s v="PURO"/>
    <s v="0100:Servizi istituzionali,  generali e di gestione "/>
    <s v="0101:Organi istituzionali"/>
    <n v="1040102"/>
    <m/>
    <s v="AUTORITA' REGIONALE PER LA PARTECIPAZIONE - TRASFERIMENTI AD AMMINISTRAZIONE LOCALI"/>
    <x v="2"/>
    <s v=""/>
    <n v="318202"/>
    <m/>
    <m/>
    <x v="0"/>
    <n v="1"/>
    <s v="Analisi di fattibilità e per la valutazione delle politiche. Assistenza al Difensore civico, ai Garanti e all'Autorità per la partecipazione                                "/>
    <m/>
    <m/>
    <m/>
    <m/>
  </r>
  <r>
    <n v="10177"/>
    <s v="PURO"/>
    <s v="0100:Servizi istituzionali,  generali e di gestione "/>
    <s v="0101:Organi istituzionali"/>
    <n v="1040102"/>
    <m/>
    <s v="AUTORITA' REGIONALE PER LA PARTECIPAZIONE - TRASFERIMENTI AD AMMINISTRAZIONE LOCALI"/>
    <x v="1"/>
    <s v="finanziamento processi partecipativi"/>
    <n v="318202"/>
    <s v="Katia Piccini"/>
    <s v="in corso di esercizio"/>
    <x v="0"/>
    <n v="1"/>
    <s v="Analisi di fattibilità e per la valutazione delle politiche. Assistenza al Difensore civico, ai Garanti e all'Autorità per la partecipazione                                "/>
    <m/>
    <m/>
    <m/>
    <m/>
  </r>
  <r>
    <n v="10178"/>
    <s v="PURO"/>
    <s v="0100:Servizi istituzionali,  generali e di gestione "/>
    <s v="0101:Organi istituzionali"/>
    <n v="1040401"/>
    <n v="1040401001"/>
    <s v="AUTORITA' REGIONALE PER LA PARTECIPAZIONE-TRASFERIMENTI COMITATI"/>
    <x v="2"/>
    <s v=""/>
    <n v="14400"/>
    <m/>
    <m/>
    <x v="0"/>
    <n v="1"/>
    <s v="Analisi di fattibilità e per la valutazione delle politiche. Assistenza al Difensore civico, ai Garanti e all'Autorità per la partecipazione                                "/>
    <m/>
    <m/>
    <m/>
    <m/>
  </r>
  <r>
    <n v="10178"/>
    <s v="PURO"/>
    <s v="0100:Servizi istituzionali,  generali e di gestione "/>
    <s v="0101:Organi istituzionali"/>
    <n v="1040401"/>
    <n v="1040401001"/>
    <s v="AUTORITA' REGIONALE PER LA PARTECIPAZIONE-TRASFERIMENTI COMITATI"/>
    <x v="1"/>
    <s v="contributi processi partecipativi"/>
    <n v="14400"/>
    <s v="Katia Piccini"/>
    <s v="in corso di esercizio"/>
    <x v="0"/>
    <n v="1"/>
    <s v="Analisi di fattibilità e per la valutazione delle politiche. Assistenza al Difensore civico, ai Garanti e all'Autorità per la partecipazione                                "/>
    <m/>
    <m/>
    <m/>
    <m/>
  </r>
  <r>
    <n v="10178"/>
    <s v="REIMP. DA FPV/E"/>
    <s v="0100:Servizi istituzionali,  generali e di gestione "/>
    <s v="0101:Organi istituzionali"/>
    <n v="1040401"/>
    <n v="1040401001"/>
    <s v="AUTORITA' REGIONALE PER LA PARTECIPAZIONE-TRASFERIMENTI COMITATI"/>
    <x v="2"/>
    <s v=""/>
    <n v="5400"/>
    <m/>
    <m/>
    <x v="0"/>
    <n v="1"/>
    <s v="Analisi di fattibilità e per la valutazione delle politiche. Assistenza al Difensore civico, ai Garanti e all'Autorità per la partecipazione                                "/>
    <s v="X"/>
    <m/>
    <m/>
    <m/>
  </r>
  <r>
    <n v="10178"/>
    <s v="REIMP. DA FPV/E"/>
    <s v="0100:Servizi istituzionali,  generali e di gestione "/>
    <s v="0101:Organi istituzionali"/>
    <n v="1040401"/>
    <n v="1040401001"/>
    <s v="AUTORITA' REGIONALE PER LA PARTECIPAZIONE-TRASFERIMENTI COMITATI"/>
    <x v="1"/>
    <s v="Reimputazione da riaccertamento"/>
    <n v="5400"/>
    <s v="Katia Piccini"/>
    <s v="marzo 2021"/>
    <x v="0"/>
    <n v="1"/>
    <s v="Analisi di fattibilità e per la valutazione delle politiche. Assistenza al Difensore civico, ai Garanti e all'Autorità per la partecipazione                                "/>
    <s v="X"/>
    <m/>
    <m/>
    <m/>
  </r>
  <r>
    <n v="10179"/>
    <s v="PURO"/>
    <s v="0100:Servizi istituzionali,  generali e di gestione "/>
    <s v="0101:Organi istituzionali"/>
    <n v="1040101"/>
    <n v="1040101002"/>
    <s v="AUTORITA' REGIONALE PER LA PARTECIPAZIONE-TRASFERIMENTI ISTITUZIONI SCOLASTICHE"/>
    <x v="2"/>
    <s v=""/>
    <n v="24000"/>
    <m/>
    <m/>
    <x v="0"/>
    <n v="1"/>
    <s v="Analisi di fattibilità e per la valutazione delle politiche. Assistenza al Difensore civico, ai Garanti e all'Autorità per la partecipazione                                "/>
    <m/>
    <m/>
    <m/>
    <m/>
  </r>
  <r>
    <n v="10179"/>
    <s v="PURO"/>
    <s v="0100:Servizi istituzionali,  generali e di gestione "/>
    <s v="0101:Organi istituzionali"/>
    <n v="1040101"/>
    <n v="1040101002"/>
    <s v="AUTORITA' REGIONALE PER LA PARTECIPAZIONE-TRASFERIMENTI ISTITUZIONI SCOLASTICHE"/>
    <x v="1"/>
    <s v="finanziamento processi partecipativi"/>
    <n v="24000"/>
    <s v="Katia Piccini"/>
    <s v="in corso di esercizio"/>
    <x v="0"/>
    <n v="1"/>
    <s v="Analisi di fattibilità e per la valutazione delle politiche. Assistenza al Difensore civico, ai Garanti e all'Autorità per la partecipazione                                "/>
    <m/>
    <m/>
    <m/>
    <m/>
  </r>
  <r>
    <n v="10181"/>
    <s v="PURO"/>
    <s v="0100:Servizi istituzionali,  generali e di gestione "/>
    <s v="0101:Organi istituzionali"/>
    <n v="1040399"/>
    <n v="1040399999"/>
    <s v="AUTORITA' REGIONALE PER LA PARTECIPAZIONE-TRASFERIMENTI A IMPRESE"/>
    <x v="2"/>
    <s v=""/>
    <n v="12398"/>
    <m/>
    <m/>
    <x v="0"/>
    <n v="1"/>
    <s v="Analisi di fattibilità e per la valutazione delle politiche. Assistenza al Difensore civico, ai Garanti e all'Autorità per la partecipazione                                "/>
    <m/>
    <m/>
    <m/>
    <m/>
  </r>
  <r>
    <n v="10181"/>
    <s v="PURO"/>
    <s v="0100:Servizi istituzionali,  generali e di gestione "/>
    <s v="0101:Organi istituzionali"/>
    <n v="1040399"/>
    <n v="1040399999"/>
    <s v="AUTORITA' REGIONALE PER LA PARTECIPAZIONE-TRASFERIMENTI A IMPRESE"/>
    <x v="1"/>
    <s v="finanziamento processi partecipativi"/>
    <n v="12398"/>
    <s v="Katia Piccini"/>
    <s v="in corso di esercizio"/>
    <x v="0"/>
    <n v="1"/>
    <s v="Analisi di fattibilità e per la valutazione delle politiche. Assistenza al Difensore civico, ai Garanti e all'Autorità per la partecipazione                                "/>
    <m/>
    <m/>
    <m/>
    <m/>
  </r>
  <r>
    <n v="10181"/>
    <s v="REIMP. DA FPV/E"/>
    <s v="0100:Servizi istituzionali,  generali e di gestione "/>
    <s v="0101:Organi istituzionali"/>
    <n v="1040399"/>
    <n v="1040399999"/>
    <s v="AUTORITA' REGIONALE PER LA PARTECIPAZIONE-TRASFERIMENTI A IMPRESE"/>
    <x v="2"/>
    <s v=""/>
    <n v="5100"/>
    <m/>
    <m/>
    <x v="0"/>
    <n v="1"/>
    <s v="Analisi di fattibilità e per la valutazione delle politiche. Assistenza al Difensore civico, ai Garanti e all'Autorità per la partecipazione                                "/>
    <s v="X"/>
    <m/>
    <m/>
    <m/>
  </r>
  <r>
    <n v="10181"/>
    <s v="REIMP. DA FPV/E"/>
    <s v="0100:Servizi istituzionali,  generali e di gestione "/>
    <s v="0101:Organi istituzionali"/>
    <n v="1040399"/>
    <n v="1040399999"/>
    <s v="AUTORITA' REGIONALE PER LA PARTECIPAZIONE-TRASFERIMENTI A IMPRESE"/>
    <x v="1"/>
    <s v="Reimputazione da riaccertamento"/>
    <n v="5100"/>
    <s v="Katia Piccini"/>
    <s v="marzo 2021"/>
    <x v="0"/>
    <n v="1"/>
    <s v="Analisi di fattibilità e per la valutazione delle politiche. Assistenza al Difensore civico, ai Garanti e all'Autorità per la partecipazione                                "/>
    <s v="X"/>
    <m/>
    <m/>
    <m/>
  </r>
  <r>
    <n v="10182"/>
    <s v="PURO"/>
    <s v="0100:Servizi istituzionali,  generali e di gestione "/>
    <s v="0101:Organi istituzionali"/>
    <n v="1030202"/>
    <n v="1030202005"/>
    <s v="AUTORITA' REGIONALE PER LA PARTECIPAZIONE. -SERVIZI PER RELAZIONI PUBBLICHE. MOSTRE E CONVEGNI"/>
    <x v="2"/>
    <s v=""/>
    <n v="3000"/>
    <m/>
    <m/>
    <x v="0"/>
    <n v="1"/>
    <s v="Analisi di fattibilità e per la valutazione delle politiche. Assistenza al Difensore civico, ai Garanti e all'Autorità per la partecipazione                                "/>
    <m/>
    <m/>
    <m/>
    <m/>
  </r>
  <r>
    <n v="10182"/>
    <s v="PURO"/>
    <s v="0100:Servizi istituzionali,  generali e di gestione "/>
    <s v="0101:Organi istituzionali"/>
    <n v="1030202"/>
    <n v="1030202005"/>
    <s v="AUTORITA' REGIONALE PER LA PARTECIPAZIONE. -SERVIZI PER RELAZIONI PUBBLICHE. MOSTRE E CONVEGNI"/>
    <x v="1"/>
    <s v="servizi per seminari e convegni"/>
    <n v="3000"/>
    <s v="Katia Piccini"/>
    <s v="in corso di esercizio"/>
    <x v="0"/>
    <n v="1"/>
    <s v="Analisi di fattibilità e per la valutazione delle politiche. Assistenza al Difensore civico, ai Garanti e all'Autorità per la partecipazione                                "/>
    <m/>
    <m/>
    <m/>
    <m/>
  </r>
  <r>
    <n v="10183"/>
    <s v="PURO"/>
    <s v="0100:Servizi istituzionali,  generali e di gestione "/>
    <s v="0101:Organi istituzionali"/>
    <n v="1030211"/>
    <n v="1030211999"/>
    <s v="AUTORITA REGIONALE PER LA PARTECIPAZIONE - RELATORI CONVEGNI "/>
    <x v="2"/>
    <s v=""/>
    <n v="3000"/>
    <m/>
    <m/>
    <x v="0"/>
    <n v="1"/>
    <s v="Analisi di fattibilità e per la valutazione delle politiche. Assistenza al Difensore civico, ai Garanti e all'Autorità per la partecipazione                                "/>
    <m/>
    <m/>
    <m/>
    <m/>
  </r>
  <r>
    <n v="10183"/>
    <s v="PURO"/>
    <s v="0100:Servizi istituzionali,  generali e di gestione "/>
    <s v="0101:Organi istituzionali"/>
    <n v="1030211"/>
    <n v="1030211999"/>
    <s v="AUTORITA REGIONALE PER LA PARTECIPAZIONE - RELATORI CONVEGNI "/>
    <x v="1"/>
    <s v="compensi relatori per iniziative app programmate"/>
    <n v="3000"/>
    <s v="Katia Piccini"/>
    <s v="in corso di esercizio"/>
    <x v="0"/>
    <n v="1"/>
    <s v="Analisi di fattibilità e per la valutazione delle politiche. Assistenza al Difensore civico, ai Garanti e all'Autorità per la partecipazione                                "/>
    <m/>
    <m/>
    <m/>
    <m/>
  </r>
  <r>
    <n v="10186"/>
    <s v="PURO"/>
    <s v="0100:Servizi istituzionali,  generali e di gestione "/>
    <s v="0101:Organi istituzionali"/>
    <n v="1030201"/>
    <n v="1030201002"/>
    <s v="MISSIONI AUTORITA' REGIONALE PER LA PARTECIPAZIONE"/>
    <x v="2"/>
    <s v=""/>
    <n v="1000"/>
    <m/>
    <m/>
    <x v="0"/>
    <n v="1"/>
    <s v="Analisi di fattibilità e per la valutazione delle politiche. Assistenza al Difensore civico, ai Garanti e all'Autorità per la partecipazione                                "/>
    <m/>
    <m/>
    <m/>
    <m/>
  </r>
  <r>
    <n v="10186"/>
    <s v="PURO"/>
    <s v="0100:Servizi istituzionali,  generali e di gestione "/>
    <s v="0101:Organi istituzionali"/>
    <n v="1030201"/>
    <n v="1030201002"/>
    <s v="MISSIONI AUTORITA' REGIONALE PER LA PARTECIPAZIONE"/>
    <x v="1"/>
    <s v="missioni componenti app"/>
    <n v="1000"/>
    <s v="Katia Piccini"/>
    <s v="in corso di esercizio"/>
    <x v="0"/>
    <n v="1"/>
    <s v="Analisi di fattibilità e per la valutazione delle politiche. Assistenza al Difensore civico, ai Garanti e all'Autorità per la partecipazione                                "/>
    <m/>
    <m/>
    <m/>
    <m/>
  </r>
  <r>
    <n v="10190"/>
    <s v="PURO"/>
    <s v="0100:Servizi istituzionali,  generali e di gestione "/>
    <s v="0101:Organi istituzionali"/>
    <n v="1030201"/>
    <n v="1030201001"/>
    <s v="INDENNITA' DI FUNZIONE GARANTE PER L'INFANZIA E L'ADOLESCENZA"/>
    <x v="2"/>
    <s v=""/>
    <n v="44972.88"/>
    <m/>
    <m/>
    <x v="0"/>
    <n v="1"/>
    <s v="Analisi di fattibilità e per la valutazione delle politiche. Assistenza al Difensore civico, ai Garanti e all'Autorità per la partecipazione                                "/>
    <m/>
    <m/>
    <m/>
    <m/>
  </r>
  <r>
    <n v="10190"/>
    <s v="PURO"/>
    <s v="0100:Servizi istituzionali,  generali e di gestione "/>
    <s v="0101:Organi istituzionali"/>
    <n v="1030201"/>
    <n v="1030201001"/>
    <s v="INDENNITA' DI FUNZIONE GARANTE PER L'INFANZIA E L'ADOLESCENZA"/>
    <x v="1"/>
    <s v="indennita' di funzione prevista dalla l. r. 26/2010 art. 9"/>
    <n v="44972.88"/>
    <s v="Stefania Matozzi"/>
    <s v="in corso di esercizio"/>
    <x v="0"/>
    <n v="1"/>
    <s v="Analisi di fattibilità e per la valutazione delle politiche. Assistenza al Difensore civico, ai Garanti e all'Autorità per la partecipazione                                "/>
    <m/>
    <m/>
    <m/>
    <m/>
  </r>
  <r>
    <n v="10191"/>
    <s v="PURO"/>
    <s v="0100:Servizi istituzionali,  generali e di gestione "/>
    <s v="0101:Organi istituzionali"/>
    <n v="1030201"/>
    <n v="1030201002"/>
    <s v="RIMBORSI SPESE E MISSIONE GARANTE PER L'INFANZIA E L'ADOLESCENZA"/>
    <x v="2"/>
    <s v=""/>
    <n v="17500"/>
    <m/>
    <m/>
    <x v="0"/>
    <n v="1"/>
    <s v="Analisi di fattibilità e per la valutazione delle politiche. Assistenza al Difensore civico, ai Garanti e all'Autorità per la partecipazione                                "/>
    <m/>
    <m/>
    <m/>
    <m/>
  </r>
  <r>
    <n v="10191"/>
    <s v="PURO"/>
    <s v="0100:Servizi istituzionali,  generali e di gestione "/>
    <s v="0101:Organi istituzionali"/>
    <n v="1030201"/>
    <n v="1030201002"/>
    <s v="RIMBORSI SPESE E MISSIONE GARANTE PER L'INFANZIA E L'ADOLESCENZA"/>
    <x v="1"/>
    <s v="rimborsi spese previsti dalla l. r. 26/2010 art.9"/>
    <n v="17500"/>
    <s v="Stefania Matozzi"/>
    <s v="in corso di esercizio"/>
    <x v="0"/>
    <n v="1"/>
    <s v="Analisi di fattibilità e per la valutazione delle politiche. Assistenza al Difensore civico, ai Garanti e all'Autorità per la partecipazione                                "/>
    <m/>
    <m/>
    <m/>
    <m/>
  </r>
  <r>
    <n v="10195"/>
    <s v="PURO"/>
    <s v="0100:Servizi istituzionali,  generali e di gestione "/>
    <s v="0101:Organi istituzionali"/>
    <n v="1030202"/>
    <n v="1030202005"/>
    <s v="GARANTE INFANZIA E ADOLESCENZA. -SERVIZI PER RELAZIONI PUBBLICHE. MOSTRE E CONVEGNI"/>
    <x v="2"/>
    <s v=""/>
    <n v="7000"/>
    <m/>
    <m/>
    <x v="0"/>
    <n v="1"/>
    <s v="Analisi di fattibilità e per la valutazione delle politiche. Assistenza al Difensore civico, ai Garanti e all'Autorità per la partecipazione                                "/>
    <m/>
    <m/>
    <m/>
    <m/>
  </r>
  <r>
    <n v="10195"/>
    <s v="PURO"/>
    <s v="0100:Servizi istituzionali,  generali e di gestione "/>
    <s v="0101:Organi istituzionali"/>
    <n v="1030202"/>
    <n v="1030202005"/>
    <s v="GARANTE INFANZIA E ADOLESCENZA. -SERVIZI PER RELAZIONI PUBBLICHE. MOSTRE E CONVEGNI"/>
    <x v="1"/>
    <s v="servizi per relazioni pubbliche, mostre e convegni"/>
    <n v="7000"/>
    <s v="Stefania Matozzi"/>
    <s v="in corso di esercizio"/>
    <x v="0"/>
    <n v="1"/>
    <s v="Analisi di fattibilità e per la valutazione delle politiche. Assistenza al Difensore civico, ai Garanti e all'Autorità per la partecipazione                                "/>
    <m/>
    <m/>
    <m/>
    <m/>
  </r>
  <r>
    <n v="10196"/>
    <s v="PURO"/>
    <s v="0100:Servizi istituzionali,  generali e di gestione "/>
    <s v="0101:Organi istituzionali"/>
    <n v="1030211"/>
    <n v="1030211999"/>
    <s v="GARANTE INFANZIA E ADOLESCENZA - RELATORI CONVEGNI   "/>
    <x v="2"/>
    <s v=""/>
    <n v="5000"/>
    <m/>
    <m/>
    <x v="0"/>
    <n v="1"/>
    <s v="Analisi di fattibilità e per la valutazione delle politiche. Assistenza al Difensore civico, ai Garanti e all'Autorità per la partecipazione                                "/>
    <m/>
    <m/>
    <m/>
    <m/>
  </r>
  <r>
    <n v="10196"/>
    <s v="PURO"/>
    <s v="0100:Servizi istituzionali,  generali e di gestione "/>
    <s v="0101:Organi istituzionali"/>
    <n v="1030211"/>
    <n v="1030211999"/>
    <s v="GARANTE INFANZIA E ADOLESCENZA - RELATORI CONVEGNI   "/>
    <x v="1"/>
    <s v="relatori convegni - prestazioni professionali"/>
    <n v="5000"/>
    <s v="Stefania Matozzi"/>
    <s v="in corso di esercizio"/>
    <x v="0"/>
    <n v="1"/>
    <s v="Analisi di fattibilità e per la valutazione delle politiche. Assistenza al Difensore civico, ai Garanti e all'Autorità per la partecipazione                                "/>
    <m/>
    <m/>
    <m/>
    <m/>
  </r>
  <r>
    <n v="10206"/>
    <s v="PURO"/>
    <s v="0100:Servizi istituzionali,  generali e di gestione "/>
    <s v="0101:Organi istituzionali"/>
    <n v="1030202"/>
    <n v="1030202005"/>
    <s v="GARANTE PER LE PERSONE SOTTOPOSTE A MISURE RESTRITTIVE DELLA LIBERTA' PERSONALE  -SERVIZI PER RELAZIONI PUBBLICHE. MOSTRE E CONVEGNI"/>
    <x v="2"/>
    <s v=""/>
    <n v="5000"/>
    <m/>
    <m/>
    <x v="0"/>
    <n v="1"/>
    <s v="Analisi di fattibilità e per la valutazione delle politiche. Assistenza al Difensore civico, ai Garanti e all'Autorità per la partecipazione                                "/>
    <m/>
    <m/>
    <m/>
    <m/>
  </r>
  <r>
    <n v="10206"/>
    <s v="PURO"/>
    <s v="0100:Servizi istituzionali,  generali e di gestione "/>
    <s v="0101:Organi istituzionali"/>
    <n v="1030202"/>
    <n v="1030202005"/>
    <s v="GARANTE PER LE PERSONE SOTTOPOSTE A MISURE RESTRITTIVE DELLA LIBERTA' PERSONALE  -SERVIZI PER RELAZIONI PUBBLICHE. MOSTRE E CONVEGNI"/>
    <x v="1"/>
    <s v="servizi per organizzazione di eventi su richiesta del garante dei detenuti"/>
    <n v="5000"/>
    <s v="Simona Bonatti"/>
    <s v="in corso di esercizio"/>
    <x v="0"/>
    <n v="1"/>
    <s v="Analisi di fattibilità e per la valutazione delle politiche. Assistenza al Difensore civico, ai Garanti e all'Autorità per la partecipazione                                "/>
    <m/>
    <m/>
    <m/>
    <m/>
  </r>
  <r>
    <n v="10207"/>
    <s v="PURO"/>
    <s v="0100:Servizi istituzionali,  generali e di gestione "/>
    <s v="0101:Organi istituzionali"/>
    <n v="1030211"/>
    <n v="1030211999"/>
    <s v="GARANTE PER LE PERSONE SOTTOPOSTE A MISURE RESTRITTIVE DELLA LIBERTA PERSONALE  - RELATORI CONVEGNI  "/>
    <x v="2"/>
    <s v=""/>
    <n v="3000"/>
    <m/>
    <m/>
    <x v="0"/>
    <n v="1"/>
    <s v="Analisi di fattibilità e per la valutazione delle politiche. Assistenza al Difensore civico, ai Garanti e all'Autorità per la partecipazione                                "/>
    <m/>
    <m/>
    <m/>
    <m/>
  </r>
  <r>
    <n v="10207"/>
    <s v="PURO"/>
    <s v="0100:Servizi istituzionali,  generali e di gestione "/>
    <s v="0101:Organi istituzionali"/>
    <n v="1030211"/>
    <n v="1030211999"/>
    <s v="GARANTE PER LE PERSONE SOTTOPOSTE A MISURE RESTRITTIVE DELLA LIBERTA PERSONALE  - RELATORI CONVEGNI  "/>
    <x v="1"/>
    <s v="compensi e rimborsi relatori per seminari richiesti dal garante detenuti"/>
    <n v="3000"/>
    <s v="Simona Bonatti"/>
    <s v="in corso di esercizio"/>
    <x v="0"/>
    <n v="1"/>
    <s v="Analisi di fattibilità e per la valutazione delle politiche. Assistenza al Difensore civico, ai Garanti e all'Autorità per la partecipazione                                "/>
    <m/>
    <m/>
    <m/>
    <m/>
  </r>
  <r>
    <n v="10362"/>
    <s v="PURO"/>
    <s v="0100:Servizi istituzionali,  generali e di gestione "/>
    <s v="0101:Organi istituzionali"/>
    <n v="1030210"/>
    <n v="1030210001"/>
    <s v="SPESE PER STUDI E INCARICHI DI CONSULENZA PER LA REALIZZAZIONE DI DIBATTITI PUBBLICI ED ALTRI PROCESSI PARTECIPATIVI"/>
    <x v="2"/>
    <s v=""/>
    <n v="3000"/>
    <m/>
    <m/>
    <x v="0"/>
    <n v="1"/>
    <s v="Analisi di fattibilità e per la valutazione delle politiche. Assistenza al Difensore civico, ai Garanti e all'Autorità per la partecipazione                                "/>
    <m/>
    <m/>
    <m/>
    <m/>
  </r>
  <r>
    <n v="10362"/>
    <s v="PURO"/>
    <s v="0100:Servizi istituzionali,  generali e di gestione "/>
    <s v="0101:Organi istituzionali"/>
    <n v="1030210"/>
    <n v="1030210001"/>
    <s v="SPESE PER STUDI E INCARICHI DI CONSULENZA PER LA REALIZZAZIONE DI DIBATTITI PUBBLICI ED ALTRI PROCESSI PARTECIPATIVI"/>
    <x v="1"/>
    <s v="compensi consulenze specialistiche per dibattiti pubblici"/>
    <n v="3000"/>
    <s v="Luciano Moretti"/>
    <s v="in corso di esercizio"/>
    <x v="0"/>
    <n v="1"/>
    <s v="Analisi di fattibilità e per la valutazione delle politiche. Assistenza al Difensore civico, ai Garanti e all'Autorità per la partecipazione                                "/>
    <m/>
    <m/>
    <m/>
    <m/>
  </r>
  <r>
    <n v="10364"/>
    <s v="PURO"/>
    <s v="0100:Servizi istituzionali,  generali e di gestione "/>
    <s v="0101:Organi istituzionali"/>
    <n v="1030211"/>
    <m/>
    <s v="SPESE PER PRESTAZIONI PROFESSIONALI  PER LA REALIZZAZIONE DEI DIBATTITI PUBBLICI ED ALTRI PROCESSI PARTECIPATIVI"/>
    <x v="2"/>
    <s v=""/>
    <n v="18000"/>
    <m/>
    <m/>
    <x v="0"/>
    <n v="1"/>
    <s v="Analisi di fattibilità e per la valutazione delle politiche. Assistenza al Difensore civico, ai Garanti e all'Autorità per la partecipazione                                "/>
    <m/>
    <m/>
    <m/>
    <m/>
  </r>
  <r>
    <n v="10364"/>
    <s v="PURO"/>
    <s v="0100:Servizi istituzionali,  generali e di gestione "/>
    <s v="0101:Organi istituzionali"/>
    <n v="1030211"/>
    <m/>
    <s v="SPESE PER PRESTAZIONI PROFESSIONALI  PER LA REALIZZAZIONE DEI DIBATTITI PUBBLICI ED ALTRI PROCESSI PARTECIPATIVI"/>
    <x v="1"/>
    <s v="compensi per responsabile dp"/>
    <n v="18000"/>
    <s v="Luciano Moretti"/>
    <s v="in corso di esercizio"/>
    <x v="0"/>
    <n v="1"/>
    <s v="Analisi di fattibilità e per la valutazione delle politiche. Assistenza al Difensore civico, ai Garanti e all'Autorità per la partecipazione                                "/>
    <m/>
    <m/>
    <m/>
    <m/>
  </r>
  <r>
    <n v="10368"/>
    <s v="PURO"/>
    <s v="0100:Servizi istituzionali,  generali e di gestione "/>
    <s v="0101:Organi istituzionali"/>
    <n v="1030201"/>
    <n v="1030201001"/>
    <s v="INDENNITA' DI FUNZIONE GARANTE DELLE PERSONE SOTTOPOSTE A MISURE RESTRITTIVE DELLA LIBERTA' PERSONALE"/>
    <x v="2"/>
    <s v=""/>
    <n v="44972.88"/>
    <m/>
    <m/>
    <x v="0"/>
    <n v="1"/>
    <s v="Analisi di fattibilità e per la valutazione delle politiche. Assistenza al Difensore civico, ai Garanti e all'Autorità per la partecipazione                                "/>
    <m/>
    <m/>
    <m/>
    <m/>
  </r>
  <r>
    <n v="10368"/>
    <s v="PURO"/>
    <s v="0100:Servizi istituzionali,  generali e di gestione "/>
    <s v="0101:Organi istituzionali"/>
    <n v="1030201"/>
    <n v="1030201001"/>
    <s v="INDENNITA' DI FUNZIONE GARANTE DELLE PERSONE SOTTOPOSTE A MISURE RESTRITTIVE DELLA LIBERTA' PERSONALE"/>
    <x v="1"/>
    <s v="indennita' di funzione prevista dalla l. r. 69/2009"/>
    <n v="44972.88"/>
    <s v="Simona Bonatti"/>
    <s v="in corso di esercizio"/>
    <x v="0"/>
    <n v="1"/>
    <s v="Analisi di fattibilità e per la valutazione delle politiche. Assistenza al Difensore civico, ai Garanti e all'Autorità per la partecipazione                                "/>
    <m/>
    <m/>
    <m/>
    <m/>
  </r>
  <r>
    <n v="10369"/>
    <s v="PURO"/>
    <s v="0100:Servizi istituzionali,  generali e di gestione "/>
    <s v="0101:Organi istituzionali"/>
    <n v="1030201"/>
    <n v="1030201002"/>
    <s v="RIMBORSI SPESE E MISSIONI GARANTE DELLE PERSONE SOTTOPOSTE A MISURE RESTRITTIVE DELLA LIBERTA' PERSONALE"/>
    <x v="2"/>
    <s v=""/>
    <n v="14000"/>
    <m/>
    <m/>
    <x v="0"/>
    <n v="1"/>
    <s v="Analisi di fattibilità e per la valutazione delle politiche. Assistenza al Difensore civico, ai Garanti e all'Autorità per la partecipazione                                "/>
    <m/>
    <m/>
    <m/>
    <m/>
  </r>
  <r>
    <n v="10369"/>
    <s v="PURO"/>
    <s v="0100:Servizi istituzionali,  generali e di gestione "/>
    <s v="0101:Organi istituzionali"/>
    <n v="1030201"/>
    <n v="1030201002"/>
    <s v="RIMBORSI SPESE E MISSIONI GARANTE DELLE PERSONE SOTTOPOSTE A MISURE RESTRITTIVE DELLA LIBERTA' PERSONALE"/>
    <x v="1"/>
    <s v="rimborsi previsti dalla l. r. 69/2009"/>
    <n v="14000"/>
    <s v="Simona Bonatti"/>
    <s v="in corso di esercizio"/>
    <x v="0"/>
    <n v="1"/>
    <s v="Analisi di fattibilità e per la valutazione delle politiche. Assistenza al Difensore civico, ai Garanti e all'Autorità per la partecipazione                                "/>
    <m/>
    <m/>
    <m/>
    <m/>
  </r>
  <r>
    <n v="10382"/>
    <s v="PURO"/>
    <s v="0100:Servizi istituzionali,  generali e di gestione "/>
    <s v="0101:Organi istituzionali"/>
    <n v="1030202"/>
    <m/>
    <s v="SPESE PER COMUNICAZIONE DIBATTITI PUBBLICI ED ALTRI PROCESSI PARTRECIPATIVI"/>
    <x v="2"/>
    <s v=""/>
    <n v="2000"/>
    <m/>
    <m/>
    <x v="0"/>
    <n v="1"/>
    <s v="Analisi di fattibilità e per la valutazione delle politiche. Assistenza al Difensore civico, ai Garanti e all'Autorità per la partecipazione                                "/>
    <m/>
    <m/>
    <m/>
    <m/>
  </r>
  <r>
    <n v="10382"/>
    <s v="PURO"/>
    <s v="0100:Servizi istituzionali,  generali e di gestione "/>
    <s v="0101:Organi istituzionali"/>
    <n v="1030202"/>
    <m/>
    <s v="SPESE PER COMUNICAZIONE DIBATTITI PUBBLICI ED ALTRI PROCESSI PARTRECIPATIVI"/>
    <x v="1"/>
    <s v="spese per comunicazione dibattiti pubblici ed altri processi partrecipativi"/>
    <n v="2000"/>
    <s v="Katia Piccini"/>
    <s v="in corso di esercizio"/>
    <x v="0"/>
    <n v="1"/>
    <s v="Analisi di fattibilità e per la valutazione delle politiche. Assistenza al Difensore civico, ai Garanti e all'Autorità per la partecipazione                                "/>
    <m/>
    <m/>
    <m/>
    <m/>
  </r>
  <r>
    <n v="10383"/>
    <s v="PURO"/>
    <s v="0100:Servizi istituzionali,  generali e di gestione "/>
    <s v="0101:Organi istituzionali"/>
    <n v="1030213"/>
    <n v="1030213004"/>
    <s v="SPESE TIPOGRAFICHE DIBATTITI PUBBLICI (L.R. 46/2013) ED ALTRI PROCESSI PARTECIPATIVI"/>
    <x v="2"/>
    <s v=""/>
    <n v="1000"/>
    <m/>
    <m/>
    <x v="0"/>
    <n v="1"/>
    <s v="Analisi di fattibilità e per la valutazione delle politiche. Assistenza al Difensore civico, ai Garanti e all'Autorità per la partecipazione                                "/>
    <m/>
    <m/>
    <m/>
    <m/>
  </r>
  <r>
    <n v="10383"/>
    <s v="PURO"/>
    <s v="0100:Servizi istituzionali,  generali e di gestione "/>
    <s v="0101:Organi istituzionali"/>
    <n v="1030213"/>
    <n v="1030213004"/>
    <s v="SPESE TIPOGRAFICHE DIBATTITI PUBBLICI (L.R. 46/2013) ED ALTRI PROCESSI PARTECIPATIVI"/>
    <x v="1"/>
    <s v="spese tipogafiche per organizzazione dibattiti pubblici"/>
    <n v="1000"/>
    <s v="Katia Piccini"/>
    <s v="in corso di esercizio"/>
    <x v="0"/>
    <n v="1"/>
    <s v="Analisi di fattibilità e per la valutazione delle politiche. Assistenza al Difensore civico, ai Garanti e all'Autorità per la partecipazione                                "/>
    <m/>
    <m/>
    <m/>
    <m/>
  </r>
  <r>
    <n v="10384"/>
    <s v="PURO"/>
    <s v="0100:Servizi istituzionali,  generali e di gestione "/>
    <s v="0101:Organi istituzionali"/>
    <n v="1030202"/>
    <n v="1030202005"/>
    <s v="SPESE PER ORGANIZZAZIONE DIBATTITI PUBBLICI (L.R. 46/2013)ED ALTRI PROCESSI PARTECIPATIVI"/>
    <x v="2"/>
    <s v=""/>
    <n v="2000"/>
    <m/>
    <m/>
    <x v="0"/>
    <n v="1"/>
    <s v="Analisi di fattibilità e per la valutazione delle politiche. Assistenza al Difensore civico, ai Garanti e all'Autorità per la partecipazione                                "/>
    <m/>
    <m/>
    <m/>
    <m/>
  </r>
  <r>
    <n v="10384"/>
    <s v="PURO"/>
    <s v="0100:Servizi istituzionali,  generali e di gestione "/>
    <s v="0101:Organi istituzionali"/>
    <n v="1030202"/>
    <n v="1030202005"/>
    <s v="SPESE PER ORGANIZZAZIONE DIBATTITI PUBBLICI (L.R. 46/2013)ED ALTRI PROCESSI PARTECIPATIVI"/>
    <x v="1"/>
    <s v="spese per servizi di organizzazione e gestione dibattiti pubblici"/>
    <n v="2000"/>
    <s v="Katia Piccini"/>
    <s v="in corso di esercizio"/>
    <x v="0"/>
    <n v="1"/>
    <s v="Analisi di fattibilità e per la valutazione delle politiche. Assistenza al Difensore civico, ai Garanti e all'Autorità per la partecipazione                                "/>
    <m/>
    <m/>
    <m/>
    <m/>
  </r>
  <r>
    <n v="10408"/>
    <s v="PURO"/>
    <s v="0100:Servizi istituzionali,  generali e di gestione "/>
    <s v="0101:Organi istituzionali"/>
    <n v="1030299"/>
    <m/>
    <s v="SERVIZI PER LA REALIZZAZIONE DI RICERCHE NELLE MATERIE DI COMPETENZA DEL GARANTE DELLE PERSONE SOTTOPOSTE A RESTRIZIONI DELLA LIBERTA PERSONALE"/>
    <x v="2"/>
    <s v=""/>
    <n v="30000"/>
    <m/>
    <m/>
    <x v="0"/>
    <n v="1"/>
    <s v="Analisi di fattibilità e per la valutazione delle politiche. Assistenza al Difensore civico, ai Garanti e all'Autorità per la partecipazione                                "/>
    <m/>
    <m/>
    <m/>
    <m/>
  </r>
  <r>
    <n v="10408"/>
    <s v="PURO"/>
    <s v="0100:Servizi istituzionali,  generali e di gestione "/>
    <s v="0101:Organi istituzionali"/>
    <n v="1030299"/>
    <m/>
    <s v="SERVIZI PER LA REALIZZAZIONE DI RICERCHE NELLE MATERIE DI COMPETENZA DEL GARANTE DELLE PERSONE SOTTOPOSTE A RESTRIZIONI DELLA LIBERTA PERSONALE"/>
    <x v="1"/>
    <s v="servizi per la realizzazione di ricerche nelle materie di competenza del garante delle persone sottoposte a restrizioni della"/>
    <n v="30000"/>
    <s v="Simona Bonatti"/>
    <s v="in corso di esercizio"/>
    <x v="0"/>
    <n v="1"/>
    <s v="Analisi di fattibilità e per la valutazione delle politiche. Assistenza al Difensore civico, ai Garanti e all'Autorità per la partecipazione                                "/>
    <m/>
    <m/>
    <m/>
    <m/>
  </r>
  <r>
    <n v="10408"/>
    <s v="REIMP. DA FPV/E"/>
    <s v="0100:Servizi istituzionali,  generali e di gestione "/>
    <s v="0101:Organi istituzionali"/>
    <n v="1030299"/>
    <m/>
    <s v="SERVIZI PER LA REALIZZAZIONE DI RICERCHE NELLE MATERIE DI COMPETENZA DEL GARANTE DELLE PERSONE SOTTOPOSTE A RESTRIZIONI DELLA LIBERTA PERSONALE"/>
    <x v="2"/>
    <s v=""/>
    <n v="9699"/>
    <m/>
    <m/>
    <x v="0"/>
    <n v="1"/>
    <s v="Analisi di fattibilità e per la valutazione delle politiche. Assistenza al Difensore civico, ai Garanti e all'Autorità per la partecipazione                                "/>
    <s v="X"/>
    <m/>
    <m/>
    <m/>
  </r>
  <r>
    <n v="10408"/>
    <s v="REIMP. DA FPV/E"/>
    <s v="0100:Servizi istituzionali,  generali e di gestione "/>
    <s v="0101:Organi istituzionali"/>
    <n v="1030299"/>
    <m/>
    <s v="SERVIZI PER LA REALIZZAZIONE DI RICERCHE NELLE MATERIE DI COMPETENZA DEL GARANTE DELLE PERSONE SOTTOPOSTE A RESTRIZIONI DELLA LIBERTA PERSONALE"/>
    <x v="1"/>
    <s v="Reimputazione da riaccertamento"/>
    <n v="9699"/>
    <s v="Simona Bonatti"/>
    <s v="marzo 2021"/>
    <x v="0"/>
    <n v="1"/>
    <s v="Analisi di fattibilità e per la valutazione delle politiche. Assistenza al Difensore civico, ai Garanti e all'Autorità per la partecipazione                                "/>
    <s v="X"/>
    <m/>
    <m/>
    <m/>
  </r>
  <r>
    <n v="10586"/>
    <s v="PURO"/>
    <s v="0100:Servizi istituzionali,  generali e di gestione "/>
    <s v="0101:Organi istituzionali"/>
    <n v="1030202"/>
    <m/>
    <s v="ATTIVITA' DI COMUNICAZIONE DEL DIFENSORE CIVICO"/>
    <x v="2"/>
    <s v=""/>
    <n v="7000"/>
    <m/>
    <m/>
    <x v="0"/>
    <n v="1"/>
    <s v="Analisi di fattibilità e per la valutazione delle politiche. Assistenza al Difensore civico, ai Garanti e all'Autorità per la partecipazione                                "/>
    <m/>
    <m/>
    <m/>
    <m/>
  </r>
  <r>
    <n v="10586"/>
    <s v="PURO"/>
    <s v="0100:Servizi istituzionali,  generali e di gestione "/>
    <s v="0101:Organi istituzionali"/>
    <n v="1030202"/>
    <m/>
    <s v="ATTIVITA' DI COMUNICAZIONE DEL DIFENSORE CIVICO"/>
    <x v="1"/>
    <s v="attivita' di comunicazione per la difesa civica"/>
    <n v="7000"/>
    <s v="Simona Bonatti"/>
    <s v="in corso di esercizio"/>
    <x v="0"/>
    <n v="1"/>
    <s v="Analisi di fattibilità e per la valutazione delle politiche. Assistenza al Difensore civico, ai Garanti e all'Autorità per la partecipazione                                "/>
    <m/>
    <m/>
    <m/>
    <m/>
  </r>
  <r>
    <n v="10586"/>
    <s v="REIMP. DA FPV/E"/>
    <s v="0100:Servizi istituzionali,  generali e di gestione "/>
    <s v="0101:Organi istituzionali"/>
    <n v="1030202"/>
    <m/>
    <s v="ATTIVITA' DI COMUNICAZIONE DEL DIFENSORE CIVICO"/>
    <x v="2"/>
    <s v=""/>
    <n v="9747.7999999999993"/>
    <m/>
    <m/>
    <x v="0"/>
    <n v="1"/>
    <s v="Analisi di fattibilità e per la valutazione delle politiche. Assistenza al Difensore civico, ai Garanti e all'Autorità per la partecipazione                                "/>
    <s v="X"/>
    <m/>
    <m/>
    <m/>
  </r>
  <r>
    <n v="10586"/>
    <s v="REIMP. DA FPV/E"/>
    <s v="0100:Servizi istituzionali,  generali e di gestione "/>
    <s v="0101:Organi istituzionali"/>
    <n v="1030202"/>
    <m/>
    <s v="ATTIVITA' DI COMUNICAZIONE DEL DIFENSORE CIVICO"/>
    <x v="1"/>
    <s v="Reimputazione da riaccertamento"/>
    <n v="9747.7999999999993"/>
    <s v="Simona Bonatti"/>
    <s v="marzo 2021"/>
    <x v="0"/>
    <n v="1"/>
    <s v="Analisi di fattibilità e per la valutazione delle politiche. Assistenza al Difensore civico, ai Garanti e all'Autorità per la partecipazione                                "/>
    <s v="X"/>
    <m/>
    <m/>
    <m/>
  </r>
  <r>
    <n v="10589"/>
    <s v="PURO"/>
    <s v="0100:Servizi istituzionali,  generali e di gestione "/>
    <s v="0101:Organi istituzionali"/>
    <n v="1040102"/>
    <m/>
    <s v="CONVENZIONI TRA DIFENSORE CIVICO E AOU TOSCANE"/>
    <x v="2"/>
    <s v=""/>
    <n v="9600"/>
    <m/>
    <m/>
    <x v="0"/>
    <n v="1"/>
    <s v="Analisi di fattibilità e per la valutazione delle politiche. Assistenza al Difensore civico, ai Garanti e all'Autorità per la partecipazione                                "/>
    <m/>
    <m/>
    <m/>
    <m/>
  </r>
  <r>
    <n v="10589"/>
    <s v="PURO"/>
    <s v="0100:Servizi istituzionali,  generali e di gestione "/>
    <s v="0101:Organi istituzionali"/>
    <n v="1040102"/>
    <m/>
    <s v="CONVENZIONI TRA DIFENSORE CIVICO E AOU TOSCANE"/>
    <x v="1"/>
    <s v="trasferimento risorse nell'ambito delle convenzioni tra difensore civico e aou toscane"/>
    <n v="9600"/>
    <s v="Simona Bonatti"/>
    <s v="in corso di esecuzione"/>
    <x v="0"/>
    <n v="1"/>
    <s v="Analisi di fattibilità e per la valutazione delle politiche. Assistenza al Difensore civico, ai Garanti e all'Autorità per la partecipazione                                "/>
    <m/>
    <m/>
    <m/>
    <m/>
  </r>
  <r>
    <n v="10623"/>
    <s v="PURO"/>
    <s v="0100:Servizi istituzionali,  generali e di gestione "/>
    <s v="0101:Organi istituzionali"/>
    <n v="1030102"/>
    <m/>
    <s v="ACQUISTO DI BENI PER LE ATTIVITA' DI COMUNICAZIONE DEL DIFENSORE CIVICO"/>
    <x v="2"/>
    <s v=""/>
    <n v="1500"/>
    <m/>
    <m/>
    <x v="0"/>
    <n v="1"/>
    <s v="Analisi di fattibilità e per la valutazione delle politiche. Assistenza al Difensore civico, ai Garanti e all'Autorità per la partecipazione                                "/>
    <m/>
    <m/>
    <m/>
    <m/>
  </r>
  <r>
    <n v="10623"/>
    <s v="PURO"/>
    <s v="0100:Servizi istituzionali,  generali e di gestione "/>
    <s v="0101:Organi istituzionali"/>
    <n v="1030102"/>
    <m/>
    <s v="ACQUISTO DI BENI PER LE ATTIVITA' DI COMUNICAZIONE DEL DIFENSORE CIVICO"/>
    <x v="1"/>
    <s v="acquisto di beni per le attivita' di comunicazione del difensore civico"/>
    <n v="1500"/>
    <s v="Simona Bonatti"/>
    <s v="in corso di esercizio"/>
    <x v="0"/>
    <n v="1"/>
    <s v="Analisi di fattibilità e per la valutazione delle politiche. Assistenza al Difensore civico, ai Garanti e all'Autorità per la partecipazione                                "/>
    <m/>
    <m/>
    <m/>
    <m/>
  </r>
  <r>
    <n v="10639"/>
    <s v="PURO"/>
    <s v="0100:Servizi istituzionali,  generali e di gestione "/>
    <s v="0101:Organi istituzionali"/>
    <n v="1040102"/>
    <m/>
    <s v="GARANTE INFANZIA E ADOLESCENZA - ACCORDI DI COLLABORAZIONE CON ALTRE PUBBLICHE AMMINISTRAZIONI"/>
    <x v="2"/>
    <s v=""/>
    <n v="22000"/>
    <m/>
    <m/>
    <x v="0"/>
    <n v="1"/>
    <s v="Analisi di fattibilità e per la valutazione delle politiche. Assistenza al Difensore civico, ai Garanti e all'Autorità per la partecipazione                                "/>
    <m/>
    <m/>
    <m/>
    <m/>
  </r>
  <r>
    <n v="10639"/>
    <s v="PURO"/>
    <s v="0100:Servizi istituzionali,  generali e di gestione "/>
    <s v="0101:Organi istituzionali"/>
    <n v="1040102"/>
    <m/>
    <s v="GARANTE INFANZIA E ADOLESCENZA - ACCORDI DI COLLABORAZIONE CON ALTRE PUBBLICHE AMMINISTRAZIONI"/>
    <x v="1"/>
    <s v="garante infanzia e adolescenza - accordi di collaborazione conistituto degli innocenti"/>
    <n v="22000"/>
    <s v="Stefania Matozzi"/>
    <s v="in corso di esercizio"/>
    <x v="0"/>
    <n v="1"/>
    <s v="Analisi di fattibilità e per la valutazione delle politiche. Assistenza al Difensore civico, ai Garanti e all'Autorità per la partecipazione                                "/>
    <m/>
    <m/>
    <m/>
    <m/>
  </r>
  <r>
    <n v="10640"/>
    <s v="PURO"/>
    <s v="0100:Servizi istituzionali,  generali e di gestione "/>
    <s v="0101:Organi istituzionali"/>
    <n v="1030202"/>
    <m/>
    <s v="ATTIVITA' DI COMUNICAZIONE DEL GARANTE INFANZIA E ADOLESCENZA"/>
    <x v="2"/>
    <s v=""/>
    <n v="4000"/>
    <m/>
    <m/>
    <x v="0"/>
    <n v="1"/>
    <s v="Analisi di fattibilità e per la valutazione delle politiche. Assistenza al Difensore civico, ai Garanti e all'Autorità per la partecipazione                                "/>
    <m/>
    <m/>
    <m/>
    <m/>
  </r>
  <r>
    <n v="10640"/>
    <s v="PURO"/>
    <s v="0100:Servizi istituzionali,  generali e di gestione "/>
    <s v="0101:Organi istituzionali"/>
    <n v="1030202"/>
    <m/>
    <s v="ATTIVITA' DI COMUNICAZIONE DEL GARANTE INFANZIA E ADOLESCENZA"/>
    <x v="1"/>
    <s v="attivita' di comunicazione del garante infanzia e adolescenza"/>
    <n v="4000"/>
    <s v="Stefania Matozzi"/>
    <s v="in corso di esercizio"/>
    <x v="0"/>
    <n v="1"/>
    <s v="Analisi di fattibilità e per la valutazione delle politiche. Assistenza al Difensore civico, ai Garanti e all'Autorità per la partecipazione                                "/>
    <m/>
    <m/>
    <m/>
    <m/>
  </r>
  <r>
    <n v="10641"/>
    <s v="PURO"/>
    <s v="0100:Servizi istituzionali,  generali e di gestione "/>
    <s v="0101:Organi istituzionali"/>
    <n v="1030211"/>
    <m/>
    <s v="GARANTE INFANZIA E ADOLESCENZA - SUPPORTO GIURIDICO-LEGALE PER LE ATTIVITA' DELLA GARANTE"/>
    <x v="2"/>
    <s v=""/>
    <n v="10000"/>
    <m/>
    <m/>
    <x v="0"/>
    <n v="1"/>
    <s v="Analisi di fattibilità e per la valutazione delle politiche. Assistenza al Difensore civico, ai Garanti e all'Autorità per la partecipazione                                "/>
    <m/>
    <m/>
    <m/>
    <m/>
  </r>
  <r>
    <n v="10641"/>
    <s v="PURO"/>
    <s v="0100:Servizi istituzionali,  generali e di gestione "/>
    <s v="0101:Organi istituzionali"/>
    <n v="1030211"/>
    <m/>
    <s v="GARANTE INFANZIA E ADOLESCENZA - SUPPORTO GIURIDICO-LEGALE PER LE ATTIVITA' DELLA GARANTE"/>
    <x v="1"/>
    <s v="garante infanzia e adolescenza - supporto giuridico-legale ai tutori volontari e per altre attivita' dell'organismo"/>
    <n v="10000"/>
    <s v="Stefania Matozzi"/>
    <s v="in corso di esercizio"/>
    <x v="0"/>
    <n v="1"/>
    <s v="Analisi di fattibilità e per la valutazione delle politiche. Assistenza al Difensore civico, ai Garanti e all'Autorità per la partecipazione                                "/>
    <m/>
    <m/>
    <m/>
    <m/>
  </r>
  <r>
    <n v="10642"/>
    <s v="PURO"/>
    <s v="0100:Servizi istituzionali,  generali e di gestione "/>
    <s v="0101:Organi istituzionali"/>
    <n v="1030299"/>
    <m/>
    <s v="GARANTE INFANZIA E ADOLESCENZA - FORMAZIONE DEI TUTORI VOLONTARI (art. 11, legge 47/2017)"/>
    <x v="2"/>
    <s v=""/>
    <n v="8000"/>
    <m/>
    <m/>
    <x v="0"/>
    <n v="1"/>
    <s v="Analisi di fattibilità e per la valutazione delle politiche. Assistenza al Difensore civico, ai Garanti e all'Autorità per la partecipazione                                "/>
    <m/>
    <m/>
    <m/>
    <m/>
  </r>
  <r>
    <n v="10642"/>
    <s v="PURO"/>
    <s v="0100:Servizi istituzionali,  generali e di gestione "/>
    <s v="0101:Organi istituzionali"/>
    <n v="1030299"/>
    <m/>
    <s v="GARANTE INFANZIA E ADOLESCENZA - FORMAZIONE DEI TUTORI VOLONTARI (art. 11, legge 47/2017)"/>
    <x v="1"/>
    <s v="garante infanzia e adolescenza - formazione dei tutori volontari (art. 11, legge 47/2017)"/>
    <n v="8000"/>
    <s v="Stefania Matozzi"/>
    <s v="in corso di esercizio"/>
    <x v="0"/>
    <n v="1"/>
    <s v="Analisi di fattibilità e per la valutazione delle politiche. Assistenza al Difensore civico, ai Garanti e all'Autorità per la partecipazione                                "/>
    <m/>
    <m/>
    <m/>
    <m/>
  </r>
  <r>
    <n v="10656"/>
    <s v="PURO"/>
    <s v="0100:Servizi istituzionali,  generali e di gestione "/>
    <s v="0101:Organi istituzionali"/>
    <n v="1030211"/>
    <m/>
    <s v="ATTIVITA' DI CONCILIAZIONE PRESSO AIT E COMMISSIONI DEI GESTORI DEI SERVIZI IDRICI"/>
    <x v="2"/>
    <s v=""/>
    <n v="5000"/>
    <m/>
    <m/>
    <x v="0"/>
    <n v="1"/>
    <s v="Analisi di fattibilità e per la valutazione delle politiche. Assistenza al Difensore civico, ai Garanti e all'Autorità per la partecipazione                                "/>
    <m/>
    <m/>
    <m/>
    <m/>
  </r>
  <r>
    <n v="10656"/>
    <s v="PURO"/>
    <s v="0100:Servizi istituzionali,  generali e di gestione "/>
    <s v="0101:Organi istituzionali"/>
    <n v="1030211"/>
    <m/>
    <s v="ATTIVITA' DI CONCILIAZIONE PRESSO AIT E COMMISSIONI DEI GESTORI DEI SERVIZI IDRICI"/>
    <x v="1"/>
    <s v="attivita di conciliazione presso le ait e le commissioni dei gestori dei servizi idrici"/>
    <n v="5000"/>
    <s v="Simona Bonatti"/>
    <s v="in corso di esercizio"/>
    <x v="0"/>
    <n v="1"/>
    <s v="Analisi di fattibilità e per la valutazione delle politiche. Assistenza al Difensore civico, ai Garanti e all'Autorità per la partecipazione                                "/>
    <m/>
    <m/>
    <m/>
    <m/>
  </r>
  <r>
    <n v="10092"/>
    <s v="PURO"/>
    <s v="0100:Servizi istituzionali,  generali e di gestione "/>
    <s v="0101:Organi istituzionali"/>
    <n v="1030102"/>
    <n v="1030102009"/>
    <s v="BENI DI RAPPRESENTANZA PRESIDENTE CPO"/>
    <x v="2"/>
    <s v=""/>
    <n v="200"/>
    <m/>
    <m/>
    <x v="0"/>
    <n v="1"/>
    <s v="Assistenza al CdAL, alla CoPAS, alla CPO                                       "/>
    <m/>
    <m/>
    <m/>
    <m/>
  </r>
  <r>
    <n v="10092"/>
    <s v="PURO"/>
    <s v="0100:Servizi istituzionali,  generali e di gestione "/>
    <s v="0101:Organi istituzionali"/>
    <n v="1030102"/>
    <n v="1030102009"/>
    <s v="BENI DI RAPPRESENTANZA PRESIDENTE CPO"/>
    <x v="1"/>
    <s v="doni di rapparesentanza della presidente della cpo"/>
    <n v="200"/>
    <s v="Antonella Accardo"/>
    <s v="in corso di esercizio"/>
    <x v="0"/>
    <n v="1"/>
    <s v="Assistenza al CdAL, alla CoPAS, alla CPO                                       "/>
    <m/>
    <m/>
    <m/>
    <m/>
  </r>
  <r>
    <n v="10093"/>
    <s v="PURO"/>
    <s v="0100:Servizi istituzionali,  generali e di gestione "/>
    <s v="0101:Organi istituzionali"/>
    <n v="1030299"/>
    <n v="1030299011"/>
    <s v="SERVIZI DI RAPPRESENTANZA  PRESIDENTE CPO"/>
    <x v="2"/>
    <s v=""/>
    <n v="300"/>
    <m/>
    <m/>
    <x v="0"/>
    <n v="1"/>
    <s v="Assistenza al CdAL, alla CoPAS, alla CPO                                       "/>
    <m/>
    <m/>
    <m/>
    <m/>
  </r>
  <r>
    <n v="10093"/>
    <s v="PURO"/>
    <s v="0100:Servizi istituzionali,  generali e di gestione "/>
    <s v="0101:Organi istituzionali"/>
    <n v="1030299"/>
    <n v="1030299011"/>
    <s v="SERVIZI DI RAPPRESENTANZA  PRESIDENTE CPO"/>
    <x v="1"/>
    <s v="servizi di rappresentanza della presidente della cpo"/>
    <n v="300"/>
    <s v="Antonella Accardo"/>
    <s v="in corso di esercizio"/>
    <x v="0"/>
    <n v="1"/>
    <s v="Assistenza al CdAL, alla CoPAS, alla CPO                                       "/>
    <m/>
    <m/>
    <m/>
    <m/>
  </r>
  <r>
    <n v="10094"/>
    <s v="PURO"/>
    <s v="0100:Servizi istituzionali,  generali e di gestione "/>
    <s v="0101:Organi istituzionali"/>
    <n v="1030299"/>
    <n v="1030299011"/>
    <s v="SERVIZI DI RAPPRESENTANZA PRESIDENTE CAL"/>
    <x v="2"/>
    <s v=""/>
    <n v="200"/>
    <m/>
    <m/>
    <x v="0"/>
    <n v="1"/>
    <s v="Assistenza al CdAL, alla CoPAS, alla CPO                                       "/>
    <m/>
    <m/>
    <m/>
    <m/>
  </r>
  <r>
    <n v="10094"/>
    <s v="PURO"/>
    <s v="0100:Servizi istituzionali,  generali e di gestione "/>
    <s v="0101:Organi istituzionali"/>
    <n v="1030299"/>
    <n v="1030299011"/>
    <s v="SERVIZI DI RAPPRESENTANZA PRESIDENTE CAL"/>
    <x v="1"/>
    <s v="acquisto servizi di rappresentanza del presidente cal"/>
    <n v="200"/>
    <s v="Luciano Moretti"/>
    <s v="in corso di esercizio"/>
    <x v="0"/>
    <n v="1"/>
    <s v="Assistenza al CdAL, alla CoPAS, alla CPO                                       "/>
    <m/>
    <m/>
    <m/>
    <m/>
  </r>
  <r>
    <n v="10095"/>
    <s v="PURO"/>
    <s v="0100:Servizi istituzionali,  generali e di gestione "/>
    <s v="0101:Organi istituzionali"/>
    <n v="1030299"/>
    <n v="1030299011"/>
    <s v="SPESE DI RAPPRESENTANZA PRESIDENTE COPAS"/>
    <x v="2"/>
    <s v=""/>
    <n v="200"/>
    <m/>
    <m/>
    <x v="0"/>
    <n v="1"/>
    <s v="Assistenza al CdAL, alla CoPAS, alla CPO                                       "/>
    <m/>
    <m/>
    <m/>
    <m/>
  </r>
  <r>
    <n v="10095"/>
    <s v="PURO"/>
    <s v="0100:Servizi istituzionali,  generali e di gestione "/>
    <s v="0101:Organi istituzionali"/>
    <n v="1030299"/>
    <n v="1030299011"/>
    <s v="SPESE DI RAPPRESENTANZA PRESIDENTE COPAS"/>
    <x v="1"/>
    <s v="acquisto servizi di rappresentanza del presidente copas"/>
    <n v="200"/>
    <s v="Luciano Moretti"/>
    <s v="in corso di esercizio"/>
    <x v="0"/>
    <n v="1"/>
    <s v="Assistenza al CdAL, alla CoPAS, alla CPO                                       "/>
    <m/>
    <m/>
    <m/>
    <m/>
  </r>
  <r>
    <n v="10143"/>
    <s v="PURO"/>
    <s v="0100:Servizi istituzionali,  generali e di gestione "/>
    <s v="0101:Organi istituzionali"/>
    <n v="1030201"/>
    <n v="1030201001"/>
    <s v="INDENNITA' DI FUNZIONE COMPONENTI COMMISSIONE PARI OPPORTUNITA'"/>
    <x v="2"/>
    <s v=""/>
    <n v="56250"/>
    <m/>
    <m/>
    <x v="0"/>
    <n v="1"/>
    <s v="Assistenza al CdAL, alla CoPAS, alla CPO                                       "/>
    <m/>
    <m/>
    <m/>
    <m/>
  </r>
  <r>
    <n v="10143"/>
    <s v="PURO"/>
    <s v="0100:Servizi istituzionali,  generali e di gestione "/>
    <s v="0101:Organi istituzionali"/>
    <n v="1030201"/>
    <n v="1030201001"/>
    <s v="INDENNITA' DI FUNZIONE COMPONENTI COMMISSIONE PARI OPPORTUNITA'"/>
    <x v="1"/>
    <s v="corresponsione indennita' componenti cpo (art 10, c. 1, l.r. 76/2009)"/>
    <n v="56250"/>
    <s v="Antonella Accardo"/>
    <s v="in corso di esercizio"/>
    <x v="0"/>
    <n v="1"/>
    <s v="Assistenza al CdAL, alla CoPAS, alla CPO                                       "/>
    <m/>
    <m/>
    <m/>
    <m/>
  </r>
  <r>
    <n v="10144"/>
    <s v="PURO"/>
    <s v="0100:Servizi istituzionali,  generali e di gestione "/>
    <s v="0101:Organi istituzionali"/>
    <n v="1030201"/>
    <n v="1030201002"/>
    <s v="RIMBORSI SPESE COMPONENTI COMMISSIONE PARI OPPORTUNITA'"/>
    <x v="2"/>
    <s v=""/>
    <n v="7800"/>
    <m/>
    <m/>
    <x v="0"/>
    <n v="1"/>
    <s v="Assistenza al CdAL, alla CoPAS, alla CPO                                       "/>
    <m/>
    <m/>
    <m/>
    <m/>
  </r>
  <r>
    <n v="10144"/>
    <s v="PURO"/>
    <s v="0100:Servizi istituzionali,  generali e di gestione "/>
    <s v="0101:Organi istituzionali"/>
    <n v="1030201"/>
    <n v="1030201002"/>
    <s v="RIMBORSI SPESE COMPONENTI COMMISSIONE PARI OPPORTUNITA'"/>
    <x v="1"/>
    <s v="rimborsi spese componenti cpo"/>
    <n v="7800"/>
    <s v="Antonella Accardo"/>
    <s v="in corso di esercizio"/>
    <x v="0"/>
    <n v="1"/>
    <s v="Assistenza al CdAL, alla CoPAS, alla CPO                                       "/>
    <m/>
    <m/>
    <m/>
    <m/>
  </r>
  <r>
    <n v="10147"/>
    <s v="PURO"/>
    <s v="0100:Servizi istituzionali,  generali e di gestione "/>
    <s v="0101:Organi istituzionali"/>
    <n v="1030201"/>
    <n v="1030201002"/>
    <s v="MISSIONI COMPONENTI COMMISSIONE PARI OPPORTUNITA'"/>
    <x v="2"/>
    <s v=""/>
    <n v="4000"/>
    <m/>
    <m/>
    <x v="0"/>
    <n v="1"/>
    <s v="Assistenza al CdAL, alla CoPAS, alla CPO                                       "/>
    <m/>
    <m/>
    <m/>
    <m/>
  </r>
  <r>
    <n v="10147"/>
    <s v="PURO"/>
    <s v="0100:Servizi istituzionali,  generali e di gestione "/>
    <s v="0101:Organi istituzionali"/>
    <n v="1030201"/>
    <n v="1030201002"/>
    <s v="MISSIONI COMPONENTI COMMISSIONE PARI OPPORTUNITA'"/>
    <x v="1"/>
    <s v="missioni componenti cpo"/>
    <n v="4000"/>
    <s v="Antonella Accardo"/>
    <s v="in corso di esercizio"/>
    <x v="0"/>
    <n v="1"/>
    <s v="Assistenza al CdAL, alla CoPAS, alla CPO                                       "/>
    <m/>
    <m/>
    <m/>
    <m/>
  </r>
  <r>
    <n v="10149"/>
    <s v="PURO"/>
    <s v="0100:Servizi istituzionali,  generali e di gestione "/>
    <s v="0101:Organi istituzionali"/>
    <n v="1030211"/>
    <n v="1030211999"/>
    <s v="CPO- RELATORI CONVEGNI  "/>
    <x v="2"/>
    <s v=""/>
    <n v="1000"/>
    <m/>
    <m/>
    <x v="0"/>
    <n v="1"/>
    <s v="Assistenza al CdAL, alla CoPAS, alla CPO                                       "/>
    <m/>
    <m/>
    <m/>
    <m/>
  </r>
  <r>
    <n v="10149"/>
    <s v="PURO"/>
    <s v="0100:Servizi istituzionali,  generali e di gestione "/>
    <s v="0101:Organi istituzionali"/>
    <n v="1030211"/>
    <n v="1030211999"/>
    <s v="CPO- RELATORI CONVEGNI  "/>
    <x v="1"/>
    <s v="compensi relatori convegni per attuazione piano attivita'"/>
    <n v="1000"/>
    <s v="Antonella Accardo"/>
    <s v="in corso di esercizio"/>
    <x v="0"/>
    <n v="1"/>
    <s v="Assistenza al CdAL, alla CoPAS, alla CPO                                       "/>
    <m/>
    <m/>
    <m/>
    <m/>
  </r>
  <r>
    <n v="10154"/>
    <s v="PURO"/>
    <s v="0100:Servizi istituzionali,  generali e di gestione "/>
    <s v="0101:Organi istituzionali"/>
    <n v="1030201"/>
    <n v="1030201001"/>
    <s v="INDENNITA' DI FUNZIONE  PRESIDENTE CONSIGLIO AUTONOMIE LOCALI"/>
    <x v="2"/>
    <s v=""/>
    <n v="20223.84"/>
    <m/>
    <m/>
    <x v="0"/>
    <n v="1"/>
    <s v="Assistenza al CdAL, alla CoPAS, alla CPO                                       "/>
    <m/>
    <m/>
    <m/>
    <m/>
  </r>
  <r>
    <n v="10154"/>
    <s v="PURO"/>
    <s v="0100:Servizi istituzionali,  generali e di gestione "/>
    <s v="0101:Organi istituzionali"/>
    <n v="1030201"/>
    <n v="1030201001"/>
    <s v="INDENNITA' DI FUNZIONE  PRESIDENTE CONSIGLIO AUTONOMIE LOCALI"/>
    <x v="1"/>
    <s v="corresponsione indennita' presidente cal"/>
    <n v="20223.84"/>
    <s v="Luciano Moretti"/>
    <s v="in corso di esercizio"/>
    <x v="0"/>
    <n v="1"/>
    <s v="Assistenza al CdAL, alla CoPAS, alla CPO                                       "/>
    <m/>
    <m/>
    <m/>
    <m/>
  </r>
  <r>
    <n v="10155"/>
    <s v="PURO"/>
    <s v="0100:Servizi istituzionali,  generali e di gestione "/>
    <s v="0101:Organi istituzionali"/>
    <n v="1030201"/>
    <n v="1030201001"/>
    <s v="GETTONI CONSIGLIO AUTONOMIE LOCALI"/>
    <x v="2"/>
    <s v=""/>
    <n v="6000"/>
    <m/>
    <m/>
    <x v="0"/>
    <n v="1"/>
    <s v="Assistenza al CdAL, alla CoPAS, alla CPO                                       "/>
    <m/>
    <m/>
    <m/>
    <m/>
  </r>
  <r>
    <n v="10155"/>
    <s v="PURO"/>
    <s v="0100:Servizi istituzionali,  generali e di gestione "/>
    <s v="0101:Organi istituzionali"/>
    <n v="1030201"/>
    <n v="1030201001"/>
    <s v="GETTONI CONSIGLIO AUTONOMIE LOCALI"/>
    <x v="1"/>
    <s v="corresponsione gettoni presenza sedute cal"/>
    <n v="6000"/>
    <s v="Luciano Moretti"/>
    <s v="in corso di esercizio"/>
    <x v="0"/>
    <n v="1"/>
    <s v="Assistenza al CdAL, alla CoPAS, alla CPO                                       "/>
    <m/>
    <m/>
    <m/>
    <m/>
  </r>
  <r>
    <n v="10160"/>
    <s v="PURO"/>
    <s v="0100:Servizi istituzionali,  generali e di gestione "/>
    <s v="0101:Organi istituzionali"/>
    <n v="1030202"/>
    <n v="1030202005"/>
    <s v="C.A.L. -SERVIZI PER RELAZIONI PUBBLICHE. MOSTRE E CONVEGNI"/>
    <x v="2"/>
    <s v=""/>
    <n v="1000"/>
    <m/>
    <m/>
    <x v="0"/>
    <n v="1"/>
    <s v="Assistenza al CdAL, alla CoPAS, alla CPO                                       "/>
    <m/>
    <m/>
    <m/>
    <m/>
  </r>
  <r>
    <n v="10160"/>
    <s v="PURO"/>
    <s v="0100:Servizi istituzionali,  generali e di gestione "/>
    <s v="0101:Organi istituzionali"/>
    <n v="1030202"/>
    <n v="1030202005"/>
    <s v="C.A.L. -SERVIZI PER RELAZIONI PUBBLICHE. MOSTRE E CONVEGNI"/>
    <x v="1"/>
    <s v="affidamento servizi per iniziative programmate"/>
    <n v="1000"/>
    <s v="Luciano Moretti"/>
    <s v="in corso di esercizio"/>
    <x v="0"/>
    <n v="1"/>
    <s v="Assistenza al CdAL, alla CoPAS, alla CPO                                       "/>
    <m/>
    <m/>
    <m/>
    <m/>
  </r>
  <r>
    <n v="10161"/>
    <s v="PURO"/>
    <s v="0100:Servizi istituzionali,  generali e di gestione "/>
    <s v="0101:Organi istituzionali"/>
    <n v="1030211"/>
    <n v="1030211999"/>
    <s v="C.A.L. - RELATORI CONVEGNI   "/>
    <x v="2"/>
    <s v=""/>
    <n v="1000"/>
    <m/>
    <m/>
    <x v="0"/>
    <n v="1"/>
    <s v="Assistenza al CdAL, alla CoPAS, alla CPO                                       "/>
    <m/>
    <m/>
    <m/>
    <m/>
  </r>
  <r>
    <n v="10161"/>
    <s v="PURO"/>
    <s v="0100:Servizi istituzionali,  generali e di gestione "/>
    <s v="0101:Organi istituzionali"/>
    <n v="1030211"/>
    <n v="1030211999"/>
    <s v="C.A.L. - RELATORI CONVEGNI   "/>
    <x v="1"/>
    <s v="rimborso spese ai relatori ad iniziative programmate"/>
    <n v="1000"/>
    <s v="Luciano Moretti"/>
    <s v="in corso di esercizio"/>
    <x v="0"/>
    <n v="1"/>
    <s v="Assistenza al CdAL, alla CoPAS, alla CPO                                       "/>
    <m/>
    <m/>
    <m/>
    <m/>
  </r>
  <r>
    <n v="10168"/>
    <s v="PURO"/>
    <s v="0100:Servizi istituzionali,  generali e di gestione "/>
    <s v="0101:Organi istituzionali"/>
    <n v="1030202"/>
    <n v="1030202005"/>
    <s v="COPAS. -SERVIZI PER RELAZIONI PUBBLICHE. MOSTRE E CONVEGNI"/>
    <x v="2"/>
    <s v=""/>
    <n v="1000"/>
    <m/>
    <m/>
    <x v="0"/>
    <n v="1"/>
    <s v="Assistenza al CdAL, alla CoPAS, alla CPO                                       "/>
    <m/>
    <m/>
    <m/>
    <m/>
  </r>
  <r>
    <n v="10168"/>
    <s v="PURO"/>
    <s v="0100:Servizi istituzionali,  generali e di gestione "/>
    <s v="0101:Organi istituzionali"/>
    <n v="1030202"/>
    <n v="1030202005"/>
    <s v="COPAS. -SERVIZI PER RELAZIONI PUBBLICHE. MOSTRE E CONVEGNI"/>
    <x v="1"/>
    <s v="affidamento servizi per iniziative programmate"/>
    <n v="1000"/>
    <s v="Luciano Moretti"/>
    <s v="in corso di esercizio"/>
    <x v="0"/>
    <n v="1"/>
    <s v="Assistenza al CdAL, alla CoPAS, alla CPO                                       "/>
    <m/>
    <m/>
    <m/>
    <m/>
  </r>
  <r>
    <n v="10169"/>
    <s v="PURO"/>
    <s v="0100:Servizi istituzionali,  generali e di gestione "/>
    <s v="0101:Organi istituzionali"/>
    <n v="1030211"/>
    <n v="1030211999"/>
    <s v="COPAS. - RELATORI CONVEGNI   "/>
    <x v="2"/>
    <s v=""/>
    <n v="1000"/>
    <m/>
    <m/>
    <x v="0"/>
    <n v="1"/>
    <s v="Assistenza al CdAL, alla CoPAS, alla CPO                                       "/>
    <m/>
    <m/>
    <m/>
    <m/>
  </r>
  <r>
    <n v="10169"/>
    <s v="PURO"/>
    <s v="0100:Servizi istituzionali,  generali e di gestione "/>
    <s v="0101:Organi istituzionali"/>
    <n v="1030211"/>
    <n v="1030211999"/>
    <s v="COPAS. - RELATORI CONVEGNI   "/>
    <x v="1"/>
    <s v="rimborso spese ai relatori ad iniziative programmate"/>
    <n v="1000"/>
    <s v="Luciano Moretti"/>
    <s v="in corso di esercizio"/>
    <x v="0"/>
    <n v="1"/>
    <s v="Assistenza al CdAL, alla CoPAS, alla CPO                                       "/>
    <m/>
    <m/>
    <m/>
    <m/>
  </r>
  <r>
    <n v="10173"/>
    <s v="PURO"/>
    <s v="0100:Servizi istituzionali,  generali e di gestione "/>
    <s v="0101:Organi istituzionali"/>
    <n v="1030201"/>
    <n v="1030201002"/>
    <s v="MISSIONI COMPONENTI DELLA CONFERENZA PERMANENTE DELLE AUTONOMIE SOCIALI"/>
    <x v="2"/>
    <s v=""/>
    <n v="500"/>
    <m/>
    <m/>
    <x v="0"/>
    <n v="1"/>
    <s v="Assistenza al CdAL, alla CoPAS, alla CPO                                       "/>
    <m/>
    <m/>
    <m/>
    <m/>
  </r>
  <r>
    <n v="10173"/>
    <s v="PURO"/>
    <s v="0100:Servizi istituzionali,  generali e di gestione "/>
    <s v="0101:Organi istituzionali"/>
    <n v="1030201"/>
    <n v="1030201002"/>
    <s v="MISSIONI COMPONENTI DELLA CONFERENZA PERMANENTE DELLE AUTONOMIE SOCIALI"/>
    <x v="1"/>
    <s v="rimborso spese componenti copas per missioni"/>
    <n v="500"/>
    <s v="Luciano Moretti"/>
    <s v="in corso di esercizio"/>
    <x v="0"/>
    <n v="1"/>
    <s v="Assistenza al CdAL, alla CoPAS, alla CPO                                       "/>
    <m/>
    <m/>
    <m/>
    <m/>
  </r>
  <r>
    <n v="10377"/>
    <s v="PURO"/>
    <s v="0100:Servizi istituzionali,  generali e di gestione "/>
    <s v="0101:Organi istituzionali"/>
    <n v="1030211"/>
    <n v="1030211001"/>
    <s v="SERVIZIO INTERPRETARIATO LIS PER SEDUTE COPAS"/>
    <x v="2"/>
    <s v=""/>
    <n v="1000"/>
    <m/>
    <m/>
    <x v="0"/>
    <n v="1"/>
    <s v="Assistenza al CdAL, alla CoPAS, alla CPO                                       "/>
    <m/>
    <m/>
    <m/>
    <m/>
  </r>
  <r>
    <n v="10377"/>
    <s v="PURO"/>
    <s v="0100:Servizi istituzionali,  generali e di gestione "/>
    <s v="0101:Organi istituzionali"/>
    <n v="1030211"/>
    <n v="1030211001"/>
    <s v="SERVIZIO INTERPRETARIATO LIS PER SEDUTE COPAS"/>
    <x v="1"/>
    <s v="affidamento servizio di interpretariato nella lingua dei segni per le attivita' della copas"/>
    <n v="1000"/>
    <s v="Luciano Moretti"/>
    <s v="in corso di esercizio"/>
    <x v="0"/>
    <n v="1"/>
    <s v="Assistenza al CdAL, alla CoPAS, alla CPO                                       "/>
    <m/>
    <m/>
    <m/>
    <m/>
  </r>
  <r>
    <n v="10391"/>
    <s v="PURO"/>
    <s v="0100:Servizi istituzionali,  generali e di gestione "/>
    <s v="0101:Organi istituzionali"/>
    <n v="1040102"/>
    <n v="1040102008"/>
    <s v="ACCORDI DI COLLABORAZIONE DI RICERCA CON UNIVERSITA' E ALTRI SOGGETTI - COPAS"/>
    <x v="2"/>
    <s v=""/>
    <n v="5000"/>
    <m/>
    <m/>
    <x v="0"/>
    <n v="1"/>
    <s v="Assistenza al CdAL, alla CoPAS, alla CPO                                       "/>
    <m/>
    <m/>
    <m/>
    <m/>
  </r>
  <r>
    <n v="10391"/>
    <s v="PURO"/>
    <s v="0100:Servizi istituzionali,  generali e di gestione "/>
    <s v="0101:Organi istituzionali"/>
    <n v="1040102"/>
    <n v="1040102008"/>
    <s v="ACCORDI DI COLLABORAZIONE DI RICERCA CON UNIVERSITA' E ALTRI SOGGETTI - COPAS"/>
    <x v="1"/>
    <s v="rimborso spese forfettario a universita', istituti di ricerca e agenzie della regione toscana"/>
    <n v="5000"/>
    <s v="Luciano Moretti"/>
    <s v="in corso di esercizio"/>
    <x v="0"/>
    <n v="1"/>
    <s v="Assistenza al CdAL, alla CoPAS, alla CPO                                       "/>
    <m/>
    <m/>
    <m/>
    <m/>
  </r>
  <r>
    <n v="10393"/>
    <s v="PURO"/>
    <s v="0100:Servizi istituzionali,  generali e di gestione "/>
    <s v="0101:Organi istituzionali"/>
    <n v="1030202"/>
    <n v="1030202005"/>
    <s v="CPO - SPESE PER ORGANIZZAZIONE DI MANIFESTAZIONI E CONVEGNI"/>
    <x v="2"/>
    <s v=""/>
    <n v="2000"/>
    <m/>
    <m/>
    <x v="0"/>
    <n v="1"/>
    <s v="Assistenza al CdAL, alla CoPAS, alla CPO                                       "/>
    <m/>
    <m/>
    <m/>
    <m/>
  </r>
  <r>
    <n v="10393"/>
    <s v="PURO"/>
    <s v="0100:Servizi istituzionali,  generali e di gestione "/>
    <s v="0101:Organi istituzionali"/>
    <n v="1030202"/>
    <n v="1030202005"/>
    <s v="CPO - SPESE PER ORGANIZZAZIONE DI MANIFESTAZIONI E CONVEGNI"/>
    <x v="1"/>
    <s v="servizi per manifestazioni e convegni"/>
    <n v="2000"/>
    <s v="Antonella Accardo"/>
    <s v="in corso di esercizio"/>
    <x v="0"/>
    <n v="1"/>
    <s v="Assistenza al CdAL, alla CoPAS, alla CPO                                       "/>
    <m/>
    <m/>
    <m/>
    <m/>
  </r>
  <r>
    <n v="10403"/>
    <s v="PURO"/>
    <s v="0100:Servizi istituzionali,  generali e di gestione "/>
    <s v="0102:Segreteria generale"/>
    <n v="1030213"/>
    <n v="1030213999"/>
    <s v="SERVIZIO DI TRASCRIZIONE SEDUTE E CONVEGNI CAL E COPAS"/>
    <x v="2"/>
    <s v=""/>
    <n v="1500"/>
    <m/>
    <m/>
    <x v="0"/>
    <n v="1"/>
    <s v="Assistenza al CdAL, alla CoPAS, alla CPO                                       "/>
    <m/>
    <m/>
    <m/>
    <m/>
  </r>
  <r>
    <n v="10403"/>
    <s v="PURO"/>
    <s v="0100:Servizi istituzionali,  generali e di gestione "/>
    <s v="0102:Segreteria generale"/>
    <n v="1030213"/>
    <n v="1030213999"/>
    <s v="SERVIZIO DI TRASCRIZIONE SEDUTE E CONVEGNI CAL E COPAS"/>
    <x v="1"/>
    <s v="affidamento del servizio di trascrizione sedute ed iniziative del cal e della copas"/>
    <n v="1500"/>
    <s v="Luciano Moretti"/>
    <s v="in corso di esercizio"/>
    <x v="0"/>
    <n v="1"/>
    <s v="Assistenza al CdAL, alla CoPAS, alla CPO                                       "/>
    <m/>
    <m/>
    <m/>
    <m/>
  </r>
  <r>
    <n v="10559"/>
    <s v="PURO"/>
    <s v="0100:Servizi istituzionali,  generali e di gestione "/>
    <s v="0101:Organi istituzionali"/>
    <n v="1030214"/>
    <n v="1030214999"/>
    <s v="CPO SERVIZIO DI CATERING"/>
    <x v="2"/>
    <s v=""/>
    <n v="500"/>
    <m/>
    <m/>
    <x v="0"/>
    <n v="1"/>
    <s v="Assistenza al CdAL, alla CoPAS, alla CPO                                       "/>
    <m/>
    <m/>
    <m/>
    <m/>
  </r>
  <r>
    <n v="10559"/>
    <s v="PURO"/>
    <s v="0100:Servizi istituzionali,  generali e di gestione "/>
    <s v="0101:Organi istituzionali"/>
    <n v="1030214"/>
    <n v="1030214999"/>
    <s v="CPO SERVIZIO DI CATERING"/>
    <x v="1"/>
    <s v="servizi di catering in occasione di eventi"/>
    <n v="500"/>
    <s v="Antonella Accardo"/>
    <s v="in corso di esercizio"/>
    <x v="0"/>
    <n v="1"/>
    <s v="Assistenza al CdAL, alla CoPAS, alla CPO                                       "/>
    <m/>
    <m/>
    <m/>
    <m/>
  </r>
  <r>
    <n v="10058"/>
    <s v="PURO"/>
    <s v="0100:Servizi istituzionali,  generali e di gestione "/>
    <s v="0101:Organi istituzionali"/>
    <n v="1030211"/>
    <n v="1030211999"/>
    <s v="RELATORI CONVEGNI - PER ATTIVITA' ED INIZIATIVE DELLE COMMISSIONI CONTROLLO E ALTRE COMMISSIONI"/>
    <x v="2"/>
    <s v=""/>
    <n v="400"/>
    <m/>
    <m/>
    <x v="1"/>
    <n v="2"/>
    <s v="Assistenza generale alla Commissione di controllo, al Parlamento degli studenti. Formazione del personale                                            "/>
    <m/>
    <m/>
    <s v="X"/>
    <m/>
  </r>
  <r>
    <n v="10058"/>
    <s v="PURO"/>
    <s v="0100:Servizi istituzionali,  generali e di gestione "/>
    <s v="0101:Organi istituzionali"/>
    <n v="1030211"/>
    <n v="1030211999"/>
    <s v="RELATORI CONVEGNI - PER ATTIVITA' ED INIZIATIVE DELLE COMMISSIONI CONTROLLO E ALTRE COMMISSIONI"/>
    <x v="1"/>
    <s v="rimborsi spese a relatori per iniziative della commissione di controllo e altre commissioni"/>
    <n v="400"/>
    <s v="Matteo Santoro"/>
    <s v="in corso di esercizio"/>
    <x v="1"/>
    <n v="2"/>
    <s v="Assistenza generale alla Commissione di controllo, al Parlamento degli studenti. Formazione del personale                                            "/>
    <m/>
    <m/>
    <s v="X"/>
    <m/>
  </r>
  <r>
    <n v="10061"/>
    <s v="PURO"/>
    <s v="0100:Servizi istituzionali,  generali e di gestione "/>
    <s v="0101:Organi istituzionali"/>
    <n v="1030202"/>
    <m/>
    <s v="SPESE PER ORGANIZZAZIONI CONVEGNI E MANIFESTAZIONI DELLE COMMISSIONI CONTROLLO E ALTRE COMMISSIONI"/>
    <x v="2"/>
    <s v=""/>
    <n v="490"/>
    <m/>
    <m/>
    <x v="1"/>
    <n v="2"/>
    <s v="Assistenza generale alla Commissione di controllo, al Parlamento degli studenti. Formazione del personale                                            "/>
    <m/>
    <m/>
    <s v="X"/>
    <m/>
  </r>
  <r>
    <n v="10061"/>
    <s v="PURO"/>
    <s v="0100:Servizi istituzionali,  generali e di gestione "/>
    <s v="0101:Organi istituzionali"/>
    <n v="1030202"/>
    <m/>
    <s v="SPESE PER ORGANIZZAZIONI CONVEGNI E MANIFESTAZIONI DELLE COMMISSIONI CONTROLLO E ALTRE COMMISSIONI"/>
    <x v="1"/>
    <s v="spese per organizzazione convegni e manifestazioni"/>
    <n v="490"/>
    <s v="Matteo Santoro"/>
    <s v="in corso di esercizio"/>
    <x v="1"/>
    <n v="2"/>
    <s v="Assistenza generale alla Commissione di controllo, al Parlamento degli studenti. Formazione del personale                                            "/>
    <m/>
    <m/>
    <s v="X"/>
    <m/>
  </r>
  <r>
    <n v="10087"/>
    <s v="PURO"/>
    <s v="0100:Servizi istituzionali,  generali e di gestione "/>
    <s v="0101:Organi istituzionali"/>
    <n v="1030102"/>
    <n v="1030102009"/>
    <s v="BENI DI RAPPRESENTANZA PRESIDENTE COMMISSIONE CONTROLLO E ALTRE COMMISSIONI"/>
    <x v="2"/>
    <s v=""/>
    <n v="900"/>
    <m/>
    <m/>
    <x v="1"/>
    <n v="2"/>
    <s v="Assistenza generale alla Commissione di controllo, al Parlamento degli studenti. Formazione del personale                                            "/>
    <m/>
    <m/>
    <s v="X"/>
    <m/>
  </r>
  <r>
    <n v="10087"/>
    <s v="PURO"/>
    <s v="0100:Servizi istituzionali,  generali e di gestione "/>
    <s v="0101:Organi istituzionali"/>
    <n v="1030102"/>
    <n v="1030102009"/>
    <s v="BENI DI RAPPRESENTANZA PRESIDENTE COMMISSIONE CONTROLLO E ALTRE COMMISSIONI"/>
    <x v="1"/>
    <s v="acquisti di beni di rappresentanza per presidente commissione controllo e presidente commissione europa"/>
    <n v="900"/>
    <s v="Matteo Santoro"/>
    <s v="in corso di esercizio"/>
    <x v="1"/>
    <n v="2"/>
    <s v="Assistenza generale alla Commissione di controllo, al Parlamento degli studenti. Formazione del personale                                            "/>
    <m/>
    <m/>
    <s v="X"/>
    <m/>
  </r>
  <r>
    <n v="10088"/>
    <s v="PURO"/>
    <s v="0100:Servizi istituzionali,  generali e di gestione "/>
    <s v="0101:Organi istituzionali"/>
    <n v="1030299"/>
    <n v="1030299011"/>
    <s v="SERVIZI DI RAPPRESENTANZA  PRESIDENTE COMMISSIONE CONTROLLO E ALTRE COMMISSIONI"/>
    <x v="2"/>
    <s v=""/>
    <n v="3000"/>
    <m/>
    <m/>
    <x v="1"/>
    <n v="2"/>
    <s v="Assistenza generale alla Commissione di controllo, al Parlamento degli studenti. Formazione del personale                                            "/>
    <m/>
    <m/>
    <s v="X"/>
    <m/>
  </r>
  <r>
    <n v="10088"/>
    <s v="PURO"/>
    <s v="0100:Servizi istituzionali,  generali e di gestione "/>
    <s v="0101:Organi istituzionali"/>
    <n v="1030299"/>
    <n v="1030299011"/>
    <s v="SERVIZI DI RAPPRESENTANZA  PRESIDENTE COMMISSIONE CONTROLLO E ALTRE COMMISSIONI"/>
    <x v="1"/>
    <s v="acquisto servizi di rappresentanza per presidente commissione controllo e presidente commissione europa"/>
    <n v="3000"/>
    <s v="Matteo Santoro"/>
    <s v="in corso di esercizio"/>
    <x v="1"/>
    <n v="2"/>
    <s v="Assistenza generale alla Commissione di controllo, al Parlamento degli studenti. Formazione del personale                                            "/>
    <m/>
    <m/>
    <s v="X"/>
    <m/>
  </r>
  <r>
    <n v="20027"/>
    <s v="PURO"/>
    <s v="0500:Tutela e valorizzazione dei beni e delle attività culturali "/>
    <s v="0501:Valorizzazione dei beni di interesse storico"/>
    <n v="2030102"/>
    <m/>
    <s v="CONTRIBUTI AD AMMINISTRAZIONE LOCALI PER LA COLLOCAZIONE DI LAPIDI COMMEMORATIVE E LA REALIZZAZIONE DI MONUMENTI CHE VALORIZZINO L'IDENTITA' TOSCANA E LA MEMORIA STORICA DELLA TOSCANA L.R. 56/2012"/>
    <x v="2"/>
    <s v=""/>
    <n v="90000"/>
    <m/>
    <m/>
    <x v="1"/>
    <n v="2"/>
    <s v="Assistenza generale alla Commissione di controllo, al Parlamento degli studenti. Formazione del personale                                            "/>
    <m/>
    <m/>
    <s v="X"/>
    <m/>
  </r>
  <r>
    <n v="20027"/>
    <s v="PURO"/>
    <s v="0500:Tutela e valorizzazione dei beni e delle attività culturali "/>
    <s v="0501:Valorizzazione dei beni di interesse storico"/>
    <n v="2030102"/>
    <m/>
    <s v="CONTRIBUTI AD AMMINISTRAZIONE LOCALI PER LA COLLOCAZIONE DI LAPIDI COMMEMORATIVE E LA REALIZZAZIONE DI MONUMENTI CHE VALORIZZINO L'IDENTITA' TOSCANA E LA MEMORIA STORICA DELLA TOSCANA L.R. 56/2012"/>
    <x v="1"/>
    <s v="contributi ad amministrazioni locali per lapidi e monumenti l.r. 56/2012"/>
    <n v="90000"/>
    <s v="Matteo Santoro"/>
    <s v="in corso di esercizio"/>
    <x v="1"/>
    <n v="2"/>
    <s v="Assistenza generale alla Commissione di controllo, al Parlamento degli studenti. Formazione del personale                                            "/>
    <m/>
    <m/>
    <s v="X"/>
    <m/>
  </r>
  <r>
    <n v="20049"/>
    <s v="PURO"/>
    <s v="0500:Tutela e valorizzazione dei beni e delle attività culturali "/>
    <s v="0501:Valorizzazione dei beni di interesse storico"/>
    <n v="2020199"/>
    <m/>
    <s v="SPESA PER LA COLLOCAZIONE DI LAPIDI COMMEMORATIVE E LA REALIZZAZIONE DI MONUMENTI CHE VALORIZZINO L'IDENTITA' TOSCANA E LA MEMORIA STORICA DELLA TOSCANA L.R. 56/2012"/>
    <x v="2"/>
    <s v=""/>
    <n v="10000"/>
    <m/>
    <m/>
    <x v="1"/>
    <n v="2"/>
    <s v="Assistenza generale alla Commissione di controllo, al Parlamento degli studenti. Formazione del personale                                            "/>
    <m/>
    <m/>
    <s v="X"/>
    <m/>
  </r>
  <r>
    <n v="20049"/>
    <s v="PURO"/>
    <s v="0500:Tutela e valorizzazione dei beni e delle attività culturali "/>
    <s v="0501:Valorizzazione dei beni di interesse storico"/>
    <n v="2020199"/>
    <m/>
    <s v="SPESA PER LA COLLOCAZIONE DI LAPIDI COMMEMORATIVE E LA REALIZZAZIONE DI MONUMENTI CHE VALORIZZINO L'IDENTITA' TOSCANA E LA MEMORIA STORICA DELLA TOSCANA L.R. 56/2012"/>
    <x v="1"/>
    <s v="spesa per lapidi e monumenti art. 7 legge regionale 56/2012"/>
    <n v="10000"/>
    <s v="Matteo Santoro"/>
    <s v="in corso di esercizio"/>
    <x v="1"/>
    <n v="2"/>
    <s v="Assistenza generale alla Commissione di controllo, al Parlamento degli studenti. Formazione del personale                                            "/>
    <m/>
    <m/>
    <s v="X"/>
    <m/>
  </r>
  <r>
    <n v="10053"/>
    <s v="PURO"/>
    <s v="0100:Servizi istituzionali,  generali e di gestione "/>
    <s v="0101:Organi istituzionali"/>
    <n v="1030202"/>
    <n v="1030202005"/>
    <s v="SERVIZI - PER ATTIVITA' ED INIZIATIVE DELLE COMMISSIONI CONSILIARI 1.2.3 e 4 - COMMISSIONE COSTA"/>
    <x v="2"/>
    <s v=""/>
    <n v="5000"/>
    <m/>
    <m/>
    <x v="1"/>
    <n v="2"/>
    <s v="Assistenza generale alle commissioni consiliari               "/>
    <m/>
    <m/>
    <m/>
    <m/>
  </r>
  <r>
    <n v="10053"/>
    <s v="PURO"/>
    <s v="0100:Servizi istituzionali,  generali e di gestione "/>
    <s v="0101:Organi istituzionali"/>
    <n v="1030202"/>
    <n v="1030202005"/>
    <s v="SERVIZI - PER ATTIVITA' ED INIZIATIVE DELLE COMMISSIONI CONSILIARI 1.2.3 e 4 - COMMISSIONE COSTA"/>
    <x v="1"/>
    <s v="spese per attivita' istituzionali delle commissioni del settore quali a titolo esemplificativo e non esaustivo, spese organizzazione seminari e convegni"/>
    <n v="5000"/>
    <s v="Riccarda Casini"/>
    <s v="in corso di esercizio"/>
    <x v="1"/>
    <n v="2"/>
    <s v="Assistenza generale alle commissioni consiliari               "/>
    <m/>
    <m/>
    <m/>
    <m/>
  </r>
  <r>
    <n v="10054"/>
    <s v="PURO"/>
    <s v="0100:Servizi istituzionali,  generali e di gestione "/>
    <s v="0101:Organi istituzionali"/>
    <n v="1030102"/>
    <n v="1030102999"/>
    <s v="BENI DI CONSUMO - PER ATTIVITA' ED INIZIATIVE DELLE COMMISSIONI CONSILIARI 1.2.3 e 4 - COMMISSIONE COSTA"/>
    <x v="2"/>
    <s v=""/>
    <n v="500"/>
    <m/>
    <m/>
    <x v="1"/>
    <n v="2"/>
    <s v="Assistenza generale alle commissioni consiliari               "/>
    <m/>
    <m/>
    <m/>
    <m/>
  </r>
  <r>
    <n v="10054"/>
    <s v="PURO"/>
    <s v="0100:Servizi istituzionali,  generali e di gestione "/>
    <s v="0101:Organi istituzionali"/>
    <n v="1030102"/>
    <n v="1030102999"/>
    <s v="BENI DI CONSUMO - PER ATTIVITA' ED INIZIATIVE DELLE COMMISSIONI CONSILIARI 1.2.3 e 4 - COMMISSIONE COSTA"/>
    <x v="1"/>
    <s v="spese per acquisto beni consumo"/>
    <n v="500"/>
    <s v="Riccarda Casini"/>
    <s v="in corso di esercizio"/>
    <x v="1"/>
    <n v="2"/>
    <s v="Assistenza generale alle commissioni consiliari               "/>
    <m/>
    <m/>
    <m/>
    <m/>
  </r>
  <r>
    <n v="10055"/>
    <s v="PURO"/>
    <s v="0100:Servizi istituzionali,  generali e di gestione "/>
    <s v="0101:Organi istituzionali"/>
    <n v="1030211"/>
    <n v="1030211999"/>
    <s v="RIMBORSO RELATORI  PER ATTIVITA ED INIZIATIVE DELLE COMMISSIONI CONSILIARI 1.2.3 e 4 COMMISSIONE COSTA"/>
    <x v="2"/>
    <s v=""/>
    <n v="500"/>
    <m/>
    <m/>
    <x v="1"/>
    <n v="2"/>
    <s v="Assistenza generale alle commissioni consiliari               "/>
    <m/>
    <m/>
    <m/>
    <m/>
  </r>
  <r>
    <n v="10055"/>
    <s v="PURO"/>
    <s v="0100:Servizi istituzionali,  generali e di gestione "/>
    <s v="0101:Organi istituzionali"/>
    <n v="1030211"/>
    <n v="1030211999"/>
    <s v="RIMBORSO RELATORI  PER ATTIVITA ED INIZIATIVE DELLE COMMISSIONI CONSILIARI 1.2.3 e 4 COMMISSIONE COSTA"/>
    <x v="1"/>
    <s v="spese per attivita' istituzionali delle commissioni quali a titolo esemplificativo e non esaustivo rimborsi a relatori per par"/>
    <n v="500"/>
    <s v="Riccarda Casini"/>
    <s v="in corso di esercizio"/>
    <x v="1"/>
    <n v="2"/>
    <s v="Assistenza generale alle commissioni consiliari               "/>
    <m/>
    <m/>
    <m/>
    <m/>
  </r>
  <r>
    <n v="10085"/>
    <s v="PURO"/>
    <s v="0100:Servizi istituzionali,  generali e di gestione "/>
    <s v="0101:Organi istituzionali"/>
    <n v="1030102"/>
    <n v="1030102009"/>
    <s v="BENI DI RAPPRESENTANZA   PRESIDENTI COMMISSIONI  1.2.3.4 E COMMISSIONE ISTITUZIONALE RIPRESA ECONOMICO-SOCIALE TOSCANA COSTIERA"/>
    <x v="2"/>
    <s v=""/>
    <n v="2500"/>
    <m/>
    <m/>
    <x v="1"/>
    <n v="2"/>
    <s v="Assistenza generale alle commissioni consiliari               "/>
    <m/>
    <m/>
    <m/>
    <m/>
  </r>
  <r>
    <n v="10085"/>
    <s v="PURO"/>
    <s v="0100:Servizi istituzionali,  generali e di gestione "/>
    <s v="0101:Organi istituzionali"/>
    <n v="1030102"/>
    <n v="1030102009"/>
    <s v="BENI DI RAPPRESENTANZA   PRESIDENTI COMMISSIONI  1.2.3.4 E COMMISSIONE ISTITUZIONALE RIPRESA ECONOMICO-SOCIALE TOSCANA COSTIERA"/>
    <x v="1"/>
    <s v="beni di rappresentanza   presidenti commissioni  1,2,3,4 e commissione costa"/>
    <n v="2500"/>
    <s v="Maria Cecilia Tosetto"/>
    <s v="in corso di esercizio"/>
    <x v="1"/>
    <n v="2"/>
    <s v="Assistenza generale alle commissioni consiliari               "/>
    <m/>
    <m/>
    <m/>
    <m/>
  </r>
  <r>
    <n v="10086"/>
    <s v="PURO"/>
    <s v="0100:Servizi istituzionali,  generali e di gestione "/>
    <s v="0101:Organi istituzionali"/>
    <n v="1030299"/>
    <n v="1030299011"/>
    <s v="SERVIZI DI RAPPRESENTANZA   PRESIDENTI COMMISSIONI 1.2.3.4 E COMMISSIONE ISTITUZIONALE RIPRESA ECONOMICO-SOCIALE TOSCANA COSTIERA"/>
    <x v="2"/>
    <s v=""/>
    <n v="12500"/>
    <m/>
    <m/>
    <x v="1"/>
    <n v="2"/>
    <s v="Assistenza generale alle commissioni consiliari               "/>
    <m/>
    <m/>
    <m/>
    <m/>
  </r>
  <r>
    <n v="10086"/>
    <s v="PURO"/>
    <s v="0100:Servizi istituzionali,  generali e di gestione "/>
    <s v="0101:Organi istituzionali"/>
    <n v="1030299"/>
    <n v="1030299011"/>
    <s v="SERVIZI DI RAPPRESENTANZA   PRESIDENTI COMMISSIONI 1.2.3.4 E COMMISSIONE ISTITUZIONALE RIPRESA ECONOMICO-SOCIALE TOSCANA COSTIERA"/>
    <x v="1"/>
    <s v="servizi di rappresentanza   presidenti commissioni  1,2,3,4 e commissione costa"/>
    <n v="12500"/>
    <s v="Maria Cecilia Tosetto"/>
    <s v="in corso di esercizio"/>
    <x v="1"/>
    <n v="2"/>
    <s v="Assistenza generale alle commissioni consiliari               "/>
    <m/>
    <m/>
    <m/>
    <m/>
  </r>
  <r>
    <s v="10072"/>
    <s v="AVANZO"/>
    <s v="0100:Servizi istituzionali,  generali e di gestione "/>
    <s v="0111:Altri servizi generali"/>
    <n v="1030299"/>
    <m/>
    <s v="SERVIZI PER IL FUNZIONAMENTO E ORGANIZZAZIONE OLI"/>
    <x v="2"/>
    <m/>
    <n v="6682.3600000000006"/>
    <m/>
    <m/>
    <x v="2"/>
    <n v="3"/>
    <m/>
    <s v="prima variazione UP (avanzo)"/>
    <s v="OLI"/>
    <m/>
    <s v="X"/>
  </r>
  <r>
    <s v="10072"/>
    <s v="AVANZO"/>
    <s v="0100:Servizi istituzionali,  generali e di gestione "/>
    <s v="0111:Altri servizi generali"/>
    <n v="1030299"/>
    <m/>
    <s v="SERVIZI PER IL FUNZIONAMENTO E ORGANIZZAZIONE OLI"/>
    <x v="1"/>
    <s v="Servizi per il funzionamento e organizzazione OLI"/>
    <n v="6682.3600000000006"/>
    <s v="Carla Paradiso"/>
    <s v="in corso di esercizio"/>
    <x v="2"/>
    <n v="3"/>
    <m/>
    <s v="prima variazione UP - attività (avanzo)"/>
    <s v="OLI"/>
    <m/>
    <s v="X"/>
  </r>
  <r>
    <s v="10075"/>
    <s v="AVANZO"/>
    <s v="0100:Servizi istituzionali,  generali e di gestione "/>
    <s v="0111:Altri servizi generali"/>
    <n v="1030211"/>
    <m/>
    <s v="RIMBORSI SPESE RELATORI A CONVEGNI E RIUNIONI OLI"/>
    <x v="2"/>
    <m/>
    <n v="2675.18"/>
    <m/>
    <m/>
    <x v="2"/>
    <n v="3"/>
    <m/>
    <s v="prima variazione UP (avanzo)"/>
    <s v="OLI"/>
    <m/>
    <m/>
  </r>
  <r>
    <s v="10075"/>
    <s v="AVANZO"/>
    <s v="0100:Servizi istituzionali,  generali e di gestione "/>
    <s v="0111:Altri servizi generali"/>
    <n v="1030211"/>
    <m/>
    <s v="RIMBORSI SPESE RELATORI A CONVEGNI E RIUNIONI OLI"/>
    <x v="1"/>
    <s v="Convegni - rimborsi analitici spese docenti per formazione e relatori"/>
    <n v="2675.18"/>
    <s v="Carla Paradiso"/>
    <s v="in corso di esercizio"/>
    <x v="2"/>
    <n v="3"/>
    <m/>
    <s v="prima variazione UP - attività (avanzo)"/>
    <s v="OLI"/>
    <m/>
    <m/>
  </r>
  <r>
    <n v="10082"/>
    <s v="PURO"/>
    <s v="0100:Servizi istituzionali,  generali e di gestione "/>
    <s v="0111:Altri servizi generali"/>
    <n v="1040102"/>
    <n v="1040102999"/>
    <s v="RIMBORSO SPESE ENTI LOCALI PER L'INIZIATIVA POPOLARE (L.R. 51/2010)"/>
    <x v="2"/>
    <s v=""/>
    <n v="5000"/>
    <m/>
    <m/>
    <x v="2"/>
    <n v="3"/>
    <s v="Assistenza giuridica e legislativa                                           "/>
    <m/>
    <m/>
    <m/>
    <m/>
  </r>
  <r>
    <n v="10082"/>
    <s v="PURO"/>
    <s v="0100:Servizi istituzionali,  generali e di gestione "/>
    <s v="0111:Altri servizi generali"/>
    <n v="1040102"/>
    <n v="1040102999"/>
    <s v="RIMBORSO SPESE ENTI LOCALI PER L'INIZIATIVA POPOLARE (L.R. 51/2010)"/>
    <x v="1"/>
    <s v="rimborso spese per leggi di iniziative popolari (l.r. 51/2010)"/>
    <n v="5000"/>
    <s v="Carla Paradiso"/>
    <s v="in corso di esercizio"/>
    <x v="2"/>
    <n v="3"/>
    <s v="Assistenza giuridica e legislativa                                           "/>
    <m/>
    <m/>
    <m/>
    <m/>
  </r>
  <r>
    <n v="10394"/>
    <s v="PURO"/>
    <s v="0100:Servizi istituzionali,  generali e di gestione "/>
    <s v="0111:Altri servizi generali"/>
    <n v="1030213"/>
    <m/>
    <s v="SERVIZIO DI TRASCRIZIONE"/>
    <x v="2"/>
    <s v=""/>
    <n v="500"/>
    <m/>
    <m/>
    <x v="2"/>
    <n v="3"/>
    <s v="Assistenza giuridica e legislativa                                           "/>
    <m/>
    <m/>
    <m/>
    <m/>
  </r>
  <r>
    <n v="10394"/>
    <s v="PURO"/>
    <s v="0100:Servizi istituzionali,  generali e di gestione "/>
    <s v="0111:Altri servizi generali"/>
    <n v="1030213"/>
    <m/>
    <s v="SERVIZIO DI TRASCRIZIONE"/>
    <x v="1"/>
    <s v="servizio di trascrizione"/>
    <n v="500"/>
    <s v="Carla Paradiso"/>
    <s v="in corso di esercizio"/>
    <x v="2"/>
    <n v="3"/>
    <s v="Assistenza giuridica e legislativa                                           "/>
    <m/>
    <m/>
    <m/>
    <m/>
  </r>
  <r>
    <n v="10405"/>
    <s v="PURO"/>
    <s v="0100:Servizi istituzionali,  generali e di gestione "/>
    <s v="0111:Altri servizi generali"/>
    <n v="1040205"/>
    <n v="1040205999"/>
    <s v="RIMBORSO SPESE PROMOTORI PRIVATI PER LEGGI DI INIZIATIVE POPOLARI (L.R. 51/2010)"/>
    <x v="2"/>
    <s v=""/>
    <n v="5000"/>
    <m/>
    <m/>
    <x v="2"/>
    <n v="3"/>
    <s v="Assistenza giuridica e legislativa                                           "/>
    <m/>
    <m/>
    <m/>
    <m/>
  </r>
  <r>
    <n v="10405"/>
    <s v="PURO"/>
    <s v="0100:Servizi istituzionali,  generali e di gestione "/>
    <s v="0111:Altri servizi generali"/>
    <n v="1040205"/>
    <n v="1040205999"/>
    <s v="RIMBORSO SPESE PROMOTORI PRIVATI PER LEGGI DI INIZIATIVE POPOLARI (L.R. 51/2010)"/>
    <x v="1"/>
    <s v="rimborso spese per leggi di iniziative popolari (l.r. 51/2010)"/>
    <n v="5000"/>
    <s v="Carla Paradiso"/>
    <s v="in corso di esercizio"/>
    <x v="2"/>
    <n v="3"/>
    <s v="Assistenza giuridica e legislativa                                           "/>
    <m/>
    <m/>
    <m/>
    <m/>
  </r>
  <r>
    <s v="10568"/>
    <s v="AVANZO"/>
    <s v="0100:Servizi istituzionali,  generali e di gestione "/>
    <s v="0111:Altri servizi generali"/>
    <n v="1030299"/>
    <m/>
    <s v="COMPENSI E RIMBORSI DOCENTI FORMAZIONE OLI A PERSONALE ESTERNO ALL'ENTE"/>
    <x v="2"/>
    <m/>
    <n v="500"/>
    <m/>
    <m/>
    <x v="2"/>
    <n v="3"/>
    <m/>
    <s v="prima variazione UP (avanzo)"/>
    <s v="OLI"/>
    <m/>
    <m/>
  </r>
  <r>
    <s v="10568"/>
    <s v="AVANZO"/>
    <s v="0100:Servizi istituzionali,  generali e di gestione "/>
    <s v="0111:Altri servizi generali"/>
    <n v="1030299"/>
    <m/>
    <s v="COMPENSI E RIMBORSI DOCENTI FORMAZIONE OLI A PERSONALE ESTERNO ALL'ENTE"/>
    <x v="1"/>
    <s v="Compensi docenti formazione oli a personale esterno all'ente"/>
    <n v="500"/>
    <s v="Carla Paradiso"/>
    <s v="in corso di esercizio"/>
    <x v="2"/>
    <n v="3"/>
    <m/>
    <s v="prima variazione UP - attività (avanzo)"/>
    <s v="OLI"/>
    <m/>
    <m/>
  </r>
  <r>
    <n v="10011"/>
    <s v="PURO"/>
    <s v="0100:Servizi istituzionali,  generali e di gestione "/>
    <s v="0101:Organi istituzionali"/>
    <n v="1030201"/>
    <n v="1030201002"/>
    <s v="MISSIONI ITALIA CONSIGLIERI"/>
    <x v="2"/>
    <s v=""/>
    <n v="6000"/>
    <m/>
    <m/>
    <x v="3"/>
    <n v="4"/>
    <s v="Bilancio e finanze                                         "/>
    <m/>
    <m/>
    <m/>
    <m/>
  </r>
  <r>
    <n v="10011"/>
    <s v="PURO"/>
    <s v="0100:Servizi istituzionali,  generali e di gestione "/>
    <s v="0101:Organi istituzionali"/>
    <n v="1030201"/>
    <n v="1030201002"/>
    <s v="MISSIONI ITALIA CONSIGLIERI"/>
    <x v="1"/>
    <s v="missioni italia consiglieri"/>
    <n v="6000"/>
    <s v="Siliana Ticci"/>
    <s v="in corso di esercizio"/>
    <x v="3"/>
    <n v="4"/>
    <s v="Bilancio e finanze                                         "/>
    <m/>
    <m/>
    <m/>
    <m/>
  </r>
  <r>
    <n v="10015"/>
    <s v="PURO"/>
    <s v="0100:Servizi istituzionali,  generali e di gestione "/>
    <s v="0101:Organi istituzionali"/>
    <n v="1040205"/>
    <n v="1040205999"/>
    <s v="ASSEGNI VITALIZI DIRETTI E INDIRETTI (l.r. 3/2009)"/>
    <x v="2"/>
    <s v=""/>
    <n v="5422000"/>
    <m/>
    <m/>
    <x v="3"/>
    <n v="4"/>
    <s v="Bilancio e finanze                                         "/>
    <m/>
    <m/>
    <m/>
    <m/>
  </r>
  <r>
    <n v="10015"/>
    <s v="PURO"/>
    <s v="0100:Servizi istituzionali,  generali e di gestione "/>
    <s v="0101:Organi istituzionali"/>
    <n v="1040205"/>
    <n v="1040205999"/>
    <s v="ASSEGNI VITALIZI DIRETTI E INDIRETTI (l.r. 3/2009)"/>
    <x v="1"/>
    <s v="assegni vitalizi diretti e indiretti (l.r. 3/2009)"/>
    <n v="5422000"/>
    <s v="Siliana Ticci"/>
    <s v="in corso di esercizio"/>
    <x v="3"/>
    <n v="4"/>
    <s v="Bilancio e finanze                                         "/>
    <m/>
    <m/>
    <m/>
    <m/>
  </r>
  <r>
    <n v="10016"/>
    <s v="PURO"/>
    <s v="0100:Servizi istituzionali,  generali e di gestione "/>
    <s v="0101:Organi istituzionali"/>
    <n v="1020101"/>
    <m/>
    <s v="IRAP ASSEGNI VITALIZI DIRETTI E INDIRETTI (l.r. 3/2009)"/>
    <x v="2"/>
    <s v=""/>
    <n v="461000"/>
    <m/>
    <m/>
    <x v="3"/>
    <n v="4"/>
    <s v="Bilancio e finanze                                         "/>
    <m/>
    <m/>
    <m/>
    <m/>
  </r>
  <r>
    <n v="10016"/>
    <s v="PURO"/>
    <s v="0100:Servizi istituzionali,  generali e di gestione "/>
    <s v="0101:Organi istituzionali"/>
    <n v="1020101"/>
    <m/>
    <s v="IRAP ASSEGNI VITALIZI DIRETTI E INDIRETTI (l.r. 3/2009)"/>
    <x v="1"/>
    <s v="irap assegni vitalizi diretti e indiretti (l.r. 3/2009)"/>
    <n v="461000"/>
    <s v="Claudia Bartarelli"/>
    <s v="dicembre 2021"/>
    <x v="3"/>
    <n v="4"/>
    <s v="Bilancio e finanze                                         "/>
    <m/>
    <m/>
    <m/>
    <m/>
  </r>
  <r>
    <n v="10019"/>
    <s v="PURO"/>
    <s v="0100:Servizi istituzionali,  generali e di gestione "/>
    <s v="0101:Organi istituzionali"/>
    <n v="1040104"/>
    <n v="1040104001"/>
    <s v="CONTRIBUTO PER IL FUNZIONAMENTO DEI GRUPPI CONSILIARI (l.r.83/2012)"/>
    <x v="2"/>
    <s v=""/>
    <n v="205000"/>
    <m/>
    <m/>
    <x v="3"/>
    <n v="4"/>
    <s v="Bilancio e finanze                                         "/>
    <m/>
    <m/>
    <m/>
    <m/>
  </r>
  <r>
    <n v="10019"/>
    <s v="PURO"/>
    <s v="0100:Servizi istituzionali,  generali e di gestione "/>
    <s v="0101:Organi istituzionali"/>
    <n v="1040104"/>
    <n v="1040104001"/>
    <s v="CONTRIBUTO PER IL FUNZIONAMENTO DEI GRUPPI CONSILIARI (l.r.83/2012)"/>
    <x v="1"/>
    <s v="contributo per il funzionamento dei gruppi consiliari  (5.000,00 x consigliere)"/>
    <n v="205000"/>
    <s v="Siliana Ticci"/>
    <s v="in corso di esercizio"/>
    <x v="3"/>
    <n v="4"/>
    <s v="Bilancio e finanze                                         "/>
    <m/>
    <m/>
    <m/>
    <m/>
  </r>
  <r>
    <n v="10033"/>
    <s v="PURO"/>
    <s v="0100:Servizi istituzionali,  generali e di gestione "/>
    <s v="0101:Organi istituzionali"/>
    <n v="1020101"/>
    <m/>
    <s v="ONERI IRAP SU LAVORO AUTONOMO OCCASIONALE E ALTRI REDDITI"/>
    <x v="2"/>
    <s v=""/>
    <n v="8119.56"/>
    <m/>
    <m/>
    <x v="3"/>
    <n v="4"/>
    <s v="Bilancio e finanze                                         "/>
    <m/>
    <m/>
    <m/>
    <m/>
  </r>
  <r>
    <n v="10033"/>
    <s v="PURO"/>
    <s v="0100:Servizi istituzionali,  generali e di gestione "/>
    <s v="0101:Organi istituzionali"/>
    <n v="1020101"/>
    <m/>
    <s v="ONERI IRAP SU LAVORO AUTONOMO OCCASIONALE E ALTRI REDDITI"/>
    <x v="1"/>
    <s v="oneri irap giunta regionale su lavoro autonomo occasionale e altri redditi"/>
    <n v="8119.56"/>
    <s v="Claudia Bartarelli"/>
    <s v="gennaio 2021"/>
    <x v="3"/>
    <n v="4"/>
    <s v="Bilancio e finanze                                         "/>
    <m/>
    <m/>
    <m/>
    <m/>
  </r>
  <r>
    <n v="10063"/>
    <s v="PURO"/>
    <s v="0100:Servizi istituzionali,  generali e di gestione "/>
    <s v="0101:Organi istituzionali"/>
    <n v="1040101"/>
    <n v="1040101004"/>
    <s v="RIMBORSO ALLA SEZIONE REGIONALE DI CONTROLLO DELLA CORTE DEI CONTI PER LA REGIONE TOSCANA (Art. 7. c. 8. l. 131/03) -"/>
    <x v="2"/>
    <s v=""/>
    <n v="210000"/>
    <m/>
    <m/>
    <x v="3"/>
    <n v="4"/>
    <s v="Bilancio e finanze                                         "/>
    <m/>
    <m/>
    <m/>
    <m/>
  </r>
  <r>
    <n v="10063"/>
    <s v="PURO"/>
    <s v="0100:Servizi istituzionali,  generali e di gestione "/>
    <s v="0101:Organi istituzionali"/>
    <n v="1040101"/>
    <n v="1040101004"/>
    <s v="RIMBORSO ALLA SEZIONE REGIONALE DI CONTROLLO DELLA CORTE DEI CONTI PER LA REGIONE TOSCANA (Art. 7. c. 8. l. 131/03) -"/>
    <x v="1"/>
    <s v="rimborso alla sezione regionale di controllo della corte dei conti per la regione toscana (art. 7, c. 8, l. 131/03) -"/>
    <n v="210000"/>
    <s v="Leonardo Grassi"/>
    <s v="in corso di esercizio"/>
    <x v="3"/>
    <n v="4"/>
    <s v="Bilancio e finanze                                         "/>
    <m/>
    <m/>
    <m/>
    <m/>
  </r>
  <r>
    <n v="10069"/>
    <s v="PURO"/>
    <s v="0100:Servizi istituzionali,  generali e di gestione "/>
    <s v="0110:Risorse umane"/>
    <n v="1020101"/>
    <n v="1020101001"/>
    <s v="IRAP SU TIROCINI FORMATIVI A TITOLO ONEROSO PRESSO IL CONSIGLIO REGIONALE"/>
    <x v="2"/>
    <s v=""/>
    <n v="3400"/>
    <m/>
    <m/>
    <x v="3"/>
    <n v="4"/>
    <s v="Bilancio e finanze                                         "/>
    <m/>
    <m/>
    <m/>
    <m/>
  </r>
  <r>
    <n v="10069"/>
    <s v="PURO"/>
    <s v="0100:Servizi istituzionali,  generali e di gestione "/>
    <s v="0110:Risorse umane"/>
    <n v="1020101"/>
    <n v="1020101001"/>
    <s v="IRAP SU TIROCINI FORMATIVI A TITOLO ONEROSO PRESSO IL CONSIGLIO REGIONALE"/>
    <x v="1"/>
    <s v="irap su tirocini formativi a titolo oneroso presso il consiglio regionale"/>
    <n v="3400"/>
    <s v="Claudia Bartarelli"/>
    <s v="in corso di esercizio"/>
    <x v="3"/>
    <n v="4"/>
    <s v="Bilancio e finanze                                         "/>
    <m/>
    <m/>
    <m/>
    <m/>
  </r>
  <r>
    <n v="10070"/>
    <s v="PURO"/>
    <s v="0100:Servizi istituzionali,  generali e di gestione "/>
    <s v="0110:Risorse umane"/>
    <n v="1010201"/>
    <n v="1010201001"/>
    <s v="INAIL SU TIROCINI FORMATIVI A TITOLO ONEROSO PRESSO IL CONSIGLIO REGIONALE"/>
    <x v="2"/>
    <s v=""/>
    <n v="530"/>
    <m/>
    <m/>
    <x v="3"/>
    <n v="4"/>
    <s v="Bilancio e finanze                                         "/>
    <m/>
    <m/>
    <m/>
    <m/>
  </r>
  <r>
    <n v="10070"/>
    <s v="PURO"/>
    <s v="0100:Servizi istituzionali,  generali e di gestione "/>
    <s v="0110:Risorse umane"/>
    <n v="1010201"/>
    <n v="1010201001"/>
    <s v="INAIL SU TIROCINI FORMATIVI A TITOLO ONEROSO PRESSO IL CONSIGLIO REGIONALE"/>
    <x v="1"/>
    <s v="contributi e inail da prevedersi nel caso di attivazione di tirocini formativi noncurriculari"/>
    <n v="530"/>
    <s v="Claudia Bartarelli"/>
    <s v="in corso di esercizio"/>
    <x v="3"/>
    <n v="4"/>
    <s v="Bilancio e finanze                                         "/>
    <m/>
    <m/>
    <m/>
    <m/>
  </r>
  <r>
    <s v="10077"/>
    <s v="AVANZO"/>
    <s v="0100:Servizi istituzionali,  generali e di gestione "/>
    <s v="0111:Altri servizi generali"/>
    <n v="1020101"/>
    <n v="1020101001"/>
    <s v="IRAP PER COMPENSI E RIMBORSI SPESE RELATORI CONVEGNI E RIUNIONI OLI"/>
    <x v="2"/>
    <s v=""/>
    <n v="230"/>
    <m/>
    <m/>
    <x v="3"/>
    <n v="4"/>
    <s v="Bilancio e finanze                                         "/>
    <s v="prima variazione UP (avanzo)"/>
    <s v="OLI"/>
    <m/>
    <m/>
  </r>
  <r>
    <s v="10077"/>
    <s v="AVANZO"/>
    <s v="0100:Servizi istituzionali,  generali e di gestione "/>
    <s v="0111:Altri servizi generali"/>
    <n v="1020101"/>
    <n v="1020101001"/>
    <s v="IRAP PER COMPENSI E RIMBORSI SPESE RELATORI CONVEGNI E RIUNIONI OLI"/>
    <x v="1"/>
    <s v="irap per compensi e rimborsi spese relatori convegni e riunioni OLI"/>
    <n v="230"/>
    <s v="Claudia Bartarelli"/>
    <s v="in corso di esercizio"/>
    <x v="3"/>
    <n v="4"/>
    <s v="Bilancio e finanze                                         "/>
    <s v="prima variazione UP - attività (avanzo)"/>
    <s v="OLI"/>
    <m/>
    <m/>
  </r>
  <r>
    <n v="10105"/>
    <s v="PURO"/>
    <s v="0100:Servizi istituzionali,  generali e di gestione "/>
    <s v="0101:Organi istituzionali"/>
    <n v="1020101"/>
    <n v="1020101001"/>
    <s v="ONERI IRAP DIFENSORE CIVICO"/>
    <x v="2"/>
    <s v=""/>
    <n v="6061"/>
    <m/>
    <m/>
    <x v="3"/>
    <n v="4"/>
    <s v="Bilancio e finanze                                         "/>
    <m/>
    <m/>
    <m/>
    <m/>
  </r>
  <r>
    <n v="10105"/>
    <s v="PURO"/>
    <s v="0100:Servizi istituzionali,  generali e di gestione "/>
    <s v="0101:Organi istituzionali"/>
    <n v="1020101"/>
    <n v="1020101001"/>
    <s v="ONERI IRAP DIFENSORE CIVICO"/>
    <x v="1"/>
    <s v="irap  difensore civico"/>
    <n v="6061"/>
    <s v="Claudia Bartarelli"/>
    <s v="in corso di esercizio"/>
    <x v="3"/>
    <n v="4"/>
    <s v="Bilancio e finanze                                         "/>
    <m/>
    <m/>
    <m/>
    <m/>
  </r>
  <r>
    <n v="10119"/>
    <s v="PURO"/>
    <s v="0100:Servizi istituzionali,  generali e di gestione "/>
    <s v="0101:Organi istituzionali"/>
    <n v="1020101"/>
    <n v="1020101001"/>
    <s v="ONERI IRAP CORECOM"/>
    <x v="2"/>
    <s v=""/>
    <n v="12753"/>
    <m/>
    <m/>
    <x v="3"/>
    <n v="4"/>
    <s v="Bilancio e finanze                                         "/>
    <m/>
    <m/>
    <m/>
    <m/>
  </r>
  <r>
    <n v="10119"/>
    <s v="PURO"/>
    <s v="0100:Servizi istituzionali,  generali e di gestione "/>
    <s v="0101:Organi istituzionali"/>
    <n v="1020101"/>
    <n v="1020101001"/>
    <s v="ONERI IRAP CORECOM"/>
    <x v="1"/>
    <s v="irap  corecom"/>
    <n v="12753"/>
    <s v="Claudia Bartarelli"/>
    <s v="in corso di esercizio"/>
    <x v="3"/>
    <n v="4"/>
    <s v="Bilancio e finanze                                         "/>
    <m/>
    <m/>
    <m/>
    <m/>
  </r>
  <r>
    <n v="10126"/>
    <s v="PURO"/>
    <s v="0100:Servizi istituzionali,  generali e di gestione "/>
    <s v="0101:Organi istituzionali"/>
    <n v="1020101"/>
    <m/>
    <s v="IRAP SU EROGAZIONI PREMI"/>
    <x v="2"/>
    <s v=""/>
    <n v="2210"/>
    <m/>
    <m/>
    <x v="3"/>
    <n v="4"/>
    <s v="Bilancio e finanze                                         "/>
    <m/>
    <m/>
    <m/>
    <m/>
  </r>
  <r>
    <n v="10126"/>
    <s v="PURO"/>
    <s v="0100:Servizi istituzionali,  generali e di gestione "/>
    <s v="0101:Organi istituzionali"/>
    <n v="1020101"/>
    <m/>
    <s v="IRAP SU EROGAZIONI PREMI"/>
    <x v="1"/>
    <s v="irap su erogazioni premi"/>
    <n v="2210"/>
    <s v="Claudia Bartarelli"/>
    <s v="in corso di esercizio"/>
    <x v="3"/>
    <n v="4"/>
    <s v="Bilancio e finanze                                         "/>
    <m/>
    <m/>
    <m/>
    <m/>
  </r>
  <r>
    <n v="10145"/>
    <s v="PURO"/>
    <s v="0100:Servizi istituzionali,  generali e di gestione "/>
    <s v="0101:Organi istituzionali"/>
    <n v="1020101"/>
    <n v="1020101001"/>
    <s v="ONERI IRAP COMMISSIONE PARI OPPORTUNITA'"/>
    <x v="2"/>
    <s v=""/>
    <n v="5445"/>
    <m/>
    <m/>
    <x v="3"/>
    <n v="4"/>
    <s v="Bilancio e finanze                                         "/>
    <m/>
    <m/>
    <m/>
    <m/>
  </r>
  <r>
    <n v="10145"/>
    <s v="PURO"/>
    <s v="0100:Servizi istituzionali,  generali e di gestione "/>
    <s v="0101:Organi istituzionali"/>
    <n v="1020101"/>
    <n v="1020101001"/>
    <s v="ONERI IRAP COMMISSIONE PARI OPPORTUNITA'"/>
    <x v="1"/>
    <s v="irap commissione pari opportunita'"/>
    <n v="5445"/>
    <s v="Claudia Bartarelli"/>
    <s v="in corso di esercizio"/>
    <x v="3"/>
    <n v="4"/>
    <s v="Bilancio e finanze                                         "/>
    <m/>
    <m/>
    <m/>
    <m/>
  </r>
  <r>
    <n v="10156"/>
    <s v="PURO"/>
    <s v="0100:Servizi istituzionali,  generali e di gestione "/>
    <s v="0101:Organi istituzionali"/>
    <n v="1020101"/>
    <n v="1020101001"/>
    <s v="IRAP SU GETTONI E INDENNITA' CAL"/>
    <x v="2"/>
    <s v=""/>
    <n v="2230"/>
    <m/>
    <m/>
    <x v="3"/>
    <n v="4"/>
    <s v="Bilancio e finanze                                         "/>
    <m/>
    <m/>
    <m/>
    <m/>
  </r>
  <r>
    <n v="10156"/>
    <s v="PURO"/>
    <s v="0100:Servizi istituzionali,  generali e di gestione "/>
    <s v="0101:Organi istituzionali"/>
    <n v="1020101"/>
    <n v="1020101001"/>
    <s v="IRAP SU GETTONI E INDENNITA' CAL"/>
    <x v="1"/>
    <s v="irap su gettoni e indennita' cal"/>
    <n v="2230"/>
    <s v="Claudia Bartarelli"/>
    <s v="in corso di esercizio"/>
    <x v="3"/>
    <n v="4"/>
    <s v="Bilancio e finanze                                         "/>
    <m/>
    <m/>
    <m/>
    <m/>
  </r>
  <r>
    <n v="10165"/>
    <s v="PURO"/>
    <s v="0100:Servizi istituzionali,  generali e di gestione "/>
    <s v="0101:Organi istituzionali"/>
    <n v="1020101"/>
    <n v="1020101001"/>
    <s v="IRAP SU RIMBORSO KM MISSIONI MEMBRI CONFERENZA PERMANENTE AUTONOMIE SOCIALI"/>
    <x v="2"/>
    <s v=""/>
    <n v="26"/>
    <m/>
    <m/>
    <x v="3"/>
    <n v="4"/>
    <s v="Bilancio e finanze                                         "/>
    <m/>
    <m/>
    <m/>
    <m/>
  </r>
  <r>
    <n v="10165"/>
    <s v="PURO"/>
    <s v="0100:Servizi istituzionali,  generali e di gestione "/>
    <s v="0101:Organi istituzionali"/>
    <n v="1020101"/>
    <n v="1020101001"/>
    <s v="IRAP SU RIMBORSO KM MISSIONI MEMBRI CONFERENZA PERMANENTE AUTONOMIE SOCIALI"/>
    <x v="1"/>
    <s v="irap su rimborsi spese e km missioni membri conferenza permanente autonomie sociali"/>
    <n v="26"/>
    <s v="Claudia Bartarelli"/>
    <s v="in corso di esercizio"/>
    <x v="3"/>
    <n v="4"/>
    <s v="Bilancio e finanze                                         "/>
    <m/>
    <m/>
    <m/>
    <m/>
  </r>
  <r>
    <n v="10176"/>
    <s v="PURO"/>
    <s v="0100:Servizi istituzionali,  generali e di gestione "/>
    <s v="0101:Organi istituzionali"/>
    <n v="1020101"/>
    <n v="1020101001"/>
    <s v="IRAP SU EMOLUMENTI AUTORITA' REGIONALE PER LA PARTECIPAZIONE"/>
    <x v="2"/>
    <s v=""/>
    <n v="578"/>
    <m/>
    <m/>
    <x v="3"/>
    <n v="4"/>
    <s v="Bilancio e finanze                                         "/>
    <m/>
    <m/>
    <m/>
    <m/>
  </r>
  <r>
    <n v="10176"/>
    <s v="PURO"/>
    <s v="0100:Servizi istituzionali,  generali e di gestione "/>
    <s v="0101:Organi istituzionali"/>
    <n v="1020101"/>
    <n v="1020101001"/>
    <s v="IRAP SU EMOLUMENTI AUTORITA' REGIONALE PER LA PARTECIPAZIONE"/>
    <x v="1"/>
    <s v="irap su emolumenti autorita regionale per la partecipazione"/>
    <n v="578"/>
    <s v="Claudia Bartarelli"/>
    <s v="in corso di esercizio"/>
    <x v="3"/>
    <n v="4"/>
    <s v="Bilancio e finanze                                         "/>
    <m/>
    <m/>
    <m/>
    <m/>
  </r>
  <r>
    <n v="10187"/>
    <s v="PURO"/>
    <s v="0100:Servizi istituzionali,  generali e di gestione "/>
    <s v="0101:Organi istituzionali"/>
    <n v="1020101"/>
    <n v="1020101001"/>
    <s v="IRAP MISSIONI AUTORITA' REGIONALE PER LA PARTECIPAZIONE"/>
    <x v="2"/>
    <s v=""/>
    <n v="43"/>
    <m/>
    <m/>
    <x v="3"/>
    <n v="4"/>
    <s v="Bilancio e finanze                                         "/>
    <m/>
    <m/>
    <m/>
    <m/>
  </r>
  <r>
    <n v="10187"/>
    <s v="PURO"/>
    <s v="0100:Servizi istituzionali,  generali e di gestione "/>
    <s v="0101:Organi istituzionali"/>
    <n v="1020101"/>
    <n v="1020101001"/>
    <s v="IRAP MISSIONI AUTORITA' REGIONALE PER LA PARTECIPAZIONE"/>
    <x v="1"/>
    <s v="irap missioni autorita' regionale per la partecipazione"/>
    <n v="43"/>
    <s v="Claudia Bartarelli"/>
    <s v="in corso di esercizio"/>
    <x v="3"/>
    <n v="4"/>
    <s v="Bilancio e finanze                                         "/>
    <m/>
    <m/>
    <m/>
    <m/>
  </r>
  <r>
    <n v="10189"/>
    <s v="PURO"/>
    <s v="0100:Servizi istituzionali,  generali e di gestione "/>
    <s v="0101:Organi istituzionali"/>
    <n v="1020101"/>
    <n v="1020101001"/>
    <s v="IRAP SU EMOLUMENTI COLLEGIO DI GARANZIA L.R. 34/2008"/>
    <x v="2"/>
    <s v=""/>
    <n v="1275"/>
    <m/>
    <m/>
    <x v="3"/>
    <n v="4"/>
    <s v="Bilancio e finanze                                         "/>
    <m/>
    <m/>
    <m/>
    <m/>
  </r>
  <r>
    <n v="10189"/>
    <s v="PURO"/>
    <s v="0100:Servizi istituzionali,  generali e di gestione "/>
    <s v="0101:Organi istituzionali"/>
    <n v="1020101"/>
    <n v="1020101001"/>
    <s v="IRAP SU EMOLUMENTI COLLEGIO DI GARANZIA L.R. 34/2008"/>
    <x v="1"/>
    <s v="irap su emolumenti collegio di garanzia l.r. 34/2008"/>
    <n v="1275"/>
    <s v="Claudia Bartarelli"/>
    <s v="in corso di esercizio"/>
    <x v="3"/>
    <n v="4"/>
    <s v="Bilancio e finanze                                         "/>
    <m/>
    <m/>
    <m/>
    <m/>
  </r>
  <r>
    <n v="10192"/>
    <s v="PURO"/>
    <s v="0100:Servizi istituzionali,  generali e di gestione "/>
    <s v="0101:Organi istituzionali"/>
    <n v="1020101"/>
    <m/>
    <s v="IRAP SU INDENNITA'  E RIMBORSO SPESE GARANTE PER L'INFANZIA E L'ADOLESCENZA"/>
    <x v="2"/>
    <s v=""/>
    <n v="5013.2"/>
    <m/>
    <m/>
    <x v="3"/>
    <n v="4"/>
    <s v="Bilancio e finanze                                         "/>
    <m/>
    <m/>
    <m/>
    <m/>
  </r>
  <r>
    <n v="10192"/>
    <s v="PURO"/>
    <s v="0100:Servizi istituzionali,  generali e di gestione "/>
    <s v="0101:Organi istituzionali"/>
    <n v="1020101"/>
    <m/>
    <s v="IRAP SU INDENNITA'  E RIMBORSO SPESE GARANTE PER L'INFANZIA E L'ADOLESCENZA"/>
    <x v="1"/>
    <s v="irap su indennita'  e rimborso spese garante per infanzia e  adolescenza"/>
    <n v="5013.2"/>
    <s v="Claudia Bartarelli"/>
    <s v="in corso di esercizio"/>
    <x v="3"/>
    <n v="4"/>
    <s v="Bilancio e finanze                                         "/>
    <m/>
    <m/>
    <m/>
    <m/>
  </r>
  <r>
    <n v="10200"/>
    <s v="PURO"/>
    <s v="0100:Servizi istituzionali,  generali e di gestione "/>
    <s v="0101:Organi istituzionali"/>
    <n v="1020101"/>
    <n v="1020101001"/>
    <s v="IRAP SU RIMBORSO KM MISSIONI- GARANTE PER L'INFANZIA E L'ADOLESCENZA"/>
    <x v="2"/>
    <s v=""/>
    <n v="128"/>
    <m/>
    <m/>
    <x v="3"/>
    <n v="4"/>
    <s v="Bilancio e finanze                                         "/>
    <m/>
    <m/>
    <m/>
    <m/>
  </r>
  <r>
    <n v="10200"/>
    <s v="PURO"/>
    <s v="0100:Servizi istituzionali,  generali e di gestione "/>
    <s v="0101:Organi istituzionali"/>
    <n v="1020101"/>
    <n v="1020101001"/>
    <s v="IRAP SU RIMBORSO KM MISSIONI- GARANTE PER L'INFANZIA E L'ADOLESCENZA"/>
    <x v="1"/>
    <s v="irap su missioni- garante per l'infanzia e l'adolescenza"/>
    <n v="128"/>
    <s v="Claudia Bartarelli"/>
    <s v="in corso di esercizio"/>
    <x v="3"/>
    <n v="4"/>
    <s v="Bilancio e finanze                                         "/>
    <m/>
    <m/>
    <m/>
    <m/>
  </r>
  <r>
    <n v="10211"/>
    <s v="PURO"/>
    <s v="0100:Servizi istituzionali,  generali e di gestione "/>
    <s v="0101:Organi istituzionali"/>
    <n v="1020101"/>
    <n v="1020101001"/>
    <s v="-IRAP SU MISSIONI -GARANTE PER LE PERSONE SOTTOPOSTE A MISURE RESTRITTIVE DELLA LIBERTA? PERSONALE"/>
    <x v="2"/>
    <s v=""/>
    <n v="255"/>
    <m/>
    <m/>
    <x v="3"/>
    <n v="4"/>
    <s v="Bilancio e finanze                                         "/>
    <m/>
    <m/>
    <m/>
    <m/>
  </r>
  <r>
    <n v="10211"/>
    <s v="PURO"/>
    <s v="0100:Servizi istituzionali,  generali e di gestione "/>
    <s v="0101:Organi istituzionali"/>
    <n v="1020101"/>
    <n v="1020101001"/>
    <s v="-IRAP SU MISSIONI -GARANTE PER LE PERSONE SOTTOPOSTE A MISURE RESTRITTIVE DELLA LIBERTA? PERSONALE"/>
    <x v="1"/>
    <s v="irap su rimborso chilometrico missioni -garante per le persone sottoposte a misure restrittive della liberta personale"/>
    <n v="255"/>
    <s v="Claudia Bartarelli"/>
    <s v="in corso di esercizio"/>
    <x v="3"/>
    <n v="4"/>
    <s v="Bilancio e finanze                                         "/>
    <m/>
    <m/>
    <m/>
    <m/>
  </r>
  <r>
    <n v="10371"/>
    <s v="PURO"/>
    <s v="0100:Servizi istituzionali,  generali e di gestione "/>
    <s v="0101:Organi istituzionali"/>
    <n v="1020101"/>
    <n v="1020101001"/>
    <s v="IRAP SU INDENNITA' E  RIMBORSI SPESE GARANTE DELLE PERSONE SOTTOPOSTE A MISURE RESTRITTIVE DELLA LIBERTA' PERSONALE"/>
    <x v="2"/>
    <s v=""/>
    <n v="4248.2"/>
    <m/>
    <m/>
    <x v="3"/>
    <n v="4"/>
    <s v="Bilancio e finanze                                         "/>
    <m/>
    <m/>
    <m/>
    <m/>
  </r>
  <r>
    <n v="10371"/>
    <s v="PURO"/>
    <s v="0100:Servizi istituzionali,  generali e di gestione "/>
    <s v="0101:Organi istituzionali"/>
    <n v="1020101"/>
    <n v="1020101001"/>
    <s v="IRAP SU INDENNITA' E  RIMBORSI SPESE GARANTE DELLE PERSONE SOTTOPOSTE A MISURE RESTRITTIVE DELLA LIBERTA' PERSONALE"/>
    <x v="1"/>
    <s v="irap su indennita e  rimborsi spese garante delle persone sottoposte a misure restrittive della liberta personale"/>
    <n v="4248.2"/>
    <s v="Claudia Bartarelli"/>
    <s v="in corso d'esercizio"/>
    <x v="3"/>
    <n v="4"/>
    <s v="Bilancio e finanze                                         "/>
    <m/>
    <m/>
    <m/>
    <m/>
  </r>
  <r>
    <n v="10228"/>
    <s v="PURO"/>
    <s v="0100:Servizi istituzionali,  generali e di gestione "/>
    <s v="0103:Gestione economica, finanziaria,  programmazione, provveditorato"/>
    <n v="1030217"/>
    <m/>
    <s v="SPESE E COMMISSIONI PER SERVIZIO DI TESORERIA"/>
    <x v="2"/>
    <s v=""/>
    <n v="800"/>
    <m/>
    <m/>
    <x v="3"/>
    <n v="4"/>
    <s v="Bilancio e finanze                                         "/>
    <m/>
    <m/>
    <m/>
    <m/>
  </r>
  <r>
    <n v="10228"/>
    <s v="PURO"/>
    <s v="0100:Servizi istituzionali,  generali e di gestione "/>
    <s v="0103:Gestione economica, finanziaria,  programmazione, provveditorato"/>
    <n v="1030217"/>
    <m/>
    <s v="SPESE E COMMISSIONI PER SERVIZIO DI TESORERIA"/>
    <x v="1"/>
    <s v="spese per servizio di tesoreria"/>
    <n v="800"/>
    <s v="Leonardo Grassi"/>
    <s v="in corso di esercizio"/>
    <x v="3"/>
    <n v="4"/>
    <s v="Bilancio e finanze                                         "/>
    <m/>
    <m/>
    <m/>
    <m/>
  </r>
  <r>
    <n v="10229"/>
    <s v="PURO"/>
    <s v="0100:Servizi istituzionali,  generali e di gestione "/>
    <s v="0103:Gestione economica, finanziaria,  programmazione, provveditorato"/>
    <n v="1020199"/>
    <n v="1020199999"/>
    <s v="SPESE MINUTE SOSTENUTE TRAMITE FONDO ECONOMALE - IMPOSTE E TASSE A CARICO DELL'ENTE"/>
    <x v="2"/>
    <s v=""/>
    <n v="500"/>
    <m/>
    <m/>
    <x v="3"/>
    <n v="4"/>
    <s v="Bilancio e finanze                                         "/>
    <m/>
    <m/>
    <m/>
    <m/>
  </r>
  <r>
    <n v="10229"/>
    <s v="PURO"/>
    <s v="0100:Servizi istituzionali,  generali e di gestione "/>
    <s v="0103:Gestione economica, finanziaria,  programmazione, provveditorato"/>
    <n v="1020199"/>
    <n v="1020199999"/>
    <s v="SPESE MINUTE SOSTENUTE TRAMITE FONDO ECONOMALE - IMPOSTE E TASSE A CARICO DELL'ENTE"/>
    <x v="1"/>
    <s v="imposte e tasse a carico dell'ente"/>
    <n v="500"/>
    <s v="Claudia Bartarelli"/>
    <s v="in corso di esercizio"/>
    <x v="3"/>
    <n v="4"/>
    <s v="Bilancio e finanze                                         "/>
    <m/>
    <m/>
    <m/>
    <m/>
  </r>
  <r>
    <n v="10347"/>
    <s v="PURO"/>
    <s v="0100:Servizi istituzionali,  generali e di gestione "/>
    <s v="0103:Gestione economica, finanziaria,  programmazione, provveditorato"/>
    <n v="1020102"/>
    <n v="1020102001"/>
    <s v="SPESE MINUTE SOSTENUTE TRAMITE FONDO ECONOMALE - SPESE PER ACQUISTO VALORI BOLLATI"/>
    <x v="2"/>
    <s v=""/>
    <n v="1000"/>
    <m/>
    <m/>
    <x v="3"/>
    <n v="4"/>
    <s v="Bilancio e finanze                                         "/>
    <m/>
    <m/>
    <m/>
    <m/>
  </r>
  <r>
    <n v="10347"/>
    <s v="PURO"/>
    <s v="0100:Servizi istituzionali,  generali e di gestione "/>
    <s v="0103:Gestione economica, finanziaria,  programmazione, provveditorato"/>
    <n v="1020102"/>
    <n v="1020102001"/>
    <s v="SPESE MINUTE SOSTENUTE TRAMITE FONDO ECONOMALE - SPESE PER ACQUISTO VALORI BOLLATI"/>
    <x v="1"/>
    <s v="spese per acquisto marche da bollo"/>
    <n v="1000"/>
    <s v="Claudia Bartarelli"/>
    <s v="in corso di esercizio"/>
    <x v="3"/>
    <n v="4"/>
    <s v="Bilancio e finanze                                         "/>
    <m/>
    <m/>
    <m/>
    <m/>
  </r>
  <r>
    <n v="10349"/>
    <s v="PURO"/>
    <s v="0100:Servizi istituzionali,  generali e di gestione "/>
    <s v="0103:Gestione economica, finanziaria,  programmazione, provveditorato"/>
    <n v="1030216"/>
    <n v="1030216002"/>
    <s v="SPESE MINUTE SOSTENUTE TRAMITE FONDO ECONOMALE - SPESE POSTALI"/>
    <x v="2"/>
    <s v=""/>
    <n v="500"/>
    <m/>
    <m/>
    <x v="3"/>
    <n v="4"/>
    <s v="Bilancio e finanze                                         "/>
    <m/>
    <m/>
    <m/>
    <m/>
  </r>
  <r>
    <n v="10349"/>
    <s v="PURO"/>
    <s v="0100:Servizi istituzionali,  generali e di gestione "/>
    <s v="0103:Gestione economica, finanziaria,  programmazione, provveditorato"/>
    <n v="1030216"/>
    <n v="1030216002"/>
    <s v="SPESE MINUTE SOSTENUTE TRAMITE FONDO ECONOMALE - SPESE POSTALI"/>
    <x v="1"/>
    <s v="spese postali  e per spedizioni"/>
    <n v="500"/>
    <s v="Claudia Bartarelli"/>
    <s v="in corso di esercizio"/>
    <x v="3"/>
    <n v="4"/>
    <s v="Bilancio e finanze                                         "/>
    <m/>
    <m/>
    <m/>
    <m/>
  </r>
  <r>
    <n v="10351"/>
    <s v="PURO"/>
    <s v="0100:Servizi istituzionali,  generali e di gestione "/>
    <s v="0103:Gestione economica, finanziaria,  programmazione, provveditorato"/>
    <n v="1030205"/>
    <n v="1030205999"/>
    <s v="CANONI TELEVISIVI A CARICO DELL'ENTE"/>
    <x v="2"/>
    <s v=""/>
    <n v="412"/>
    <m/>
    <m/>
    <x v="3"/>
    <n v="4"/>
    <s v="Bilancio e finanze                                         "/>
    <m/>
    <m/>
    <m/>
    <m/>
  </r>
  <r>
    <n v="10351"/>
    <s v="PURO"/>
    <s v="0100:Servizi istituzionali,  generali e di gestione "/>
    <s v="0103:Gestione economica, finanziaria,  programmazione, provveditorato"/>
    <n v="1030205"/>
    <n v="1030205999"/>
    <s v="CANONI TELEVISIVI A CARICO DELL'ENTE"/>
    <x v="1"/>
    <s v="rinnovo canone speciale rai immobile via cavour 2-4-6-8"/>
    <n v="412"/>
    <s v="Claudia Bartarelli"/>
    <s v="gennaio 2021"/>
    <x v="3"/>
    <n v="4"/>
    <s v="Bilancio e finanze                                         "/>
    <m/>
    <m/>
    <m/>
    <m/>
  </r>
  <r>
    <n v="10386"/>
    <s v="PURO"/>
    <s v="0100:Servizi istituzionali,  generali e di gestione "/>
    <s v="0103:Gestione economica, finanziaria,  programmazione, provveditorato"/>
    <n v="1030299"/>
    <n v="1030299999"/>
    <s v="SPESE MINUTE SOSTENUTE TRAMITE FONDO ECONOMALE - SPESE PER ACQUISTO SERVIZI DIVERSI"/>
    <x v="2"/>
    <s v=""/>
    <n v="500"/>
    <m/>
    <m/>
    <x v="3"/>
    <n v="4"/>
    <s v="Bilancio e finanze                                         "/>
    <m/>
    <m/>
    <m/>
    <m/>
  </r>
  <r>
    <n v="10386"/>
    <s v="PURO"/>
    <s v="0100:Servizi istituzionali,  generali e di gestione "/>
    <s v="0103:Gestione economica, finanziaria,  programmazione, provveditorato"/>
    <n v="1030299"/>
    <n v="1030299999"/>
    <s v="SPESE MINUTE SOSTENUTE TRAMITE FONDO ECONOMALE - SPESE PER ACQUISTO SERVIZI DIVERSI"/>
    <x v="1"/>
    <s v="spese per acquisto servizi diversi"/>
    <n v="500"/>
    <s v="Claudia Bartarelli"/>
    <s v="in corso di esercizio"/>
    <x v="3"/>
    <n v="4"/>
    <s v="Bilancio e finanze                                         "/>
    <m/>
    <m/>
    <m/>
    <m/>
  </r>
  <r>
    <n v="10388"/>
    <s v="PURO"/>
    <s v="0100:Servizi istituzionali,  generali e di gestione "/>
    <s v="0103:Gestione economica, finanziaria,  programmazione, provveditorato"/>
    <n v="1030213"/>
    <n v="1030213999"/>
    <s v="SPESE MINUTE SOSTENUTE TRAMITE FONDO ECONOMALE - ACQUISTO SERVIZI DIVERSI PER AUTOPARCO"/>
    <x v="2"/>
    <s v=""/>
    <n v="250"/>
    <m/>
    <m/>
    <x v="3"/>
    <n v="4"/>
    <s v="Bilancio e finanze                                         "/>
    <m/>
    <m/>
    <m/>
    <m/>
  </r>
  <r>
    <n v="10388"/>
    <s v="PURO"/>
    <s v="0100:Servizi istituzionali,  generali e di gestione "/>
    <s v="0103:Gestione economica, finanziaria,  programmazione, provveditorato"/>
    <n v="1030213"/>
    <n v="1030213999"/>
    <s v="SPESE MINUTE SOSTENUTE TRAMITE FONDO ECONOMALE - ACQUISTO SERVIZI DIVERSI PER AUTOPARCO"/>
    <x v="1"/>
    <s v="servizi diversi permessi ztl"/>
    <n v="250"/>
    <s v="Claudia Bartarelli"/>
    <s v="in corso di esercizio"/>
    <x v="3"/>
    <n v="4"/>
    <s v="Bilancio e finanze                                         "/>
    <m/>
    <m/>
    <m/>
    <m/>
  </r>
  <r>
    <n v="10504"/>
    <s v="PURO"/>
    <s v="2000:Fondi e accantonamenti "/>
    <s v="2003:Altri fondi"/>
    <n v="1100102"/>
    <n v="1100102001"/>
    <s v="FONDO SPECIALE PER FINANZIAMENTO NUOVI PROVVEDIMENTI LEGISLATIVI DEL CONSIGLIO REGIONALE - SPESE CORRENTI"/>
    <x v="2"/>
    <s v=""/>
    <n v="150000"/>
    <m/>
    <m/>
    <x v="3"/>
    <n v="4"/>
    <s v="Bilancio e finanze                                         "/>
    <m/>
    <m/>
    <m/>
    <m/>
  </r>
  <r>
    <n v="10504"/>
    <s v="PURO"/>
    <s v="2000:Fondi e accantonamenti "/>
    <s v="2003:Altri fondi"/>
    <n v="1100102"/>
    <n v="1100102001"/>
    <s v="FONDO SPECIALE PER FINANZIAMENTO NUOVI PROVVEDIMENTI LEGISLATIVI DEL CONSIGLIO REGIONALE - SPESE CORRENTI"/>
    <x v="1"/>
    <s v="fondo speciale per finanziamento una tantum nuovi provvedimenti legislativi del consiglio regionale - spese corrente"/>
    <n v="150000"/>
    <s v="Fabrizio Mascagni"/>
    <s v="in corso di esercizio"/>
    <x v="3"/>
    <n v="4"/>
    <s v="Bilancio e finanze                                         "/>
    <m/>
    <m/>
    <m/>
    <m/>
  </r>
  <r>
    <n v="10511"/>
    <s v="PURO"/>
    <s v="0100:Servizi istituzionali,  generali e di gestione "/>
    <s v="0110:Risorse umane"/>
    <n v="1020101"/>
    <n v="1020101001"/>
    <s v="IRAP SU TIROCINI FORMATIVI CORECOM - RISORSE AGCOM"/>
    <x v="2"/>
    <s v=""/>
    <n v="510"/>
    <m/>
    <m/>
    <x v="3"/>
    <n v="4"/>
    <s v="Bilancio e finanze                                         "/>
    <m/>
    <m/>
    <m/>
    <m/>
  </r>
  <r>
    <n v="10511"/>
    <s v="PURO"/>
    <s v="0100:Servizi istituzionali,  generali e di gestione "/>
    <s v="0110:Risorse umane"/>
    <n v="1020101"/>
    <n v="1020101001"/>
    <s v="IRAP SU TIROCINI FORMATIVI CORECOM - RISORSE AGCOM"/>
    <x v="1"/>
    <s v="irap su tirocini formativi  corecom"/>
    <n v="510"/>
    <s v="Claudia Bartarelli"/>
    <s v="in corso di esercizio"/>
    <x v="3"/>
    <n v="4"/>
    <s v="Bilancio e finanze                                         "/>
    <m/>
    <m/>
    <m/>
    <m/>
  </r>
  <r>
    <n v="10511"/>
    <s v="AVANZO"/>
    <s v="0100:Servizi istituzionali,  generali e di gestione "/>
    <s v="0110:Risorse umane"/>
    <n v="1020101"/>
    <n v="1020101001"/>
    <s v="IRAP SU TIROCINI FORMATIVI CORECOM - RISORSE AGCOM"/>
    <x v="2"/>
    <s v=""/>
    <n v="765"/>
    <m/>
    <m/>
    <x v="3"/>
    <n v="4"/>
    <s v="Bilancio e finanze                                         "/>
    <s v="prima variazione UP (avanzo)"/>
    <s v="AGCOM"/>
    <m/>
    <m/>
  </r>
  <r>
    <n v="10511"/>
    <s v="AVANZO"/>
    <s v="0100:Servizi istituzionali,  generali e di gestione "/>
    <s v="0110:Risorse umane"/>
    <n v="1020101"/>
    <n v="1020101001"/>
    <s v="IRAP SU TIROCINI FORMATIVI CORECOM - RISORSE AGCOM"/>
    <x v="1"/>
    <s v="irap su tirocini formativi  corecom"/>
    <n v="765"/>
    <s v="Claudia Bartarelli"/>
    <s v="in corso di esercizio"/>
    <x v="3"/>
    <n v="4"/>
    <s v="Bilancio e finanze                                         "/>
    <s v="prima variazione UP - attività (avanzo)"/>
    <s v="AGCOM"/>
    <m/>
    <m/>
  </r>
  <r>
    <n v="10512"/>
    <s v="PURO"/>
    <s v="0100:Servizi istituzionali,  generali e di gestione "/>
    <s v="0110:Risorse umane"/>
    <n v="1010201"/>
    <n v="1010201001"/>
    <s v="INAIL SU TIROCINI FORMATIVI CORECOM - RISORSE AGCOM"/>
    <x v="2"/>
    <s v=""/>
    <n v="100"/>
    <m/>
    <m/>
    <x v="3"/>
    <n v="4"/>
    <s v="Bilancio e finanze                                         "/>
    <m/>
    <m/>
    <m/>
    <m/>
  </r>
  <r>
    <n v="10512"/>
    <s v="PURO"/>
    <s v="0100:Servizi istituzionali,  generali e di gestione "/>
    <s v="0110:Risorse umane"/>
    <n v="1010201"/>
    <n v="1010201001"/>
    <s v="INAIL SU TIROCINI FORMATIVI CORECOM - RISORSE AGCOM"/>
    <x v="1"/>
    <s v="inail su tirocini formativi  corecom"/>
    <n v="100"/>
    <s v="Claudia Bartarelli"/>
    <s v="in corso di esercizio"/>
    <x v="3"/>
    <n v="4"/>
    <s v="Bilancio e finanze                                         "/>
    <m/>
    <m/>
    <m/>
    <m/>
  </r>
  <r>
    <n v="10512"/>
    <s v="AVANZO"/>
    <s v="0100:Servizi istituzionali,  generali e di gestione "/>
    <s v="0110:Risorse umane"/>
    <n v="1010201"/>
    <n v="1010201001"/>
    <s v="INAIL SU TIROCINI FORMATIVI CORECOM - RISORSE AGCOM"/>
    <x v="2"/>
    <s v=""/>
    <n v="200"/>
    <m/>
    <m/>
    <x v="3"/>
    <n v="4"/>
    <s v="Bilancio e finanze                                         "/>
    <s v="prima variazione UP (avanzo)"/>
    <s v="AGCOM"/>
    <m/>
    <m/>
  </r>
  <r>
    <n v="10512"/>
    <s v="AVANZO"/>
    <s v="0100:Servizi istituzionali,  generali e di gestione "/>
    <s v="0110:Risorse umane"/>
    <n v="1010201"/>
    <n v="1010201001"/>
    <s v="INAIL SU TIROCINI FORMATIVI CORECOM - RISORSE AGCOM"/>
    <x v="1"/>
    <s v="inail su tirocini formativi  corecom"/>
    <n v="200"/>
    <s v="Claudia Bartarelli"/>
    <s v="in corso di esercizio"/>
    <x v="3"/>
    <n v="4"/>
    <s v="Bilancio e finanze                                         "/>
    <s v="prima variazione UP - attività (avanzo)"/>
    <s v="AGCOM"/>
    <m/>
    <m/>
  </r>
  <r>
    <n v="10556"/>
    <s v="PURO"/>
    <s v="0100:Servizi istituzionali,  generali e di gestione "/>
    <s v="0101:Organi istituzionali"/>
    <n v="1030211"/>
    <m/>
    <s v="ONERI PREVIDENZIALI QUOTA 2/3 A CARICO ENTE SU PRESTAZIONE DI LAVORO AUTONOMO"/>
    <x v="2"/>
    <s v=""/>
    <n v="1000"/>
    <m/>
    <m/>
    <x v="3"/>
    <n v="4"/>
    <s v="Bilancio e finanze                                         "/>
    <m/>
    <m/>
    <m/>
    <m/>
  </r>
  <r>
    <n v="10556"/>
    <s v="PURO"/>
    <s v="0100:Servizi istituzionali,  generali e di gestione "/>
    <s v="0101:Organi istituzionali"/>
    <n v="1030211"/>
    <m/>
    <s v="ONERI PREVIDENZIALI QUOTA 2/3 A CARICO ENTE SU PRESTAZIONE DI LAVORO AUTONOMO"/>
    <x v="1"/>
    <s v="inps 2/3 a carico dell'ente su prestazioni lavoro autonomo e rimborsi spese  "/>
    <n v="1000"/>
    <s v="Claudia Bartarelli"/>
    <s v="in corso di esercizio"/>
    <x v="3"/>
    <n v="4"/>
    <s v="Bilancio e finanze                                         "/>
    <m/>
    <m/>
    <m/>
    <m/>
  </r>
  <r>
    <n v="10574"/>
    <s v="PURO"/>
    <s v="0100:Servizi istituzionali,  generali e di gestione "/>
    <s v="0103:Gestione economica, finanziaria,  programmazione, provveditorato"/>
    <n v="1030209"/>
    <m/>
    <s v="SPESE SOSTENUTE TRAMITE FONDO ECONOMALE SPESE PER MANUTENZIONE ORDINARIA E RIPARAZIONE VETTURE PARCO AUTO"/>
    <x v="2"/>
    <s v=""/>
    <n v="500"/>
    <m/>
    <m/>
    <x v="3"/>
    <n v="4"/>
    <s v="Bilancio e finanze                                         "/>
    <m/>
    <m/>
    <m/>
    <m/>
  </r>
  <r>
    <n v="10574"/>
    <s v="PURO"/>
    <s v="0100:Servizi istituzionali,  generali e di gestione "/>
    <s v="0103:Gestione economica, finanziaria,  programmazione, provveditorato"/>
    <n v="1030209"/>
    <m/>
    <s v="SPESE SOSTENUTE TRAMITE FONDO ECONOMALE SPESE PER MANUTENZIONE ORDINARIA E RIPARAZIONE VETTURE PARCO AUTO"/>
    <x v="1"/>
    <s v="manutenzione vetture parco auto e piccole riparazioni"/>
    <n v="500"/>
    <s v="Claudia Bartarelli"/>
    <s v="in corso di esercizio"/>
    <x v="3"/>
    <n v="4"/>
    <s v="Bilancio e finanze                                         "/>
    <m/>
    <m/>
    <m/>
    <m/>
  </r>
  <r>
    <n v="10598"/>
    <s v="PURO"/>
    <s v="0100:Servizi istituzionali,  generali e di gestione "/>
    <s v="0101:Organi istituzionali"/>
    <n v="1020101"/>
    <n v="1020101001"/>
    <s v="CORECOM GESTIONE DELLE DELEGHE - IRAP SU RIMBORSO KM MISSIONI"/>
    <x v="2"/>
    <s v=""/>
    <n v="85"/>
    <m/>
    <m/>
    <x v="3"/>
    <n v="4"/>
    <s v="Bilancio e finanze                                         "/>
    <m/>
    <m/>
    <m/>
    <m/>
  </r>
  <r>
    <n v="10598"/>
    <s v="PURO"/>
    <s v="0100:Servizi istituzionali,  generali e di gestione "/>
    <s v="0101:Organi istituzionali"/>
    <n v="1020101"/>
    <n v="1020101001"/>
    <s v="CORECOM GESTIONE DELLE DELEGHE - IRAP SU RIMBORSO KM MISSIONI"/>
    <x v="1"/>
    <s v="irap su rimborso km missioni componenti corecom gestione deleghe"/>
    <n v="85"/>
    <s v="Claudia Bartarelli"/>
    <s v="in corso di esercizio"/>
    <x v="3"/>
    <n v="4"/>
    <s v="Bilancio e finanze                                         "/>
    <m/>
    <m/>
    <m/>
    <m/>
  </r>
  <r>
    <n v="10598"/>
    <s v="AVANZO"/>
    <s v="0100:Servizi istituzionali,  generali e di gestione "/>
    <s v="0101:Organi istituzionali"/>
    <n v="1020101"/>
    <n v="1020101001"/>
    <s v="CORECOM GESTIONE DELLE DELEGHE - IRAP SU RIMBORSO KM MISSIONI"/>
    <x v="2"/>
    <s v=""/>
    <n v="100"/>
    <m/>
    <m/>
    <x v="3"/>
    <n v="4"/>
    <s v="Bilancio e finanze                                         "/>
    <s v="prima variazione UP (avanzo)"/>
    <s v="AGCOM"/>
    <m/>
    <m/>
  </r>
  <r>
    <n v="10598"/>
    <s v="AVANZO"/>
    <s v="0100:Servizi istituzionali,  generali e di gestione "/>
    <s v="0101:Organi istituzionali"/>
    <n v="1020101"/>
    <n v="1020101001"/>
    <s v="CORECOM GESTIONE DELLE DELEGHE - IRAP SU RIMBORSO KM MISSIONI"/>
    <x v="1"/>
    <s v="irap su rimborso km missioni componenti corecom gestione deleghe"/>
    <n v="100"/>
    <s v="Claudia Bartarelli"/>
    <s v="in corso di esercizio"/>
    <x v="3"/>
    <n v="4"/>
    <s v="Bilancio e finanze                                         "/>
    <s v="prima variazione UP - attività (avanzo)"/>
    <s v="AGCOM"/>
    <m/>
    <m/>
  </r>
  <r>
    <n v="10601"/>
    <s v="PURO"/>
    <s v="0100:Servizi istituzionali,  generali e di gestione "/>
    <s v="0103:Gestione economica, finanziaria,  programmazione, provveditorato"/>
    <n v="1020102"/>
    <n v="1020102001"/>
    <s v="ONERI (IMPOSTA DI BOLLO) PER SERVIZIO DI TESORERIA"/>
    <x v="2"/>
    <s v=""/>
    <n v="9200"/>
    <m/>
    <m/>
    <x v="3"/>
    <n v="4"/>
    <s v="Bilancio e finanze                                         "/>
    <m/>
    <m/>
    <m/>
    <m/>
  </r>
  <r>
    <n v="10601"/>
    <s v="PURO"/>
    <s v="0100:Servizi istituzionali,  generali e di gestione "/>
    <s v="0103:Gestione economica, finanziaria,  programmazione, provveditorato"/>
    <n v="1020102"/>
    <n v="1020102001"/>
    <s v="ONERI (IMPOSTA DI BOLLO) PER SERVIZIO DI TESORERIA"/>
    <x v="1"/>
    <s v="spesa oneri per servizio di tesoreria - bolli su mandati di pagamento"/>
    <n v="9200"/>
    <s v="Leonardo Grassi"/>
    <s v="in corso di esercizio"/>
    <x v="3"/>
    <n v="4"/>
    <s v="Bilancio e finanze                                         "/>
    <m/>
    <m/>
    <m/>
    <m/>
  </r>
  <r>
    <n v="10603"/>
    <s v="PURO"/>
    <s v="0100:Servizi istituzionali,  generali e di gestione "/>
    <s v="0101:Organi istituzionali"/>
    <n v="1100301"/>
    <n v="1100301001"/>
    <s v="VERSAMENTO IVA ALLA GIUNTA REGIONALE SU FATTURE EMESSE DAL CONSIGLIO PER LA GESTIONE COMMERCIALE USO SALE CONSILIARI"/>
    <x v="2"/>
    <s v=""/>
    <n v="2000"/>
    <m/>
    <m/>
    <x v="3"/>
    <n v="4"/>
    <s v="Bilancio e finanze                                         "/>
    <m/>
    <m/>
    <m/>
    <m/>
  </r>
  <r>
    <n v="10603"/>
    <s v="PURO"/>
    <s v="0100:Servizi istituzionali,  generali e di gestione "/>
    <s v="0101:Organi istituzionali"/>
    <n v="1100301"/>
    <n v="1100301001"/>
    <s v="VERSAMENTO IVA ALLA GIUNTA REGIONALE SU FATTURE EMESSE DAL CONSIGLIO PER LA GESTIONE COMMERCIALE USO SALE CONSILIARI"/>
    <x v="1"/>
    <s v="versamento iva alla giunta regionale sulle fatture emesse per la gestione commerciale delle sale consiliari"/>
    <n v="2000"/>
    <s v="Claudia Bartarelli"/>
    <s v="in corso di esercizio"/>
    <x v="3"/>
    <n v="4"/>
    <s v="Bilancio e finanze                                         "/>
    <m/>
    <m/>
    <m/>
    <m/>
  </r>
  <r>
    <n v="10604"/>
    <s v="PURO"/>
    <s v="0100:Servizi istituzionali,  generali e di gestione "/>
    <s v="0101:Organi istituzionali"/>
    <n v="1020101"/>
    <n v="1020101001"/>
    <s v="CORECOM GESTIONE DELLE DELEGHE - IRAP SU COMPETENZE RELATORI CONVEGNI"/>
    <x v="2"/>
    <s v=""/>
    <n v="170"/>
    <m/>
    <m/>
    <x v="3"/>
    <n v="4"/>
    <s v="Bilancio e finanze                                         "/>
    <m/>
    <m/>
    <m/>
    <m/>
  </r>
  <r>
    <n v="10604"/>
    <s v="PURO"/>
    <s v="0100:Servizi istituzionali,  generali e di gestione "/>
    <s v="0101:Organi istituzionali"/>
    <n v="1020101"/>
    <n v="1020101001"/>
    <s v="CORECOM GESTIONE DELLE DELEGHE - IRAP SU COMPETENZE RELATORI CONVEGNI"/>
    <x v="1"/>
    <s v="oneri irap su competenze relatori convegni - gestione deleghe corecom"/>
    <n v="170"/>
    <s v="Claudia Bartarelli"/>
    <s v="in corso di esercizio"/>
    <x v="3"/>
    <n v="4"/>
    <s v="Bilancio e finanze                                         "/>
    <m/>
    <m/>
    <m/>
    <m/>
  </r>
  <r>
    <n v="10604"/>
    <s v="AVANZO"/>
    <s v="0100:Servizi istituzionali,  generali e di gestione "/>
    <s v="0101:Organi istituzionali"/>
    <n v="1020101"/>
    <n v="1020101001"/>
    <s v="CORECOM GESTIONE DELLE DELEGHE - IRAP SU COMPETENZE RELATORI CONVEGNI"/>
    <x v="2"/>
    <s v=""/>
    <n v="262.73"/>
    <m/>
    <m/>
    <x v="3"/>
    <n v="4"/>
    <s v="Bilancio e finanze                                         "/>
    <s v="prima variazione UP (avanzo)"/>
    <s v="AGCOM"/>
    <m/>
    <m/>
  </r>
  <r>
    <n v="10604"/>
    <s v="AVANZO"/>
    <s v="0100:Servizi istituzionali,  generali e di gestione "/>
    <s v="0101:Organi istituzionali"/>
    <n v="1020101"/>
    <n v="1020101001"/>
    <s v="CORECOM GESTIONE DELLE DELEGHE - IRAP SU COMPETENZE RELATORI CONVEGNI"/>
    <x v="1"/>
    <s v="oneri irap su competenze relatori convegni - gestione deleghe corecom"/>
    <n v="262.73"/>
    <s v="Claudia Bartarelli"/>
    <s v="in corso di esercizio"/>
    <x v="3"/>
    <n v="4"/>
    <s v="Bilancio e finanze                                         "/>
    <s v="prima variazione UP - attività (avanzo)"/>
    <s v="AGCOM"/>
    <m/>
    <m/>
  </r>
  <r>
    <n v="10605"/>
    <s v="PURO"/>
    <s v="0100:Servizi istituzionali,  generali e di gestione "/>
    <s v="0101:Organi istituzionali"/>
    <n v="1030211"/>
    <m/>
    <s v="CORECOM GESTIONE DELLE DELEGHE - INPS QUOTA 2/3 SU COMPETENZE RELATORI CONVEGNI"/>
    <x v="2"/>
    <s v=""/>
    <n v="200"/>
    <m/>
    <m/>
    <x v="3"/>
    <n v="4"/>
    <s v="Bilancio e finanze                                         "/>
    <m/>
    <m/>
    <m/>
    <m/>
  </r>
  <r>
    <n v="10605"/>
    <s v="PURO"/>
    <s v="0100:Servizi istituzionali,  generali e di gestione "/>
    <s v="0101:Organi istituzionali"/>
    <n v="1030211"/>
    <m/>
    <s v="CORECOM GESTIONE DELLE DELEGHE - INPS QUOTA 2/3 SU COMPETENZE RELATORI CONVEGNI"/>
    <x v="1"/>
    <s v="corecom - inps 2/3 su competenze relatori convegni per la gestione delle deleghe"/>
    <n v="200"/>
    <s v="Claudia Bartarelli"/>
    <s v="in corso di esercizio"/>
    <x v="3"/>
    <n v="4"/>
    <s v="Bilancio e finanze                                         "/>
    <m/>
    <m/>
    <m/>
    <m/>
  </r>
  <r>
    <n v="10605"/>
    <s v="AVANZO"/>
    <s v="0100:Servizi istituzionali,  generali e di gestione "/>
    <s v="0101:Organi istituzionali"/>
    <n v="1030211"/>
    <m/>
    <s v="CORECOM GESTIONE DELLE DELEGHE - INPS QUOTA 2/3 SU COMPETENZE RELATORI CONVEGNI"/>
    <x v="2"/>
    <s v=""/>
    <n v="310"/>
    <m/>
    <m/>
    <x v="3"/>
    <n v="4"/>
    <s v="Bilancio e finanze                                         "/>
    <s v="prima variazione UP (avanzo)"/>
    <s v="AGCOM"/>
    <m/>
    <m/>
  </r>
  <r>
    <n v="10605"/>
    <s v="AVANZO"/>
    <s v="0100:Servizi istituzionali,  generali e di gestione "/>
    <s v="0101:Organi istituzionali"/>
    <n v="1030211"/>
    <m/>
    <s v="CORECOM GESTIONE DELLE DELEGHE - INPS QUOTA 2/3 SU COMPETENZE RELATORI CONVEGNI"/>
    <x v="1"/>
    <s v="corecom - inps 2/3 su competenze relatori convegni per la gestione delle deleghe"/>
    <n v="310"/>
    <s v="Claudia Bartarelli"/>
    <s v="in corso di esercizio"/>
    <x v="3"/>
    <n v="4"/>
    <s v="Bilancio e finanze                                         "/>
    <s v="prima variazione UP - attività (avanzo)"/>
    <s v="AGCOM"/>
    <m/>
    <m/>
  </r>
  <r>
    <n v="10606"/>
    <s v="AVANZO"/>
    <s v="0100:Servizi istituzionali,  generali e di gestione "/>
    <s v="0111:Altri servizi generali"/>
    <n v="1030211"/>
    <m/>
    <s v="ONERI INPS  QUOTA 2/3 SU COMPETENZE RELATORI CONVEGNI E RIUNIONI OLI"/>
    <x v="2"/>
    <s v=""/>
    <n v="170"/>
    <m/>
    <m/>
    <x v="3"/>
    <n v="4"/>
    <s v="Bilancio e finanze                                         "/>
    <s v="prima variazione UP (avanzo)"/>
    <s v="OLI"/>
    <m/>
    <m/>
  </r>
  <r>
    <n v="10606"/>
    <s v="AVANZO"/>
    <s v="0100:Servizi istituzionali,  generali e di gestione "/>
    <s v="0111:Altri servizi generali"/>
    <n v="1030211"/>
    <m/>
    <s v="ONERI INPS  QUOTA 2/3 SU COMPETENZE RELATORI CONVEGNI E RIUNIONI OLI"/>
    <x v="1"/>
    <s v="Oneri Inps 2/3 su competenze relatori Oli"/>
    <n v="170"/>
    <s v="Claudia Bartarelli"/>
    <s v="in corso di esercizio"/>
    <x v="3"/>
    <n v="4"/>
    <s v="Bilancio e finanze                                         "/>
    <s v="prima variazione UP - attività (avanzo)"/>
    <s v="OLI"/>
    <m/>
    <m/>
  </r>
  <r>
    <n v="10609"/>
    <s v="PURO"/>
    <s v="0100:Servizi istituzionali,  generali e di gestione "/>
    <s v="0101:Organi istituzionali"/>
    <n v="1020101"/>
    <n v="1020101001"/>
    <s v="ONERI IRAP PER STUDI, INCARICHI DI CONSULENZA E PRESTAZIONI PROFESSIONALI DIBATTITI PUBBLICI E PROCESSI PARTECIPATIVI"/>
    <x v="2"/>
    <s v=""/>
    <n v="1530"/>
    <m/>
    <m/>
    <x v="3"/>
    <n v="4"/>
    <s v="Bilancio e finanze                                         "/>
    <m/>
    <m/>
    <m/>
    <m/>
  </r>
  <r>
    <n v="10609"/>
    <s v="PURO"/>
    <s v="0100:Servizi istituzionali,  generali e di gestione "/>
    <s v="0101:Organi istituzionali"/>
    <n v="1020101"/>
    <n v="1020101001"/>
    <s v="ONERI IRAP PER STUDI, INCARICHI DI CONSULENZA E PRESTAZIONI PROFESSIONALI DIBATTITI PUBBLICI E PROCESSI PARTECIPATIVI"/>
    <x v="1"/>
    <s v="oneri irap su incarichi e consulenze per prestazioni di lavoro autonomo occasionale"/>
    <n v="1530"/>
    <s v="Claudia Bartarelli"/>
    <s v="in corso di esercizio"/>
    <x v="3"/>
    <n v="4"/>
    <s v="Bilancio e finanze                                         "/>
    <m/>
    <m/>
    <m/>
    <m/>
  </r>
  <r>
    <n v="10611"/>
    <s v="PURO"/>
    <s v="0100:Servizi istituzionali,  generali e di gestione "/>
    <s v="0101:Organi istituzionali"/>
    <n v="1030211"/>
    <m/>
    <s v="ONERI PREVIDENZIALI QUOTA 2/3 A CARICO ENTE PER STUDI, INCARICHI DI CONSULENZA E PRESTAZIONI PROFESSIONALI DIBATTITI PUBBLICI E PROCESSI PARTECIPATIVI"/>
    <x v="2"/>
    <s v=""/>
    <n v="700"/>
    <m/>
    <m/>
    <x v="3"/>
    <n v="4"/>
    <s v="Bilancio e finanze                                         "/>
    <m/>
    <m/>
    <m/>
    <m/>
  </r>
  <r>
    <n v="10611"/>
    <s v="PURO"/>
    <s v="0100:Servizi istituzionali,  generali e di gestione "/>
    <s v="0101:Organi istituzionali"/>
    <n v="1030211"/>
    <m/>
    <s v="ONERI PREVIDENZIALI QUOTA 2/3 A CARICO ENTE PER STUDI, INCARICHI DI CONSULENZA E PRESTAZIONI PROFESSIONALI DIBATTITI PUBBLICI E PROCESSI PARTECIPATIVI"/>
    <x v="1"/>
    <s v="oneri previdenziali quota 2/3 a carico ente su incarichi e consulenze per prestazione di lavoro autonomo occasionale"/>
    <n v="700"/>
    <s v="Claudia Bartarelli"/>
    <s v="in corso di esercizio"/>
    <x v="3"/>
    <n v="4"/>
    <s v="Bilancio e finanze                                         "/>
    <m/>
    <m/>
    <m/>
    <m/>
  </r>
  <r>
    <n v="10663"/>
    <s v="PURO"/>
    <s v="0100:Servizi istituzionali,  generali e di gestione "/>
    <s v="0101:Organi istituzionali"/>
    <n v="1030201"/>
    <m/>
    <s v="TRATTAMENTO INDENNITARIO AMMINISTRATORI"/>
    <x v="2"/>
    <m/>
    <n v="6588757.7600000007"/>
    <m/>
    <m/>
    <x v="3"/>
    <n v="4"/>
    <m/>
    <m/>
    <m/>
    <m/>
    <m/>
  </r>
  <r>
    <n v="10663"/>
    <s v="PURO"/>
    <s v="0100:Servizi istituzionali,  generali e di gestione "/>
    <s v="0101:Organi istituzionali"/>
    <n v="1030201"/>
    <n v="1030201001"/>
    <s v="TRATTAMENTO INDENNITARIO AMMINISTRATORI"/>
    <x v="1"/>
    <s v="indennita' di carica consiglieri"/>
    <n v="3608500"/>
    <s v="Siliana Ticci"/>
    <s v="in corso di esercizio"/>
    <x v="3"/>
    <n v="4"/>
    <m/>
    <m/>
    <m/>
    <m/>
    <m/>
  </r>
  <r>
    <s v="10663"/>
    <s v="PURO"/>
    <s v="0100:Servizi istituzionali,  generali e di gestione "/>
    <s v="0101:Organi istituzionali"/>
    <n v="1030201"/>
    <n v="1030201001"/>
    <s v="TRATTAMENTO INDENNITARIO AMMINISTRATORI"/>
    <x v="3"/>
    <s v="indennita' di funzione consiglieri"/>
    <n v="402702.24"/>
    <s v="Siliana Ticci"/>
    <s v="in corso di esercizio"/>
    <x v="3"/>
    <n v="4"/>
    <m/>
    <m/>
    <m/>
    <m/>
    <m/>
  </r>
  <r>
    <s v="10663"/>
    <s v="PURO"/>
    <s v="0100:Servizi istituzionali,  generali e di gestione "/>
    <s v="0101:Organi istituzionali"/>
    <n v="1030201"/>
    <n v="1030201002"/>
    <s v="TRATTAMENTO INDENNITARIO AMMINISTRATORI"/>
    <x v="4"/>
    <s v="rimborso esercizio mandato - rimborso variabile consiglieri"/>
    <n v="1010000"/>
    <s v="Siliana Ticci"/>
    <s v="in corso di esercizio"/>
    <x v="3"/>
    <n v="4"/>
    <m/>
    <m/>
    <m/>
    <m/>
    <m/>
  </r>
  <r>
    <s v="10663"/>
    <s v="PURO"/>
    <s v="0100:Servizi istituzionali,  generali e di gestione "/>
    <s v="0101:Organi istituzionali"/>
    <n v="1030201"/>
    <n v="1030201002"/>
    <s v="TRATTAMENTO INDENNITARIO AMMINISTRATORI"/>
    <x v="5"/>
    <s v="rimborso esercizio mandato  - rimborso km consiglieri"/>
    <n v="460000"/>
    <s v="Siliana Ticci"/>
    <s v="in corso di esercizio"/>
    <x v="3"/>
    <n v="4"/>
    <m/>
    <m/>
    <m/>
    <m/>
    <m/>
  </r>
  <r>
    <s v="10663"/>
    <s v="PURO"/>
    <s v="0100:Servizi istituzionali,  generali e di gestione "/>
    <s v="0101:Organi istituzionali"/>
    <n v="1030201"/>
    <n v="1030201001"/>
    <s v="TRATTAMENTO INDENNITARIO AMMINISTRATORI"/>
    <x v="6"/>
    <s v="indennita' di carica assessori"/>
    <n v="704076.48"/>
    <s v="Siliana Ticci"/>
    <s v="in corso di esercizio"/>
    <x v="3"/>
    <n v="4"/>
    <m/>
    <m/>
    <m/>
    <m/>
    <m/>
  </r>
  <r>
    <s v="10663"/>
    <s v="PURO"/>
    <s v="0100:Servizi istituzionali,  generali e di gestione "/>
    <s v="0101:Organi istituzionali"/>
    <n v="1030201"/>
    <n v="1030201001"/>
    <s v="TRATTAMENTO INDENNITARIO AMMINISTRATORI"/>
    <x v="7"/>
    <s v="indennita' di funzione assessori"/>
    <n v="162479.04000000001"/>
    <s v="Siliana Ticci"/>
    <s v="in corso di esercizio"/>
    <x v="3"/>
    <n v="4"/>
    <m/>
    <m/>
    <m/>
    <m/>
    <m/>
  </r>
  <r>
    <s v="10663"/>
    <s v="PURO"/>
    <s v="0100:Servizi istituzionali,  generali e di gestione "/>
    <s v="0101:Organi istituzionali"/>
    <n v="1030201"/>
    <n v="1030201002"/>
    <s v="TRATTAMENTO INDENNITARIO AMMINISTRATORI"/>
    <x v="8"/>
    <s v="rimborso mandato assessori"/>
    <n v="241000"/>
    <s v="Siliana Ticci"/>
    <s v="in corso di esercizio"/>
    <x v="3"/>
    <n v="4"/>
    <m/>
    <m/>
    <m/>
    <m/>
    <m/>
  </r>
  <r>
    <s v="10664"/>
    <s v="PURO"/>
    <s v="0100:Servizi istituzionali,  generali e di gestione "/>
    <s v="0101:Organi istituzionali"/>
    <n v="1020101"/>
    <n v="1020101001"/>
    <s v="ONERI IRAP AMMINISTRATORI"/>
    <x v="2"/>
    <s v=""/>
    <n v="415500"/>
    <m/>
    <m/>
    <x v="3"/>
    <n v="4"/>
    <s v="Bilancio e finanze                                         "/>
    <m/>
    <m/>
    <m/>
    <m/>
  </r>
  <r>
    <s v="10664"/>
    <s v="PURO"/>
    <s v="0100:Servizi istituzionali,  generali e di gestione "/>
    <s v="0101:Organi istituzionali"/>
    <n v="1020101"/>
    <n v="1020101001"/>
    <s v="ONERI IRAPAMMINISTRATORI"/>
    <x v="1"/>
    <s v="oneri irap consiglieri"/>
    <n v="341500"/>
    <s v="Claudia Bartarelli"/>
    <s v="in corso di esercizio"/>
    <x v="3"/>
    <n v="4"/>
    <s v="Bilancio e finanze                                         "/>
    <m/>
    <m/>
    <m/>
    <m/>
  </r>
  <r>
    <s v="10664"/>
    <s v="PURO"/>
    <s v="0100:Servizi istituzionali,  generali e di gestione "/>
    <s v="0101:Organi istituzionali"/>
    <n v="1020101"/>
    <n v="1020101001"/>
    <s v="ONERI IRAP AMMINISTRATORI"/>
    <x v="3"/>
    <s v="oneri irap assessori"/>
    <n v="74000"/>
    <s v="Claudia Bartarelli"/>
    <s v="in corso di esercizio"/>
    <x v="3"/>
    <n v="4"/>
    <s v="Bilancio e finanze                                         "/>
    <m/>
    <m/>
    <m/>
    <m/>
  </r>
  <r>
    <n v="10665"/>
    <s v="PURO"/>
    <s v="0100:Servizi istituzionali,  generali e di gestione "/>
    <s v="0103:Gestione economica, finanziaria,  programmazione, provveditorato"/>
    <n v="1030102"/>
    <m/>
    <s v="SPESE MINUTE SOSTENUTE TRAMITE FONDO ECONOMALE - ACQUISTO BENI E MATERIALI DI CONSUMO"/>
    <x v="2"/>
    <s v=""/>
    <n v="1000"/>
    <m/>
    <m/>
    <x v="3"/>
    <n v="4"/>
    <s v="Bilancio e finanze                                         "/>
    <m/>
    <m/>
    <m/>
    <m/>
  </r>
  <r>
    <n v="10665"/>
    <s v="PURO"/>
    <s v="0100:Servizi istituzionali,  generali e di gestione "/>
    <s v="0103:Gestione economica, finanziaria,  programmazione, provveditorato"/>
    <n v="1030102"/>
    <m/>
    <s v="SPESE MINUTE SOSTENUTE TRAMITE FONDO ECONOMALE - ACQUISTO BENI E MATERIALI DI CONSUMO"/>
    <x v="1"/>
    <s v="spese minute sostenute tramite fondo economale - acquisto beni e materiali di consumo"/>
    <n v="1000"/>
    <s v="Claudia Bartarelli"/>
    <s v="in corso di esercizio"/>
    <x v="3"/>
    <n v="4"/>
    <s v="Bilancio e finanze                                         "/>
    <m/>
    <m/>
    <m/>
    <m/>
  </r>
  <r>
    <s v="10666"/>
    <m/>
    <m/>
    <m/>
    <m/>
    <m/>
    <s v="ONERI IRAP SU DOCENTI CORSO DI FORMAZIONE  "/>
    <x v="2"/>
    <m/>
    <n v="1210"/>
    <m/>
    <m/>
    <x v="3"/>
    <n v="4"/>
    <m/>
    <m/>
    <m/>
    <m/>
    <m/>
  </r>
  <r>
    <n v="10666"/>
    <s v="PURO"/>
    <s v="0100:Servizi istituzionali,  generali e di gestione "/>
    <s v="0110:Risorse umane"/>
    <n v="1020101"/>
    <n v="1020101001"/>
    <s v="ONERI IRAP SU DOCENTI CORSO DI FORMAZIONE  "/>
    <x v="1"/>
    <s v="oneri irap su docenze corsi di formazione  "/>
    <n v="1210"/>
    <s v="Claudia Bartarelli"/>
    <s v="in corso di esercizio"/>
    <x v="3"/>
    <n v="4"/>
    <s v="Bilancio e finanze                                         "/>
    <m/>
    <m/>
    <m/>
    <m/>
  </r>
  <r>
    <n v="10667"/>
    <s v="PURO"/>
    <s v="0100:Servizi istituzionali,  generali e di gestione "/>
    <s v="0110:Risorse umane"/>
    <n v="1030211"/>
    <m/>
    <s v="ONERI PREVIDENZIALI QUOTA 2/3 A CARICO ENTE SU DOCENZE FORMAZIONE  "/>
    <x v="2"/>
    <s v=""/>
    <n v="800"/>
    <m/>
    <m/>
    <x v="3"/>
    <n v="4"/>
    <s v="Bilancio e finanze                                         "/>
    <m/>
    <m/>
    <m/>
    <m/>
  </r>
  <r>
    <n v="10667"/>
    <s v="PURO"/>
    <s v="0100:Servizi istituzionali,  generali e di gestione "/>
    <s v="0110:Risorse umane"/>
    <n v="1030211"/>
    <m/>
    <s v="ONERI PREVIDENZIALI QUOTA 2/3 A CARICO ENTE SU DOCENZE FORMAZIONE  "/>
    <x v="1"/>
    <s v="oneri previdenziali quota 2/3 a carico ente su docenze  formazione  "/>
    <n v="800"/>
    <s v="Claudia Bartarelli"/>
    <s v="in corso d'esercizio"/>
    <x v="3"/>
    <n v="4"/>
    <s v="Bilancio e finanze                                         "/>
    <m/>
    <m/>
    <m/>
    <m/>
  </r>
  <r>
    <n v="70004"/>
    <s v="PURO"/>
    <s v="9900:Servizi per conto terzi "/>
    <s v="9901:Servizi per conto terzi - Partite di giro"/>
    <n v="7010101"/>
    <m/>
    <s v="RITENUTE ERARIALI SU CONTRIBUTI 4%"/>
    <x v="2"/>
    <s v=""/>
    <n v="15000"/>
    <m/>
    <m/>
    <x v="3"/>
    <n v="4"/>
    <s v="Bilancio e finanze                                         "/>
    <m/>
    <m/>
    <m/>
    <m/>
  </r>
  <r>
    <n v="70004"/>
    <s v="PURO"/>
    <s v="9900:Servizi per conto terzi "/>
    <s v="9901:Servizi per conto terzi - Partite di giro"/>
    <n v="7010101"/>
    <m/>
    <s v="RITENUTE ERARIALI SU CONTRIBUTI 4%"/>
    <x v="1"/>
    <s v="ritenute erariali su contributi 4%"/>
    <n v="15000"/>
    <s v="Claudia Bartarelli"/>
    <s v="gennaio 2021"/>
    <x v="3"/>
    <n v="4"/>
    <s v="Bilancio e finanze                                         "/>
    <m/>
    <m/>
    <m/>
    <m/>
  </r>
  <r>
    <n v="70005"/>
    <s v="PURO"/>
    <s v="9900:Servizi per conto terzi "/>
    <s v="9901:Servizi per conto terzi - Partite di giro"/>
    <n v="7010201"/>
    <m/>
    <s v="VERSAMENTO RITENUTE FISCALI APPLICATE SU REDDITI CONSIGLIERI ASSESSORI. ORGANISMI ESTERNI E ALTRI REDDITI ASSIMILATI A LAVORO DIPENDENTE"/>
    <x v="2"/>
    <s v=""/>
    <n v="3200000"/>
    <m/>
    <m/>
    <x v="3"/>
    <n v="4"/>
    <s v="Bilancio e finanze                                         "/>
    <m/>
    <m/>
    <m/>
    <m/>
  </r>
  <r>
    <n v="70005"/>
    <s v="PURO"/>
    <s v="9900:Servizi per conto terzi "/>
    <s v="9901:Servizi per conto terzi - Partite di giro"/>
    <n v="7010201"/>
    <m/>
    <s v="VERSAMENTO RITENUTE FISCALI APPLICATE SU REDDITI CONSIGLIERI ASSESSORI. ORGANISMI ESTERNI E ALTRI REDDITI ASSIMILATI A LAVORO DIPENDENTE"/>
    <x v="1"/>
    <s v="versamento ritenute fiscali applicate su redditi consiglieri assessori, organismi esterni e altri redditi assimilati a lavoro dipendente"/>
    <n v="3200000"/>
    <s v="Claudia Bartarelli"/>
    <s v="in corso di esercizio"/>
    <x v="3"/>
    <n v="4"/>
    <s v="Bilancio e finanze                                         "/>
    <m/>
    <m/>
    <m/>
    <m/>
  </r>
  <r>
    <n v="70006"/>
    <s v="PURO"/>
    <s v="9900:Servizi per conto terzi "/>
    <s v="9901:Servizi per conto terzi - Partite di giro"/>
    <n v="7010301"/>
    <n v="7010301001"/>
    <s v="RITENUTE ERARIALI APPLICATE SU REDDITI DA LAVORO OCCASIONALE E AUTONOMO"/>
    <x v="2"/>
    <s v=""/>
    <n v="30000"/>
    <m/>
    <m/>
    <x v="3"/>
    <n v="4"/>
    <s v="Bilancio e finanze                                         "/>
    <m/>
    <m/>
    <m/>
    <m/>
  </r>
  <r>
    <n v="70006"/>
    <s v="PURO"/>
    <s v="9900:Servizi per conto terzi "/>
    <s v="9901:Servizi per conto terzi - Partite di giro"/>
    <n v="7010301"/>
    <n v="7010301001"/>
    <s v="RITENUTE ERARIALI APPLICATE SU REDDITI DA LAVORO OCCASIONALE E AUTONOMO"/>
    <x v="1"/>
    <s v="ritenute erariali applicate su redditi da lavoro occasionale e autonomo"/>
    <n v="30000"/>
    <s v="Claudia Bartarelli"/>
    <s v="in corso di esercizio"/>
    <x v="3"/>
    <n v="4"/>
    <s v="Bilancio e finanze                                         "/>
    <m/>
    <m/>
    <m/>
    <m/>
  </r>
  <r>
    <n v="70007"/>
    <s v="PURO"/>
    <s v="9900:Servizi per conto terzi "/>
    <s v="9901:Servizi per conto terzi - Partite di giro"/>
    <n v="7010102"/>
    <n v="7010102001"/>
    <s v="VERSAMENTO RITENUTE ERARIALI SPLIT PAYMENT ART. 17 TER DPR 633/1972"/>
    <x v="2"/>
    <s v=""/>
    <n v="1100000"/>
    <m/>
    <m/>
    <x v="3"/>
    <n v="4"/>
    <s v="Bilancio e finanze                                         "/>
    <m/>
    <m/>
    <m/>
    <m/>
  </r>
  <r>
    <n v="70007"/>
    <s v="PURO"/>
    <s v="9900:Servizi per conto terzi "/>
    <s v="9901:Servizi per conto terzi - Partite di giro"/>
    <n v="7010102"/>
    <n v="7010102001"/>
    <s v="VERSAMENTO RITENUTE ERARIALI SPLIT PAYMENT ART. 17 TER DPR 633/1972"/>
    <x v="1"/>
    <s v="versamento ritenute erariali split payment art. 17 ter dpr 633/1972"/>
    <n v="1100000"/>
    <s v="Claudia Bartarelli"/>
    <s v="in corso di esercizio"/>
    <x v="3"/>
    <n v="4"/>
    <s v="Bilancio e finanze                                         "/>
    <m/>
    <m/>
    <m/>
    <m/>
  </r>
  <r>
    <n v="70010"/>
    <s v="PURO"/>
    <s v="9900:Servizi per conto terzi "/>
    <s v="9901:Servizi per conto terzi - Partite di giro"/>
    <n v="7010199"/>
    <n v="7010199999"/>
    <s v="RIDUZIONE SU COMPENSI DIPENDENTI PUBBLICI ART.1COMMA 126 L.662/96 E DPCM 486/98"/>
    <x v="2"/>
    <s v=""/>
    <n v="5000"/>
    <m/>
    <m/>
    <x v="3"/>
    <n v="4"/>
    <s v="Bilancio e finanze                                         "/>
    <m/>
    <m/>
    <m/>
    <m/>
  </r>
  <r>
    <n v="70010"/>
    <s v="PURO"/>
    <s v="9900:Servizi per conto terzi "/>
    <s v="9901:Servizi per conto terzi - Partite di giro"/>
    <n v="7010199"/>
    <n v="7010199999"/>
    <s v="RIDUZIONE SU COMPENSI DIPENDENTI PUBBLICI ART.1COMMA 126 L.662/96 E DPCM 486/98"/>
    <x v="1"/>
    <s v="riduzione su compensi dipendenti pubblici art.1comma 126 l.662/96 e dpcm 486/98"/>
    <n v="5000"/>
    <s v="Siliana Ticci"/>
    <s v="in corso di esercizio"/>
    <x v="3"/>
    <n v="4"/>
    <s v="Bilancio e finanze                                         "/>
    <m/>
    <m/>
    <m/>
    <m/>
  </r>
  <r>
    <n v="70013"/>
    <s v="PURO"/>
    <s v="9900:Servizi per conto terzi "/>
    <s v="9901:Servizi per conto terzi - Partite di giro"/>
    <n v="7010302"/>
    <n v="7010302001"/>
    <s v="VERSAMENTO  RITENUTE PREVIDENZIALI E ASSISTENZIALI SU REDDITI DI LAVORO AUTONOMO"/>
    <x v="2"/>
    <s v=""/>
    <n v="1500"/>
    <m/>
    <m/>
    <x v="3"/>
    <n v="4"/>
    <s v="Bilancio e finanze                                         "/>
    <m/>
    <m/>
    <m/>
    <m/>
  </r>
  <r>
    <n v="70013"/>
    <s v="PURO"/>
    <s v="9900:Servizi per conto terzi "/>
    <s v="9901:Servizi per conto terzi - Partite di giro"/>
    <n v="7010302"/>
    <n v="7010302001"/>
    <s v="VERSAMENTO  RITENUTE PREVIDENZIALI E ASSISTENZIALI SU REDDITI DI LAVORO AUTONOMO"/>
    <x v="1"/>
    <s v="versamento  ritenute previdenziali e assistenziali su lavoro autonomo"/>
    <n v="1500"/>
    <s v="Claudia Bartarelli"/>
    <s v="in corso di esercizio"/>
    <x v="3"/>
    <n v="4"/>
    <s v="Bilancio e finanze                                         "/>
    <m/>
    <m/>
    <m/>
    <m/>
  </r>
  <r>
    <n v="70014"/>
    <s v="PURO"/>
    <s v="9900:Servizi per conto terzi "/>
    <s v="9901:Servizi per conto terzi - Partite di giro"/>
    <n v="7010202"/>
    <n v="7010202001"/>
    <s v="VERSAMENTO RITENUTE PREVIDENZIALI E ASSISTENZIALI SU REDDITI ASSIMILATI A LAVORO DIPENDENTE - quota 1/3"/>
    <x v="2"/>
    <s v=""/>
    <n v="1000"/>
    <m/>
    <m/>
    <x v="3"/>
    <n v="4"/>
    <s v="Bilancio e finanze                                         "/>
    <m/>
    <m/>
    <m/>
    <m/>
  </r>
  <r>
    <n v="70014"/>
    <s v="PURO"/>
    <s v="9900:Servizi per conto terzi "/>
    <s v="9901:Servizi per conto terzi - Partite di giro"/>
    <n v="7010202"/>
    <n v="7010202001"/>
    <s v="VERSAMENTO RITENUTE PREVIDENZIALI E ASSISTENZIALI SU REDDITI ASSIMILATI A LAVORO DIPENDENTE - quota 1/3"/>
    <x v="1"/>
    <s v="versamento ritenute previdenziali e assistenziali su redditi assimilati a lavoro dipendente - quota 1/3"/>
    <n v="1000"/>
    <s v="Claudia Bartarelli"/>
    <s v="in corso di esercizio"/>
    <x v="3"/>
    <n v="4"/>
    <s v="Bilancio e finanze                                         "/>
    <m/>
    <m/>
    <m/>
    <m/>
  </r>
  <r>
    <n v="70016"/>
    <s v="PURO"/>
    <s v="9900:Servizi per conto terzi "/>
    <s v="9901:Servizi per conto terzi - Partite di giro"/>
    <n v="7010199"/>
    <n v="7010199999"/>
    <s v="RESTITUZIONE ANTICIPI ECONOMALI"/>
    <x v="2"/>
    <s v=""/>
    <n v="10000"/>
    <m/>
    <m/>
    <x v="3"/>
    <n v="4"/>
    <s v="Bilancio e finanze                                         "/>
    <m/>
    <m/>
    <m/>
    <m/>
  </r>
  <r>
    <n v="70016"/>
    <s v="PURO"/>
    <s v="9900:Servizi per conto terzi "/>
    <s v="9901:Servizi per conto terzi - Partite di giro"/>
    <n v="7010199"/>
    <n v="7010199999"/>
    <s v="RESTITUZIONE ANTICIPI ECONOMALI"/>
    <x v="1"/>
    <s v="restituzione anticipi economali"/>
    <n v="10000"/>
    <s v="Leonardo Grassi"/>
    <s v="gennaio 2021"/>
    <x v="3"/>
    <n v="4"/>
    <s v="Bilancio e finanze                                         "/>
    <m/>
    <m/>
    <m/>
    <m/>
  </r>
  <r>
    <n v="70021"/>
    <s v="PURO"/>
    <s v="9900:Servizi per conto terzi "/>
    <s v="9901:Servizi per conto terzi - Partite di giro"/>
    <n v="7019903"/>
    <n v="7019903001"/>
    <s v="VERSAMENTO ALL'ECONOMO DEL CONSIGLIO DEL FONDO  ECONOMALE - CASSA ECONOMALE"/>
    <x v="2"/>
    <s v=""/>
    <n v="5000"/>
    <m/>
    <m/>
    <x v="3"/>
    <n v="4"/>
    <s v="Bilancio e finanze                                         "/>
    <m/>
    <m/>
    <m/>
    <m/>
  </r>
  <r>
    <n v="70021"/>
    <s v="PURO"/>
    <s v="9900:Servizi per conto terzi "/>
    <s v="9901:Servizi per conto terzi - Partite di giro"/>
    <n v="7019903"/>
    <n v="7019903001"/>
    <s v="VERSAMENTO ALL'ECONOMO DEL CONSIGLIO DEL FONDO  ECONOMALE - CASSA ECONOMALE"/>
    <x v="1"/>
    <s v="versamento all'economo del consiglio del fondo  economale - cassa economale"/>
    <n v="5000"/>
    <s v="Leonardo Grassi"/>
    <s v="gennaio 2021"/>
    <x v="3"/>
    <n v="4"/>
    <s v="Bilancio e finanze                                         "/>
    <m/>
    <m/>
    <m/>
    <m/>
  </r>
  <r>
    <n v="70023"/>
    <s v="PURO"/>
    <s v="9900:Servizi per conto terzi "/>
    <s v="9901:Servizi per conto terzi - Partite di giro"/>
    <n v="7010199"/>
    <n v="7010199999"/>
    <s v="RITENUTE ERARIALI SU  PREMI"/>
    <x v="2"/>
    <s v=""/>
    <n v="30000"/>
    <m/>
    <m/>
    <x v="3"/>
    <n v="4"/>
    <s v="Bilancio e finanze                                         "/>
    <m/>
    <m/>
    <m/>
    <m/>
  </r>
  <r>
    <n v="70023"/>
    <s v="PURO"/>
    <s v="9900:Servizi per conto terzi "/>
    <s v="9901:Servizi per conto terzi - Partite di giro"/>
    <n v="7010199"/>
    <n v="7010199999"/>
    <s v="RITENUTE ERARIALI SU  PREMI"/>
    <x v="1"/>
    <s v="ritenute erariali su  premi"/>
    <n v="30000"/>
    <s v="Claudia Bartarelli"/>
    <s v="gennaio 2021"/>
    <x v="3"/>
    <n v="4"/>
    <s v="Bilancio e finanze                                         "/>
    <m/>
    <m/>
    <m/>
    <m/>
  </r>
  <r>
    <n v="70026"/>
    <s v="PURO"/>
    <s v="9900:Servizi per conto terzi "/>
    <s v="9901:Servizi per conto terzi - Partite di giro"/>
    <n v="7019903"/>
    <n v="7019903001"/>
    <s v="VERSAMENTO ALL'ECONOMO DEL CONSIGLIO DEL FONDO  ECONOMALE - CONTO CORRENTE ECONOMALE"/>
    <x v="2"/>
    <s v=""/>
    <n v="10000"/>
    <m/>
    <m/>
    <x v="3"/>
    <n v="4"/>
    <s v="Bilancio e finanze                                         "/>
    <m/>
    <m/>
    <m/>
    <m/>
  </r>
  <r>
    <n v="70026"/>
    <s v="PURO"/>
    <s v="9900:Servizi per conto terzi "/>
    <s v="9901:Servizi per conto terzi - Partite di giro"/>
    <n v="7019903"/>
    <n v="7019903001"/>
    <s v="VERSAMENTO ALL'ECONOMO DEL CONSIGLIO DEL FONDO  ECONOMALE - CONTO CORRENTE ECONOMALE"/>
    <x v="1"/>
    <s v="versamento all'economo del consiglio del fondo  economale - conto corrente economale"/>
    <n v="10000"/>
    <s v="Leonardo Grassi"/>
    <s v="gennaio 2021"/>
    <x v="3"/>
    <n v="4"/>
    <s v="Bilancio e finanze                                         "/>
    <m/>
    <m/>
    <m/>
    <m/>
  </r>
  <r>
    <n v="70028"/>
    <s v="PURO"/>
    <s v="9900:Servizi per conto terzi "/>
    <s v="9901:Servizi per conto terzi - Partite di giro"/>
    <n v="7019901"/>
    <n v="7019901001"/>
    <s v="SPESE NON ANDATE A BUON FINE"/>
    <x v="2"/>
    <s v=""/>
    <n v="50000"/>
    <m/>
    <m/>
    <x v="3"/>
    <n v="4"/>
    <s v="Bilancio e finanze                                         "/>
    <m/>
    <m/>
    <m/>
    <m/>
  </r>
  <r>
    <n v="70028"/>
    <s v="PURO"/>
    <s v="9900:Servizi per conto terzi "/>
    <s v="9901:Servizi per conto terzi - Partite di giro"/>
    <n v="7019901"/>
    <n v="7019901001"/>
    <s v="SPESE NON ANDATE A BUON FINE"/>
    <x v="1"/>
    <s v="spese non andate a buon fine (iban estinto o restituiti dal percipiente)"/>
    <n v="50000"/>
    <s v="Leonardo Grassi"/>
    <s v="in corso di esercizio"/>
    <x v="3"/>
    <n v="4"/>
    <s v="Bilancio e finanze                                         "/>
    <m/>
    <m/>
    <m/>
    <m/>
  </r>
  <r>
    <n v="70033"/>
    <s v="PURO"/>
    <s v="9900:Servizi per conto terzi "/>
    <s v="9901:Servizi per conto terzi - Partite di giro"/>
    <n v="7010199"/>
    <n v="7010199999"/>
    <s v="VERSAMENTO ALLA GIUNTA REGIONALE TRATTENUTE OBBLIGATORIE (ART.. 4 C. 1 L.R. 3/2009)"/>
    <x v="2"/>
    <s v=""/>
    <n v="215650"/>
    <m/>
    <m/>
    <x v="3"/>
    <n v="4"/>
    <s v="Bilancio e finanze                                         "/>
    <m/>
    <m/>
    <m/>
    <m/>
  </r>
  <r>
    <n v="70033"/>
    <s v="PURO"/>
    <s v="9900:Servizi per conto terzi "/>
    <s v="9901:Servizi per conto terzi - Partite di giro"/>
    <n v="7010199"/>
    <n v="7010199999"/>
    <s v="VERSAMENTO ALLA GIUNTA REGIONALE TRATTENUTE OBBLIGATORIE (ART.. 4 C. 1 L.R. 3/2009)"/>
    <x v="1"/>
    <s v="versamento giunta regionale trattenute obbligatorie (art.. 4 c. 1 l.r. 3/2009)  su emolumenti consiglieri"/>
    <n v="215650"/>
    <s v="Siliana Ticci"/>
    <s v="in corso di esercizio"/>
    <x v="3"/>
    <n v="4"/>
    <s v="Bilancio e finanze                                         "/>
    <m/>
    <m/>
    <m/>
    <m/>
  </r>
  <r>
    <n v="70034"/>
    <s v="PURO"/>
    <s v="9900:Servizi per conto terzi "/>
    <s v="9901:Servizi per conto terzi - Partite di giro"/>
    <n v="7010199"/>
    <n v="7010199999"/>
    <s v="VERSAMENTO TRATTENUTA ASSICURAZIONE PREVIDENZIALE INTEGRATIVA DEI CONSIGLIERI E ASSESSORI REGIONALI - ART. 24 BIS L.R. 3/2009"/>
    <x v="2"/>
    <s v=""/>
    <n v="100000"/>
    <m/>
    <m/>
    <x v="3"/>
    <n v="4"/>
    <s v="Bilancio e finanze                                         "/>
    <m/>
    <m/>
    <m/>
    <m/>
  </r>
  <r>
    <n v="70034"/>
    <s v="PURO"/>
    <s v="9900:Servizi per conto terzi "/>
    <s v="9901:Servizi per conto terzi - Partite di giro"/>
    <n v="7010199"/>
    <n v="7010199999"/>
    <s v="VERSAMENTO TRATTENUTA ASSICURAZIONE PREVIDENZIALE INTEGRATIVA DEI CONSIGLIERI E ASSESSORI REGIONALI - ART. 24 BIS L.R. 3/2009"/>
    <x v="1"/>
    <s v="versamento trattenuta assicurazione previdenziale integrativa dei consiglieri e assessori regionali - art. 24 bis l.r. 3/2009"/>
    <n v="100000"/>
    <s v="Siliana Ticci"/>
    <s v="in corso di esercizio"/>
    <x v="3"/>
    <n v="4"/>
    <s v="Bilancio e finanze                                         "/>
    <m/>
    <m/>
    <m/>
    <m/>
  </r>
  <r>
    <n v="70035"/>
    <s v="PURO"/>
    <s v="9900:Servizi per conto terzi "/>
    <s v="9901:Servizi per conto terzi - Partite di giro"/>
    <n v="7010199"/>
    <n v="7010199999"/>
    <s v="VERSAMENTO TRATTENUTA PER ATTI DI LIBERALITA' O ACQUISIZIONE SERVIZI CONNESSI ALL'ESERCIZIO DEL MANDATO DEI CONSIGLIERI E ASSESSORI REGIONALI - ART. 24 TER L.R. 3/2009"/>
    <x v="2"/>
    <s v=""/>
    <n v="476800"/>
    <m/>
    <m/>
    <x v="3"/>
    <n v="4"/>
    <s v="Bilancio e finanze                                         "/>
    <m/>
    <m/>
    <m/>
    <m/>
  </r>
  <r>
    <n v="70035"/>
    <s v="PURO"/>
    <s v="9900:Servizi per conto terzi "/>
    <s v="9901:Servizi per conto terzi - Partite di giro"/>
    <n v="7010199"/>
    <n v="7010199999"/>
    <s v="VERSAMENTO TRATTENUTA PER ATTI DI LIBERALITA' O ACQUISIZIONE SERVIZI CONNESSI ALL'ESERCIZIO DEL MANDATO DEI CONSIGLIERI E ASSESSORI REGIONALI - ART. 24 TER L.R. 3/2009"/>
    <x v="1"/>
    <s v="versamento trattenuta per atti di liberalita' o acquisizione servizi connessi all'esercizio del mandato dei consiglieri e assessori regionali - art. 24 ter l.r. 3/2009"/>
    <n v="476800"/>
    <s v="Siliana Ticci"/>
    <s v="gennaio 2021"/>
    <x v="3"/>
    <n v="4"/>
    <s v="Bilancio e finanze                                         "/>
    <m/>
    <m/>
    <m/>
    <m/>
  </r>
  <r>
    <n v="70036"/>
    <s v="PURO"/>
    <s v="9900:Servizi per conto terzi "/>
    <s v="9901:Servizi per conto terzi - Partite di giro"/>
    <n v="7010199"/>
    <n v="7010199999"/>
    <s v="VERSAMENTO TRATTENUTE PER INTERVENTO SOSTITUTIVO (INPS, INAIL ED AGENZIA DELLE ENTRATE - RISCOSSIONE - PER INADEMPIMENTI ART 48 BIS DPR 602/1973)"/>
    <x v="2"/>
    <s v=""/>
    <n v="10000"/>
    <m/>
    <m/>
    <x v="3"/>
    <n v="4"/>
    <s v="Bilancio e finanze                                         "/>
    <m/>
    <m/>
    <m/>
    <m/>
  </r>
  <r>
    <n v="70036"/>
    <s v="PURO"/>
    <s v="9900:Servizi per conto terzi "/>
    <s v="9901:Servizi per conto terzi - Partite di giro"/>
    <n v="7010199"/>
    <n v="7010199999"/>
    <s v="VERSAMENTO TRATTENUTE PER INTERVENTO SOSTITUTIVO (INPS, INAIL ED AGENZIA DELLE ENTRATE - RISCOSSIONE - PER INADEMPIMENTI ART 48 BIS DPR 602/1973)"/>
    <x v="1"/>
    <s v="uscite per partite di giro - intervento sostitutivo ed equitalia"/>
    <n v="10000"/>
    <s v="Claudia Bartarelli"/>
    <s v="in corso di esercizio"/>
    <x v="3"/>
    <n v="4"/>
    <s v="Bilancio e finanze                                         "/>
    <m/>
    <m/>
    <m/>
    <m/>
  </r>
  <r>
    <n v="70037"/>
    <s v="PURO"/>
    <s v="9900:Servizi per conto terzi "/>
    <s v="9901:Servizi per conto terzi - Partite di giro"/>
    <n v="7010199"/>
    <m/>
    <s v="VERSAMENTO ALL'ASSOCIAZIONE EX CONSIGLIERI QUOTA TRATTENUTA SU ASSEGNI VITALIZI"/>
    <x v="2"/>
    <s v=""/>
    <n v="10000"/>
    <m/>
    <m/>
    <x v="3"/>
    <n v="4"/>
    <s v="Bilancio e finanze                                         "/>
    <m/>
    <m/>
    <m/>
    <m/>
  </r>
  <r>
    <n v="70037"/>
    <s v="PURO"/>
    <s v="9900:Servizi per conto terzi "/>
    <s v="9901:Servizi per conto terzi - Partite di giro"/>
    <n v="7010199"/>
    <m/>
    <s v="VERSAMENTO ALL'ASSOCIAZIONE EX CONSIGLIERI QUOTA TRATTENUTA SU ASSEGNI VITALIZI"/>
    <x v="1"/>
    <s v="versamento quota associativa associazione ex consigliore"/>
    <n v="10000"/>
    <s v="Siliana Ticci"/>
    <s v="in corso di esercizio"/>
    <x v="3"/>
    <n v="4"/>
    <s v="Bilancio e finanze                                         "/>
    <m/>
    <m/>
    <m/>
    <m/>
  </r>
  <r>
    <n v="70038"/>
    <s v="PURO"/>
    <s v="9900:Servizi per conto terzi "/>
    <s v="9901:Servizi per conto terzi - Partite di giro"/>
    <n v="7010199"/>
    <n v="7010199999"/>
    <s v="VERSAMENTO A PRIVATI TRATTENUTA PIGNORAMENTI E CESSIONI DEL QUINTO SU EMOLUMENTI CONSIGLIERI ED EX CONSIGLIERI"/>
    <x v="2"/>
    <s v=""/>
    <n v="30000"/>
    <m/>
    <m/>
    <x v="3"/>
    <n v="4"/>
    <s v="Bilancio e finanze                                         "/>
    <m/>
    <m/>
    <m/>
    <m/>
  </r>
  <r>
    <n v="70038"/>
    <s v="PURO"/>
    <s v="9900:Servizi per conto terzi "/>
    <s v="9901:Servizi per conto terzi - Partite di giro"/>
    <n v="7010199"/>
    <n v="7010199999"/>
    <s v="VERSAMENTO A PRIVATI TRATTENUTA PIGNORAMENTI E CESSIONI DEL QUINTO SU EMOLUMENTI CONSIGLIERI ED EX CONSIGLIERI"/>
    <x v="1"/>
    <s v="versamento  trattenuta pignoramenti e cessioni del quinto su emolumenti consiglieri ed ex consiglieri"/>
    <n v="30000"/>
    <s v="Siliana Ticci"/>
    <s v="in corso di esercizio"/>
    <x v="3"/>
    <n v="4"/>
    <s v="Bilancio e finanze                                         "/>
    <m/>
    <m/>
    <m/>
    <m/>
  </r>
  <r>
    <n v="70040"/>
    <s v="PURO"/>
    <s v="9900:Servizi per conto terzi "/>
    <s v="9901:Servizi per conto terzi - Partite di giro"/>
    <n v="7010299"/>
    <n v="7010299999"/>
    <s v="VERSAMENTO SOMME RECUPERATE SU REDDITI ASSIMILATI A LAVORO DIPENDENTE"/>
    <x v="2"/>
    <s v=""/>
    <n v="5000"/>
    <m/>
    <m/>
    <x v="3"/>
    <n v="4"/>
    <s v="Bilancio e finanze                                         "/>
    <m/>
    <m/>
    <m/>
    <m/>
  </r>
  <r>
    <n v="70040"/>
    <s v="PURO"/>
    <s v="9900:Servizi per conto terzi "/>
    <s v="9901:Servizi per conto terzi - Partite di giro"/>
    <n v="7010299"/>
    <n v="7010299999"/>
    <s v="VERSAMENTO SOMME RECUPERATE SU REDDITI ASSIMILATI A LAVORO DIPENDENTE"/>
    <x v="1"/>
    <s v="versamento somme recuperate su redditi assimilati a lavoro dipendente"/>
    <n v="5000"/>
    <s v="Siliana Ticci"/>
    <s v="in corso di esercizio"/>
    <x v="3"/>
    <n v="4"/>
    <s v="Bilancio e finanze                                         "/>
    <m/>
    <m/>
    <m/>
    <m/>
  </r>
  <r>
    <n v="70041"/>
    <s v="PURO"/>
    <s v="9900:Servizi per conto terzi "/>
    <s v="9901:Servizi per conto terzi - Partite di giro"/>
    <n v="7019999"/>
    <m/>
    <s v="VERSAMENTO DELL'IRAP DA PARTE DELLA REGIONE IN QUALITA' DI SOGGETTO PASSIVO D'IMPOSTA  (D.LGS. 15 DICEMBRE 1997, N.446)"/>
    <x v="2"/>
    <s v=""/>
    <n v="10000"/>
    <m/>
    <m/>
    <x v="3"/>
    <n v="4"/>
    <s v="Bilancio e finanze                                         "/>
    <m/>
    <m/>
    <m/>
    <m/>
  </r>
  <r>
    <n v="70041"/>
    <s v="PURO"/>
    <s v="9900:Servizi per conto terzi "/>
    <s v="9901:Servizi per conto terzi - Partite di giro"/>
    <n v="7019999"/>
    <m/>
    <s v="VERSAMENTO DELL'IRAP DA PARTE DELLA REGIONE IN QUALITA' DI SOGGETTO PASSIVO D'IMPOSTA  (D.LGS. 15 DICEMBRE 1997, N.446)"/>
    <x v="1"/>
    <s v="versamento irap da parte della regione toscana come soggetto passivo di imposta"/>
    <n v="10000"/>
    <s v="Claudia Bartarelli"/>
    <s v="in corso di esercizio"/>
    <x v="3"/>
    <n v="4"/>
    <s v="Bilancio e finanze                                         "/>
    <m/>
    <m/>
    <m/>
    <m/>
  </r>
  <r>
    <n v="20052"/>
    <s v="PURO"/>
    <s v="0100:Servizi istituzionali,  generali e di gestione "/>
    <s v="0103:Gestione economica, finanziaria,  programmazione, provveditorato"/>
    <n v="2020105"/>
    <m/>
    <s v="SPESE MINUTE SOSTENUTE TRAMITE FONDO ECONOMALE - ACQUISTO ATTREZZATURE"/>
    <x v="2"/>
    <s v=""/>
    <n v="1000"/>
    <m/>
    <m/>
    <x v="3"/>
    <n v="4"/>
    <s v="Bilancio e finanze                                         "/>
    <m/>
    <m/>
    <m/>
    <m/>
  </r>
  <r>
    <n v="20052"/>
    <s v="PURO"/>
    <s v="0100:Servizi istituzionali,  generali e di gestione "/>
    <s v="0103:Gestione economica, finanziaria,  programmazione, provveditorato"/>
    <n v="2020105"/>
    <m/>
    <s v="SPESE MINUTE SOSTENUTE TRAMITE FONDO ECONOMALE - ACQUISTO ATTREZZATURE"/>
    <x v="1"/>
    <s v="spese minute fondo economale - attrezzature"/>
    <n v="1000"/>
    <s v="Claudia Bartarelli"/>
    <s v="in corso di esercizio"/>
    <x v="3"/>
    <n v="4"/>
    <s v="Bilancio e finanze                                         "/>
    <m/>
    <m/>
    <m/>
    <m/>
  </r>
  <r>
    <n v="20053"/>
    <s v="PURO"/>
    <s v="0100:Servizi istituzionali,  generali e di gestione "/>
    <s v="0103:Gestione economica, finanziaria,  programmazione, provveditorato"/>
    <n v="2020107"/>
    <m/>
    <s v="SPESE MINUTE SOSTENUTE TRAMITE FONDO ECONOMALE - ACQUISTO HARDWARE"/>
    <x v="2"/>
    <s v=""/>
    <n v="700"/>
    <m/>
    <m/>
    <x v="3"/>
    <n v="4"/>
    <s v="Bilancio e finanze                                         "/>
    <m/>
    <m/>
    <m/>
    <m/>
  </r>
  <r>
    <n v="20053"/>
    <s v="PURO"/>
    <s v="0100:Servizi istituzionali,  generali e di gestione "/>
    <s v="0103:Gestione economica, finanziaria,  programmazione, provveditorato"/>
    <n v="2020107"/>
    <m/>
    <s v="SPESE MINUTE SOSTENUTE TRAMITE FONDO ECONOMALE - ACQUISTO HARDWARE"/>
    <x v="1"/>
    <s v="spese  fondo economale - acquisto hardware"/>
    <n v="700"/>
    <s v="Claudia Bartarelli"/>
    <s v="in corso di esercizio"/>
    <x v="3"/>
    <n v="4"/>
    <s v="Bilancio e finanze                                         "/>
    <m/>
    <m/>
    <m/>
    <m/>
  </r>
  <r>
    <n v="20055"/>
    <s v="PURO"/>
    <s v="0100:Servizi istituzionali,  generali e di gestione "/>
    <s v="0103:Gestione economica, finanziaria,  programmazione, provveditorato"/>
    <n v="2020106"/>
    <n v="2020106001"/>
    <s v="SPESE MINUTE SOSTENUTE TRAMITE FONDO ECONOMALE - MACCHINE PER UFFICIO"/>
    <x v="2"/>
    <s v=""/>
    <n v="600"/>
    <m/>
    <m/>
    <x v="3"/>
    <n v="4"/>
    <s v="Bilancio e finanze                                         "/>
    <m/>
    <m/>
    <m/>
    <m/>
  </r>
  <r>
    <n v="20055"/>
    <s v="PURO"/>
    <s v="0100:Servizi istituzionali,  generali e di gestione "/>
    <s v="0103:Gestione economica, finanziaria,  programmazione, provveditorato"/>
    <n v="2020106"/>
    <n v="2020106001"/>
    <s v="SPESE MINUTE SOSTENUTE TRAMITE FONDO ECONOMALE - MACCHINE PER UFFICIO"/>
    <x v="1"/>
    <s v="spese minute sostenute tramite fondo economale - macchine per ufficio"/>
    <n v="600"/>
    <s v="Claudia Bartarelli"/>
    <s v="in corso di esercizio"/>
    <x v="3"/>
    <n v="4"/>
    <s v="Bilancio e finanze                                         "/>
    <m/>
    <m/>
    <m/>
    <m/>
  </r>
  <r>
    <n v="20054"/>
    <s v="PURO"/>
    <s v="0100:Servizi istituzionali,  generali e di gestione "/>
    <s v="0103:Gestione economica, finanziaria,  programmazione, provveditorato"/>
    <n v="2020104"/>
    <m/>
    <s v="SPESE MINUTE SOSTENUTE TRAMITE FONDO ECONOMALE - IMPIANTI E MACCHINARI"/>
    <x v="2"/>
    <s v=""/>
    <n v="700"/>
    <m/>
    <m/>
    <x v="3"/>
    <n v="4"/>
    <s v="Bilancio e finanze                                         "/>
    <m/>
    <m/>
    <m/>
    <m/>
  </r>
  <r>
    <n v="20054"/>
    <s v="PURO"/>
    <s v="0100:Servizi istituzionali,  generali e di gestione "/>
    <s v="0103:Gestione economica, finanziaria,  programmazione, provveditorato"/>
    <n v="2020104"/>
    <m/>
    <s v="SPESE MINUTE SOSTENUTE TRAMITE FONDO ECONOMALE - IMPIANTI E MACCHINARI"/>
    <x v="1"/>
    <s v="spese minute sostenute tramite fondo economale - impianti e macchinari"/>
    <n v="700"/>
    <s v="Claudia Bartarelli"/>
    <s v="in corso di esecizio"/>
    <x v="3"/>
    <n v="4"/>
    <s v="Bilancio e finanze                                         "/>
    <m/>
    <m/>
    <m/>
    <m/>
  </r>
  <r>
    <n v="10012"/>
    <s v="PURO"/>
    <s v="0100:Servizi istituzionali,  generali e di gestione "/>
    <s v="0101:Organi istituzionali"/>
    <n v="1030201"/>
    <n v="1030201002"/>
    <s v="MISSIONI ESTERO CONSIGLIERI"/>
    <x v="2"/>
    <s v=""/>
    <n v="10000"/>
    <m/>
    <m/>
    <x v="4"/>
    <n v="5"/>
    <s v="Rappresentanza e relazioni istituzionali esterne. Comunicazione, URP e Tipografia                                 "/>
    <m/>
    <m/>
    <m/>
    <m/>
  </r>
  <r>
    <n v="10012"/>
    <s v="PURO"/>
    <s v="0100:Servizi istituzionali,  generali e di gestione "/>
    <s v="0101:Organi istituzionali"/>
    <n v="1030201"/>
    <n v="1030201002"/>
    <s v="MISSIONI ESTERO CONSIGLIERI"/>
    <x v="1"/>
    <s v="gestione diretta e/o indiretta tramite rimborso spese viaggio e soggiorno, previa autorizzazione dell'organo competente ai sensi capo iii, titolo iv del t.u. delle disposizioni organizzative"/>
    <n v="10000"/>
    <s v="Cinzia Sestini"/>
    <s v="in corso di esercizio"/>
    <x v="5"/>
    <n v="5"/>
    <s v="Rappresentanza e relazioni istituzionali esterne. Comunicazione, URP e Tipografia                                 "/>
    <m/>
    <m/>
    <m/>
    <m/>
  </r>
  <r>
    <n v="10030"/>
    <s v="PURO"/>
    <s v="0500:Tutela e valorizzazione dei beni e delle attività culturali "/>
    <s v="0502:Attività culturali e interventi diversi nel settore culturale"/>
    <n v="1030202"/>
    <n v="1030202005"/>
    <s v="GIORNO DELLA MEMORIA E GIORNO DEL RICORDO -  EX L. 211/2000 E L. 92/2004 - ORGANIZZAZIONE EVENTO CULTURALE"/>
    <x v="2"/>
    <s v=""/>
    <n v="2500"/>
    <m/>
    <m/>
    <x v="4"/>
    <n v="5"/>
    <s v="Rappresentanza e relazioni istituzionali esterne. Comunicazione, URP e Tipografia                                 "/>
    <m/>
    <m/>
    <m/>
    <m/>
  </r>
  <r>
    <n v="10030"/>
    <s v="PURO"/>
    <s v="0500:Tutela e valorizzazione dei beni e delle attività culturali "/>
    <s v="0502:Attività culturali e interventi diversi nel settore culturale"/>
    <n v="1030202"/>
    <n v="1030202005"/>
    <s v="GIORNO DELLA MEMORIA E GIORNO DEL RICORDO -  EX L. 211/2000 E L. 92/2004 - ORGANIZZAZIONE EVENTO CULTURALE"/>
    <x v="1"/>
    <s v="giorno della memoria 27.01.2021 e giorno del ricordo 10.02.2021"/>
    <n v="2500"/>
    <s v="Rosanna Romellano"/>
    <s v="gennaio/febbraio 2021"/>
    <x v="5"/>
    <n v="5"/>
    <s v="Rappresentanza e relazioni istituzionali esterne. Comunicazione, URP e Tipografia                                 "/>
    <m/>
    <m/>
    <m/>
    <m/>
  </r>
  <r>
    <n v="10031"/>
    <s v="PURO"/>
    <s v="0500:Tutela e valorizzazione dei beni e delle attività culturali "/>
    <s v="0502:Attività culturali e interventi diversi nel settore culturale"/>
    <n v="1030101"/>
    <n v="1030101002"/>
    <s v="GIORNO DELLA MEMORIA E GIORNO DEL RICORDO -  EX L. 211/2000 E L. 92/2004  - ACQUISTO LIBRI"/>
    <x v="2"/>
    <s v=""/>
    <n v="1000"/>
    <m/>
    <m/>
    <x v="4"/>
    <n v="5"/>
    <s v="Rappresentanza e relazioni istituzionali esterne. Comunicazione, URP e Tipografia                                 "/>
    <m/>
    <m/>
    <m/>
    <m/>
  </r>
  <r>
    <n v="10031"/>
    <s v="PURO"/>
    <s v="0500:Tutela e valorizzazione dei beni e delle attività culturali "/>
    <s v="0502:Attività culturali e interventi diversi nel settore culturale"/>
    <n v="1030101"/>
    <n v="1030101002"/>
    <s v="GIORNO DELLA MEMORIA E GIORNO DEL RICORDO -  EX L. 211/2000 E L. 92/2004  - ACQUISTO LIBRI"/>
    <x v="1"/>
    <s v="acquisto giornali e riviste a tema"/>
    <n v="1000"/>
    <s v="Enza Gori"/>
    <s v="in corso di esercizio"/>
    <x v="5"/>
    <n v="5"/>
    <s v="Rappresentanza e relazioni istituzionali esterne. Comunicazione, URP e Tipografia                                 "/>
    <m/>
    <m/>
    <m/>
    <m/>
  </r>
  <r>
    <n v="10041"/>
    <s v="PURO"/>
    <s v="0100:Servizi istituzionali,  generali e di gestione "/>
    <s v="0101:Organi istituzionali"/>
    <n v="1030202"/>
    <m/>
    <s v="SERVIZI PER EVENTI DI CERIMONIALE"/>
    <x v="2"/>
    <s v=""/>
    <n v="5000"/>
    <m/>
    <m/>
    <x v="4"/>
    <n v="5"/>
    <s v="Rappresentanza e relazioni istituzionali esterne. Comunicazione, URP e Tipografia                                 "/>
    <m/>
    <m/>
    <m/>
    <m/>
  </r>
  <r>
    <n v="10041"/>
    <s v="PURO"/>
    <s v="0100:Servizi istituzionali,  generali e di gestione "/>
    <s v="0101:Organi istituzionali"/>
    <n v="1030202"/>
    <m/>
    <s v="SERVIZI PER EVENTI DI CERIMONIALE"/>
    <x v="1"/>
    <s v="gestione eventi secondo le indicazioni dell'organo politico, ai sensi dell'art. 39 del t.u. delle disposizioni organizzative"/>
    <n v="5000"/>
    <s v="Rosanna Romellano"/>
    <s v="in corso di esercizio"/>
    <x v="5"/>
    <n v="5"/>
    <s v="Rappresentanza e relazioni istituzionali esterne. Comunicazione, URP e Tipografia                                 "/>
    <m/>
    <m/>
    <m/>
    <m/>
  </r>
  <r>
    <n v="10042"/>
    <s v="PURO"/>
    <s v="0100:Servizi istituzionali,  generali e di gestione "/>
    <s v="0101:Organi istituzionali"/>
    <n v="1030211"/>
    <m/>
    <s v="RIMBORSI RELATORI PER EVENTI DI CERIMONIALE"/>
    <x v="2"/>
    <s v=""/>
    <n v="2700"/>
    <m/>
    <m/>
    <x v="4"/>
    <n v="5"/>
    <s v="Rappresentanza e relazioni istituzionali esterne. Comunicazione, URP e Tipografia                                 "/>
    <m/>
    <m/>
    <m/>
    <m/>
  </r>
  <r>
    <n v="10042"/>
    <s v="PURO"/>
    <s v="0100:Servizi istituzionali,  generali e di gestione "/>
    <s v="0101:Organi istituzionali"/>
    <n v="1030211"/>
    <m/>
    <s v="RIMBORSI RELATORI PER EVENTI DI CERIMONIALE"/>
    <x v="1"/>
    <s v="rimborsi spese per relatori, su indicazione dell'organo politico, per organizzazione eventi di cerimoniale, ai sensi dell'art"/>
    <n v="2700"/>
    <s v="Rosanna Romellano"/>
    <s v="in corso di esercizio"/>
    <x v="5"/>
    <n v="5"/>
    <s v="Rappresentanza e relazioni istituzionali esterne. Comunicazione, URP e Tipografia                                 "/>
    <m/>
    <m/>
    <m/>
    <m/>
  </r>
  <r>
    <n v="10045"/>
    <s v="PURO"/>
    <s v="0500:Tutela e valorizzazione dei beni e delle attività culturali "/>
    <s v="0502:Attività culturali e interventi diversi nel settore culturale"/>
    <n v="1040102"/>
    <m/>
    <s v="FESTA DELLA TOSCANA L.R 46/2015 - COMPARTECIPAZIONI ENTI LOCALI ART 3 BIS L.R. 4/2009"/>
    <x v="2"/>
    <s v=""/>
    <n v="55000"/>
    <m/>
    <m/>
    <x v="4"/>
    <n v="5"/>
    <s v="Rappresentanza e relazioni istituzionali esterne. Comunicazione, URP e Tipografia                                 "/>
    <m/>
    <m/>
    <m/>
    <m/>
  </r>
  <r>
    <n v="10045"/>
    <s v="PURO"/>
    <s v="0500:Tutela e valorizzazione dei beni e delle attività culturali "/>
    <s v="0502:Attività culturali e interventi diversi nel settore culturale"/>
    <n v="1040102"/>
    <m/>
    <s v="FESTA DELLA TOSCANA L.R 46/2015 - COMPARTECIPAZIONI ENTI LOCALI ART 3 BIS L.R. 4/2009"/>
    <x v="1"/>
    <s v="gestione eventi in compartecipazione con enti locali per festa della toscana su indicazione ufficio di presidenza"/>
    <n v="55000"/>
    <s v="Cinzia Sestini"/>
    <s v="in corso di esercizio"/>
    <x v="5"/>
    <n v="5"/>
    <s v="Rappresentanza e relazioni istituzionali esterne. Comunicazione, URP e Tipografia                                 "/>
    <m/>
    <m/>
    <m/>
    <m/>
  </r>
  <r>
    <n v="10045"/>
    <s v="REIMP. DA FPV/E"/>
    <s v="0500:Tutela e valorizzazione dei beni e delle attività culturali "/>
    <s v="0502:Attività culturali e interventi diversi nel settore culturale"/>
    <n v="1040102"/>
    <m/>
    <s v="FESTA DELLA TOSCANA L.R 46/2015 - COMPARTECIPAZIONI ENTI LOCALI ART 3 BIS L.R. 4/2009"/>
    <x v="2"/>
    <s v=""/>
    <n v="30510.15"/>
    <m/>
    <m/>
    <x v="4"/>
    <n v="5"/>
    <s v="Rappresentanza e relazioni istituzionali esterne. Comunicazione, URP e Tipografia                                 "/>
    <s v="X"/>
    <m/>
    <m/>
    <m/>
  </r>
  <r>
    <n v="10045"/>
    <s v="REIMP. DA FPV/E"/>
    <s v="0500:Tutela e valorizzazione dei beni e delle attività culturali "/>
    <s v="0502:Attività culturali e interventi diversi nel settore culturale"/>
    <n v="1040102"/>
    <m/>
    <s v="FESTA DELLA TOSCANA L.R 46/2015 - COMPARTECIPAZIONI ENTI LOCALI ART 3 BIS L.R. 4/2009"/>
    <x v="1"/>
    <s v="Reimputazione da riaccertamento"/>
    <n v="30510.15"/>
    <s v="Cinzia Sestini"/>
    <s v="marzo 2021"/>
    <x v="5"/>
    <n v="5"/>
    <s v="Rappresentanza e relazioni istituzionali esterne. Comunicazione, URP e Tipografia                                 "/>
    <s v="X"/>
    <m/>
    <m/>
    <m/>
  </r>
  <r>
    <n v="10046"/>
    <s v="PURO"/>
    <s v="0500:Tutela e valorizzazione dei beni e delle attività culturali "/>
    <s v="0502:Attività culturali e interventi diversi nel settore culturale"/>
    <n v="1040401"/>
    <n v="1040401001"/>
    <s v="FESTA DELLA TOSCANA L.R 46/2015 -  COMPARTECIPAZIONI PER PROGETTI PROMOSSI DA ISTITUZIONI SOCIALI PRIVATE ART 3 BIS L.R. 4/2009"/>
    <x v="2"/>
    <s v=""/>
    <n v="70000"/>
    <m/>
    <m/>
    <x v="4"/>
    <n v="5"/>
    <s v="Rappresentanza e relazioni istituzionali esterne. Comunicazione, URP e Tipografia                                 "/>
    <m/>
    <m/>
    <m/>
    <m/>
  </r>
  <r>
    <n v="10046"/>
    <s v="PURO"/>
    <s v="0500:Tutela e valorizzazione dei beni e delle attività culturali "/>
    <s v="0502:Attività culturali e interventi diversi nel settore culturale"/>
    <n v="1040401"/>
    <n v="1040401001"/>
    <s v="FESTA DELLA TOSCANA L.R 46/2015 -  COMPARTECIPAZIONI PER PROGETTI PROMOSSI DA ISTITUZIONI SOCIALI PRIVATE ART 3 BIS L.R. 4/2009"/>
    <x v="1"/>
    <s v="gestione eventi in compartecipazione con istituzioni sociali private festa della toscana su indicazione ufficio di presidenza"/>
    <n v="70000"/>
    <s v="Cinzia Sestini"/>
    <s v="in corso di esercizio"/>
    <x v="5"/>
    <n v="5"/>
    <s v="Rappresentanza e relazioni istituzionali esterne. Comunicazione, URP e Tipografia                                 "/>
    <m/>
    <m/>
    <m/>
    <m/>
  </r>
  <r>
    <n v="10046"/>
    <s v="REIMP. DA FPV/E"/>
    <s v="0500:Tutela e valorizzazione dei beni e delle attività culturali "/>
    <s v="0502:Attività culturali e interventi diversi nel settore culturale"/>
    <n v="1040401"/>
    <n v="1040401001"/>
    <s v="FESTA DELLA TOSCANA L.R 46/2015 -  COMPARTECIPAZIONI PER PROGETTI PROMOSSI DA ISTITUZIONI SOCIALI PRIVATE ART 3 BIS L.R. 4/2009"/>
    <x v="2"/>
    <s v=""/>
    <n v="27086.71"/>
    <m/>
    <m/>
    <x v="4"/>
    <n v="5"/>
    <s v="Rappresentanza e relazioni istituzionali esterne. Comunicazione, URP e Tipografia                                 "/>
    <s v="X"/>
    <m/>
    <m/>
    <m/>
  </r>
  <r>
    <n v="10046"/>
    <s v="REIMP. DA FPV/E"/>
    <s v="0500:Tutela e valorizzazione dei beni e delle attività culturali "/>
    <s v="0502:Attività culturali e interventi diversi nel settore culturale"/>
    <n v="1040401"/>
    <n v="1040401001"/>
    <s v="FESTA DELLA TOSCANA L.R 46/2015 -  COMPARTECIPAZIONI PER PROGETTI PROMOSSI DA ISTITUZIONI SOCIALI PRIVATE ART 3 BIS L.R. 4/2009"/>
    <x v="1"/>
    <s v="Reimputazione da riaccertamento"/>
    <n v="27086.71"/>
    <s v="Cinzia Sestini"/>
    <s v="marzo 2021"/>
    <x v="5"/>
    <n v="5"/>
    <s v="Rappresentanza e relazioni istituzionali esterne. Comunicazione, URP e Tipografia                                 "/>
    <s v="X"/>
    <m/>
    <m/>
    <m/>
  </r>
  <r>
    <n v="10048"/>
    <s v="PURO"/>
    <s v="0500:Tutela e valorizzazione dei beni e delle attività culturali "/>
    <s v="0502:Attività culturali e interventi diversi nel settore culturale"/>
    <n v="1030211"/>
    <n v="1030211999"/>
    <s v="FESTA DELLA TOSCANA L.R 46/2015 -  RELATORI CONVEGNI "/>
    <x v="2"/>
    <s v=""/>
    <n v="1000"/>
    <m/>
    <m/>
    <x v="4"/>
    <n v="5"/>
    <s v="Rappresentanza e relazioni istituzionali esterne. Comunicazione, URP e Tipografia                                 "/>
    <m/>
    <m/>
    <m/>
    <m/>
  </r>
  <r>
    <n v="10048"/>
    <s v="PURO"/>
    <s v="0500:Tutela e valorizzazione dei beni e delle attività culturali "/>
    <s v="0502:Attività culturali e interventi diversi nel settore culturale"/>
    <n v="1030211"/>
    <n v="1030211999"/>
    <s v="FESTA DELLA TOSCANA L.R 46/2015 -  RELATORI CONVEGNI "/>
    <x v="1"/>
    <s v="rimborso e compensi a relatori per iniziative organizzate nell'ambito della festa della toscana"/>
    <n v="1000"/>
    <s v="Cinzia Sestini"/>
    <s v="in corso di esercizio"/>
    <x v="5"/>
    <n v="5"/>
    <s v="Rappresentanza e relazioni istituzionali esterne. Comunicazione, URP e Tipografia                                 "/>
    <m/>
    <m/>
    <m/>
    <m/>
  </r>
  <r>
    <n v="10051"/>
    <s v="PURO"/>
    <s v="0500:Tutela e valorizzazione dei beni e delle attività culturali "/>
    <s v="0502:Attività culturali e interventi diversi nel settore culturale"/>
    <n v="1040101"/>
    <n v="1040101002"/>
    <s v="FESTA DELLA TOSCANA L.R 46/2015 - COMPARTECIPAZIONI PER PROGETTI PROMOSSI DA AMMINISTRAZIONI CENTRALI"/>
    <x v="2"/>
    <s v=""/>
    <n v="25000"/>
    <m/>
    <m/>
    <x v="4"/>
    <n v="5"/>
    <s v="Rappresentanza e relazioni istituzionali esterne. Comunicazione, URP e Tipografia                                 "/>
    <m/>
    <m/>
    <m/>
    <m/>
  </r>
  <r>
    <n v="10051"/>
    <s v="PURO"/>
    <s v="0500:Tutela e valorizzazione dei beni e delle attività culturali "/>
    <s v="0502:Attività culturali e interventi diversi nel settore culturale"/>
    <n v="1040101"/>
    <n v="1040101002"/>
    <s v="FESTA DELLA TOSCANA L.R 46/2015 - COMPARTECIPAZIONI PER PROGETTI PROMOSSI DA AMMINISTRAZIONI CENTRALI"/>
    <x v="1"/>
    <s v="gestione eventi in compartecipazione con istituti scolastici nell'ambito della festa della toscana su indicazione dell'up"/>
    <n v="25000"/>
    <s v="Cinzia Sestini"/>
    <s v="in corso di esercizio"/>
    <x v="5"/>
    <n v="5"/>
    <s v="Rappresentanza e relazioni istituzionali esterne. Comunicazione, URP e Tipografia                                 "/>
    <m/>
    <m/>
    <m/>
    <m/>
  </r>
  <r>
    <n v="10051"/>
    <s v="REIMP. DA FPV/E"/>
    <s v="0500:Tutela e valorizzazione dei beni e delle attività culturali "/>
    <s v="0502:Attività culturali e interventi diversi nel settore culturale"/>
    <n v="1040101"/>
    <n v="1040101002"/>
    <s v="FESTA DELLA TOSCANA L.R 46/2015 - COMPARTECIPAZIONI PER PROGETTI PROMOSSI DA AMMINISTRAZIONI CENTRALI"/>
    <x v="2"/>
    <s v=""/>
    <n v="14605.44"/>
    <m/>
    <m/>
    <x v="4"/>
    <n v="5"/>
    <s v="Rappresentanza e relazioni istituzionali esterne. Comunicazione, URP e Tipografia                                 "/>
    <s v="X"/>
    <m/>
    <m/>
    <m/>
  </r>
  <r>
    <n v="10051"/>
    <s v="REIMP. DA FPV/E"/>
    <s v="0500:Tutela e valorizzazione dei beni e delle attività culturali "/>
    <s v="0502:Attività culturali e interventi diversi nel settore culturale"/>
    <n v="1040101"/>
    <n v="1040101002"/>
    <s v="FESTA DELLA TOSCANA L.R 46/2015 - COMPARTECIPAZIONI PER PROGETTI PROMOSSI DA AMMINISTRAZIONI CENTRALI"/>
    <x v="1"/>
    <s v="Reimputazione da riaccertamento"/>
    <n v="14605.44"/>
    <s v="Cinzia Sestini"/>
    <s v="marzo 2021"/>
    <x v="5"/>
    <n v="5"/>
    <s v="Rappresentanza e relazioni istituzionali esterne. Comunicazione, URP e Tipografia                                 "/>
    <s v="X"/>
    <m/>
    <m/>
    <m/>
  </r>
  <r>
    <n v="10062"/>
    <s v="PURO"/>
    <s v="0100:Servizi istituzionali,  generali e di gestione "/>
    <s v="0101:Organi istituzionali"/>
    <n v="1030299"/>
    <n v="1030299003"/>
    <s v="SPESE PER ADESIONE ALLA CONFERENZA DEI PRESIDENTI DELLE ASSEMBLEE LEGISLATIVE DELLE REGIONI E DELLE PROVINCE AUTONOME (l.r. 45/96) E SPESE PER L' ADESIONE AD ORGANISMI NAZIONALI. REGIONALI E LOCALI"/>
    <x v="2"/>
    <s v=""/>
    <n v="61000"/>
    <m/>
    <m/>
    <x v="4"/>
    <n v="5"/>
    <s v="Rappresentanza e relazioni istituzionali esterne. Comunicazione, URP e Tipografia                                 "/>
    <m/>
    <m/>
    <m/>
    <m/>
  </r>
  <r>
    <n v="10062"/>
    <s v="PURO"/>
    <s v="0100:Servizi istituzionali,  generali e di gestione "/>
    <s v="0101:Organi istituzionali"/>
    <n v="1030299"/>
    <n v="1030299003"/>
    <s v="SPESE PER ADESIONE ALLA CONFERENZA DEI PRESIDENTI DELLE ASSEMBLEE LEGISLATIVE DELLE REGIONI E DELLE PROVINCE AUTONOME (l.r. 45/96) E SPESE PER L' ADESIONE AD ORGANISMI NAZIONALI. REGIONALI E LOCALI"/>
    <x v="1"/>
    <s v="adozione del decreto di impegno di spesa e liquidazione della quota annuale di adesione alla conferenza dei presidenti"/>
    <n v="61000"/>
    <s v="Cinzia Sestini"/>
    <s v="in corso di esercizio"/>
    <x v="5"/>
    <n v="5"/>
    <s v="Rappresentanza e relazioni istituzionali esterne. Comunicazione, URP e Tipografia                                 "/>
    <m/>
    <m/>
    <m/>
    <m/>
  </r>
  <r>
    <n v="10083"/>
    <s v="PURO"/>
    <s v="0100:Servizi istituzionali,  generali e di gestione "/>
    <s v="0101:Organi istituzionali"/>
    <n v="1030102"/>
    <n v="1030102009"/>
    <s v="BENI DI RAPPRESENTANZA MEMBRI UFFICIO DI PRESIDENZA"/>
    <x v="2"/>
    <s v=""/>
    <n v="13000"/>
    <m/>
    <m/>
    <x v="4"/>
    <n v="5"/>
    <s v="Rappresentanza e relazioni istituzionali esterne. Comunicazione, URP e Tipografia                                 "/>
    <m/>
    <m/>
    <m/>
    <m/>
  </r>
  <r>
    <n v="10083"/>
    <s v="PURO"/>
    <s v="0100:Servizi istituzionali,  generali e di gestione "/>
    <s v="0101:Organi istituzionali"/>
    <n v="1030102"/>
    <n v="1030102009"/>
    <s v="BENI DI RAPPRESENTANZA MEMBRI UFFICIO DI PRESIDENZA"/>
    <x v="1"/>
    <s v="adozione decreto di assunzione di impegni di spesa per acquisto beni di rappresentanza da parte di membri up"/>
    <n v="13000"/>
    <s v="Cinzia Sestini"/>
    <s v="in corso di esercizio"/>
    <x v="5"/>
    <n v="5"/>
    <s v="Rappresentanza e relazioni istituzionali esterne. Comunicazione, URP e Tipografia                                 "/>
    <m/>
    <m/>
    <m/>
    <m/>
  </r>
  <r>
    <n v="10084"/>
    <s v="PURO"/>
    <s v="0100:Servizi istituzionali,  generali e di gestione "/>
    <s v="0101:Organi istituzionali"/>
    <n v="1030299"/>
    <n v="1030299011"/>
    <s v="SERVIZI DI RAPPRESENTANZA  MEMBRI UFFICIO DI PRESIDENZA"/>
    <x v="2"/>
    <s v=""/>
    <n v="10000"/>
    <m/>
    <m/>
    <x v="4"/>
    <n v="5"/>
    <s v="Rappresentanza e relazioni istituzionali esterne. Comunicazione, URP e Tipografia                                 "/>
    <m/>
    <m/>
    <m/>
    <m/>
  </r>
  <r>
    <n v="10084"/>
    <s v="PURO"/>
    <s v="0100:Servizi istituzionali,  generali e di gestione "/>
    <s v="0101:Organi istituzionali"/>
    <n v="1030299"/>
    <n v="1030299011"/>
    <s v="SERVIZI DI RAPPRESENTANZA  MEMBRI UFFICIO DI PRESIDENZA"/>
    <x v="1"/>
    <s v="adozione decreto di assunzione di impegni di spesa per acquisto servizi di rappresentanza da parte dei membri up"/>
    <n v="10000"/>
    <s v="Cinzia Sestini"/>
    <s v="in corso di esercizio"/>
    <x v="5"/>
    <n v="5"/>
    <s v="Rappresentanza e relazioni istituzionali esterne. Comunicazione, URP e Tipografia                                 "/>
    <m/>
    <m/>
    <m/>
    <m/>
  </r>
  <r>
    <n v="10098"/>
    <s v="PURO"/>
    <s v="0100:Servizi istituzionali,  generali e di gestione "/>
    <s v="0101:Organi istituzionali"/>
    <n v="1030102"/>
    <n v="1030102009"/>
    <s v="BENI DI RAPPRESENTANZA  (art. 1 c.1 lett a) e b) lr 4/2009)"/>
    <x v="2"/>
    <s v=""/>
    <n v="15000"/>
    <m/>
    <m/>
    <x v="4"/>
    <n v="5"/>
    <s v="Rappresentanza e relazioni istituzionali esterne. Comunicazione, URP e Tipografia                                 "/>
    <m/>
    <m/>
    <m/>
    <m/>
  </r>
  <r>
    <n v="10098"/>
    <s v="PURO"/>
    <s v="0100:Servizi istituzionali,  generali e di gestione "/>
    <s v="0101:Organi istituzionali"/>
    <n v="1030102"/>
    <n v="1030102009"/>
    <s v="BENI DI RAPPRESENTANZA  (art. 1 c.1 lett a) e b) lr 4/2009)"/>
    <x v="1"/>
    <s v="acquisto beni di rappresentanza ai sensi art. 1, c.1 lett.a) della lr 4/09, su indicazione dell'ufficio di presidenza"/>
    <n v="15000"/>
    <s v="Rosanna Romellano"/>
    <s v="in corso di esercizio"/>
    <x v="5"/>
    <n v="5"/>
    <s v="Rappresentanza e relazioni istituzionali esterne. Comunicazione, URP e Tipografia                                 "/>
    <m/>
    <m/>
    <m/>
    <m/>
  </r>
  <r>
    <n v="10212"/>
    <s v="PURO"/>
    <s v="0100:Servizi istituzionali,  generali e di gestione "/>
    <s v="0103:Gestione economica, finanziaria,  programmazione, provveditorato"/>
    <n v="1030207"/>
    <n v="1030207008"/>
    <s v="AFFRANCATRICE POSTALE"/>
    <x v="2"/>
    <s v=""/>
    <n v="1814.85"/>
    <m/>
    <m/>
    <x v="4"/>
    <n v="5"/>
    <s v="Rappresentanza e relazioni istituzionali esterne. Comunicazione, URP e Tipografia                                 "/>
    <m/>
    <m/>
    <m/>
    <m/>
  </r>
  <r>
    <n v="10212"/>
    <s v="PURO"/>
    <s v="0100:Servizi istituzionali,  generali e di gestione "/>
    <s v="0103:Gestione economica, finanziaria,  programmazione, provveditorato"/>
    <n v="1030207"/>
    <n v="1030207008"/>
    <s v="AFFRANCATRICE POSTALE"/>
    <x v="1"/>
    <s v="decr. 163/2016 servizio di noleggio globale di una affrancatrice &quot;affrancaposta&quot; per l'ufficio posta del consiglio regionale (cig z98181fd64)"/>
    <n v="1814.85"/>
    <s v="Enza Gori"/>
    <s v="Contratto in esecuzione"/>
    <x v="5"/>
    <n v="5"/>
    <s v="Rappresentanza e relazioni istituzionali esterne. Comunicazione, URP e Tipografia                                 "/>
    <m/>
    <m/>
    <m/>
    <m/>
  </r>
  <r>
    <n v="10212"/>
    <s v="REIMP. DA FPV/E"/>
    <s v="0100:Servizi istituzionali,  generali e di gestione "/>
    <s v="0103:Gestione economica, finanziaria,  programmazione, provveditorato"/>
    <n v="1030207"/>
    <m/>
    <s v="AFFRANCATRICE POSTALE"/>
    <x v="2"/>
    <s v=""/>
    <n v="402.6"/>
    <m/>
    <m/>
    <x v="4"/>
    <n v="5"/>
    <s v="Rappresentanza e relazioni istituzionali esterne. Comunicazione, URP e Tipografia                                 "/>
    <m/>
    <m/>
    <m/>
    <m/>
  </r>
  <r>
    <n v="10212"/>
    <s v="REIMP. DA FPV/E"/>
    <s v="0100:Servizi istituzionali,  generali e di gestione "/>
    <s v="0103:Gestione economica, finanziaria,  programmazione, provveditorato"/>
    <n v="1030207"/>
    <m/>
    <s v="AFFRANCATRICE POSTALE"/>
    <x v="1"/>
    <s v="servizio di noleggio globale di una affrancatrice &quot;affrancaposta&quot; per l'ufficio posta"/>
    <n v="402.6"/>
    <s v="Enza Gori"/>
    <s v="Contratto in esecuzione"/>
    <x v="5"/>
    <n v="5"/>
    <s v="Rappresentanza e relazioni istituzionali esterne. Comunicazione, URP e Tipografia                                 "/>
    <m/>
    <m/>
    <m/>
    <m/>
  </r>
  <r>
    <n v="10213"/>
    <s v="PURO"/>
    <s v="0100:Servizi istituzionali,  generali e di gestione "/>
    <s v="0103:Gestione economica, finanziaria,  programmazione, provveditorato"/>
    <n v="1030216"/>
    <n v="1030216002"/>
    <s v="SPESE POSTALI"/>
    <x v="2"/>
    <s v=""/>
    <n v="9500"/>
    <m/>
    <m/>
    <x v="4"/>
    <n v="5"/>
    <s v="Rappresentanza e relazioni istituzionali esterne. Comunicazione, URP e Tipografia                                 "/>
    <m/>
    <m/>
    <m/>
    <m/>
  </r>
  <r>
    <n v="10213"/>
    <s v="PURO"/>
    <s v="0100:Servizi istituzionali,  generali e di gestione "/>
    <s v="0103:Gestione economica, finanziaria,  programmazione, provveditorato"/>
    <n v="1030216"/>
    <n v="1030216002"/>
    <s v="SPESE POSTALI"/>
    <x v="1"/>
    <s v="spese postali macchina affrancatrice ufficio posta del cr conto pbaffranc@posta 12289 - matricola 4036541"/>
    <n v="9500"/>
    <s v="Enza Gori"/>
    <s v="in corso di esercizio"/>
    <x v="5"/>
    <n v="5"/>
    <s v="Rappresentanza e relazioni istituzionali esterne. Comunicazione, URP e Tipografia                                 "/>
    <m/>
    <m/>
    <m/>
    <m/>
  </r>
  <r>
    <n v="10214"/>
    <s v="PURO"/>
    <s v="0100:Servizi istituzionali,  generali e di gestione "/>
    <s v="0103:Gestione economica, finanziaria,  programmazione, provveditorato"/>
    <n v="1030216"/>
    <n v="1030216002"/>
    <s v="SPESE DI SPEDIZIONI"/>
    <x v="2"/>
    <s v=""/>
    <n v="500"/>
    <m/>
    <m/>
    <x v="4"/>
    <n v="5"/>
    <s v="Rappresentanza e relazioni istituzionali esterne. Comunicazione, URP e Tipografia                                 "/>
    <m/>
    <m/>
    <m/>
    <m/>
  </r>
  <r>
    <n v="10214"/>
    <s v="PURO"/>
    <s v="0100:Servizi istituzionali,  generali e di gestione "/>
    <s v="0103:Gestione economica, finanziaria,  programmazione, provveditorato"/>
    <n v="1030216"/>
    <n v="1030216002"/>
    <s v="SPESE DI SPEDIZIONI"/>
    <x v="1"/>
    <s v="servizio di spedizione tramite corriere"/>
    <n v="500"/>
    <s v="Enza Gori"/>
    <s v="in corso di esercizio"/>
    <x v="5"/>
    <n v="5"/>
    <s v="Rappresentanza e relazioni istituzionali esterne. Comunicazione, URP e Tipografia                                 "/>
    <m/>
    <m/>
    <m/>
    <m/>
  </r>
  <r>
    <n v="10233"/>
    <s v="PURO"/>
    <s v="0100:Servizi istituzionali,  generali e di gestione "/>
    <s v="0105:Gestione dei beni demaniali e patrimoniali"/>
    <n v="1100401"/>
    <m/>
    <s v="ASSICURAZIONE OPERE D'ARTE"/>
    <x v="2"/>
    <s v=""/>
    <n v="6000"/>
    <m/>
    <m/>
    <x v="4"/>
    <n v="5"/>
    <s v="Rappresentanza e relazioni istituzionali esterne. Comunicazione, URP e Tipografia                                 "/>
    <m/>
    <m/>
    <m/>
    <m/>
  </r>
  <r>
    <n v="10233"/>
    <s v="PURO"/>
    <s v="0100:Servizi istituzionali,  generali e di gestione "/>
    <s v="0105:Gestione dei beni demaniali e patrimoniali"/>
    <n v="1100401"/>
    <m/>
    <s v="ASSICURAZIONE OPERE D'ARTE"/>
    <x v="1"/>
    <s v="servizio assicurativo opere d'arte e mostre deliberate da up"/>
    <n v="6000"/>
    <s v="Enza Gori"/>
    <s v="in corso di esercizio"/>
    <x v="5"/>
    <n v="5"/>
    <s v="Rappresentanza e relazioni istituzionali esterne. Comunicazione, URP e Tipografia                                 "/>
    <m/>
    <m/>
    <m/>
    <m/>
  </r>
  <r>
    <n v="10235"/>
    <s v="PURO"/>
    <s v="0100:Servizi istituzionali,  generali e di gestione "/>
    <s v="0105:Gestione dei beni demaniali e patrimoniali"/>
    <n v="1030216"/>
    <n v="1030216004"/>
    <s v="SPESE NOTARILI PER LA GESTIONE DEL PATRIMONIO DELLA REGIONE IN USO AL CONSIGLIO REGIONALE"/>
    <x v="2"/>
    <s v=""/>
    <n v="500"/>
    <m/>
    <m/>
    <x v="4"/>
    <n v="5"/>
    <s v="Rappresentanza e relazioni istituzionali esterne. Comunicazione, URP e Tipografia                                 "/>
    <m/>
    <m/>
    <m/>
    <m/>
  </r>
  <r>
    <n v="10235"/>
    <s v="PURO"/>
    <s v="0100:Servizi istituzionali,  generali e di gestione "/>
    <s v="0105:Gestione dei beni demaniali e patrimoniali"/>
    <n v="1030216"/>
    <n v="1030216004"/>
    <s v="SPESE NOTARILI PER LA GESTIONE DEL PATRIMONIO DELLA REGIONE IN USO AL CONSIGLIO REGIONALE"/>
    <x v="1"/>
    <s v="spese accessorie all'attivita' notarili non riconducibili all'onorario"/>
    <n v="500"/>
    <s v="Enza Gori"/>
    <s v="in corso di esercizio"/>
    <x v="5"/>
    <n v="5"/>
    <s v="Rappresentanza e relazioni istituzionali esterne. Comunicazione, URP e Tipografia                                 "/>
    <m/>
    <m/>
    <m/>
    <m/>
  </r>
  <r>
    <n v="10239"/>
    <s v="PURO"/>
    <s v="0100:Servizi istituzionali,  generali e di gestione "/>
    <s v="0108:Statistica e sistemi informativi"/>
    <n v="1030207"/>
    <n v="1030207004"/>
    <s v="NOLEGGIO HARDWARE - TIPOGRAFIA"/>
    <x v="2"/>
    <s v=""/>
    <n v="189204.38"/>
    <m/>
    <m/>
    <x v="4"/>
    <n v="5"/>
    <s v="Rappresentanza e relazioni istituzionali esterne. Comunicazione, URP e Tipografia                                 "/>
    <m/>
    <m/>
    <m/>
    <m/>
  </r>
  <r>
    <n v="10239"/>
    <s v="PURO"/>
    <s v="0100:Servizi istituzionali,  generali e di gestione "/>
    <s v="0108:Statistica e sistemi informativi"/>
    <n v="1030207"/>
    <n v="1030207004"/>
    <s v="NOLEGGIO HARDWARE - TIPOGRAFIA"/>
    <x v="1"/>
    <s v="affidamento dei servizi di assistenza, manutenzione e locazione, di apparecchiature per la stampa digitale con annessa soluzione rps per le esigenze del centro stampa del cr della toscana (cig 6466080a02)"/>
    <n v="163627.75"/>
    <s v="Enza Gori"/>
    <s v="Contratto in esecuzione"/>
    <x v="5"/>
    <n v="5"/>
    <s v="Rappresentanza e relazioni istituzionali esterne. Comunicazione, URP e Tipografia                                 "/>
    <m/>
    <m/>
    <m/>
    <m/>
  </r>
  <r>
    <n v="10239"/>
    <s v="PURO"/>
    <s v="0100:Servizi istituzionali,  generali e di gestione "/>
    <s v="0108:Statistica e sistemi informativi"/>
    <n v="1030207"/>
    <n v="1030207004"/>
    <s v="NOLEGGIO HARDWARE - TIPOGRAFIA"/>
    <x v="3"/>
    <s v="affidamento servizi di noleggio cassetto a3 e postazione lavoro dal 1.08.2017 al 30.04.2022"/>
    <n v="10346.280000000001"/>
    <s v="Enza Gori"/>
    <s v="Contratto in esecuzione"/>
    <x v="5"/>
    <n v="5"/>
    <s v="Rappresentanza e relazioni istituzionali esterne. Comunicazione, URP e Tipografia                                 "/>
    <m/>
    <m/>
    <m/>
    <m/>
  </r>
  <r>
    <n v="10239"/>
    <s v="PURO"/>
    <s v="0100:Servizi istituzionali,  generali e di gestione "/>
    <s v="0108:Statistica e sistemi informativi"/>
    <n v="1030207"/>
    <n v="1030207004"/>
    <s v="NOLEGGIO HARDWARE - TIPOGRAFIA"/>
    <x v="4"/>
    <s v="spesa per eccedenze di stampa"/>
    <n v="15230.35"/>
    <s v="Enza Gori"/>
    <s v="Contratto in esecuzione"/>
    <x v="5"/>
    <n v="5"/>
    <s v="Rappresentanza e relazioni istituzionali esterne. Comunicazione, URP e Tipografia                                 "/>
    <m/>
    <m/>
    <m/>
    <m/>
  </r>
  <r>
    <n v="10240"/>
    <s v="PURO"/>
    <s v="0100:Servizi istituzionali,  generali e di gestione "/>
    <s v="0108:Statistica e sistemi informativi"/>
    <n v="1030209"/>
    <n v="1030209004"/>
    <s v="MANUTENZIONE ORDINARIA IMPIANTI E MACCHINARI  (tipografia)"/>
    <x v="2"/>
    <s v=""/>
    <n v="13222.5"/>
    <m/>
    <m/>
    <x v="4"/>
    <n v="5"/>
    <s v="Rappresentanza e relazioni istituzionali esterne. Comunicazione, URP e Tipografia                                 "/>
    <m/>
    <m/>
    <m/>
    <m/>
  </r>
  <r>
    <n v="10240"/>
    <s v="PURO"/>
    <s v="0100:Servizi istituzionali,  generali e di gestione "/>
    <s v="0108:Statistica e sistemi informativi"/>
    <n v="1030209"/>
    <n v="1030209004"/>
    <s v="MANUTENZIONE ORDINARIA IMPIANTI E MACCHINARI  (tipografia)"/>
    <x v="1"/>
    <s v="interventi di manutenzione in extra canone"/>
    <n v="5000"/>
    <s v="Enza Gori"/>
    <s v="in corso di esercizio"/>
    <x v="5"/>
    <n v="5"/>
    <s v="Rappresentanza e relazioni istituzionali esterne. Comunicazione, URP e Tipografia                                 "/>
    <m/>
    <m/>
    <m/>
    <m/>
  </r>
  <r>
    <n v="10240"/>
    <s v="PURO"/>
    <s v="0100:Servizi istituzionali,  generali e di gestione "/>
    <s v="0108:Statistica e sistemi informativi"/>
    <n v="1030209"/>
    <n v="1030209004"/>
    <s v="MANUTENZIONE ORDINARIA IMPIANTI E MACCHINARI  (tipografia)"/>
    <x v="3"/>
    <s v="gara per assistenza tecnica e fornitura materiali di consumo per attrezzature varie per ufficio"/>
    <n v="8222.5"/>
    <s v="Enza Gori"/>
    <s v="in corso di esercizio"/>
    <x v="5"/>
    <n v="5"/>
    <s v="Rappresentanza e relazioni istituzionali esterne. Comunicazione, URP e Tipografia                                 "/>
    <m/>
    <m/>
    <m/>
    <m/>
  </r>
  <r>
    <n v="10241"/>
    <s v="PURO"/>
    <s v="0100:Servizi istituzionali,  generali e di gestione "/>
    <s v="0103:Gestione economica, finanziaria,  programmazione, provveditorato"/>
    <n v="1030102"/>
    <n v="1030102001"/>
    <s v="CARTA CANCELLERIA E STAMPATI TIPOGRAFIA"/>
    <x v="2"/>
    <s v=""/>
    <n v="59999.8"/>
    <m/>
    <m/>
    <x v="4"/>
    <n v="5"/>
    <s v="Rappresentanza e relazioni istituzionali esterne. Comunicazione, URP e Tipografia                                 "/>
    <m/>
    <m/>
    <m/>
    <m/>
  </r>
  <r>
    <n v="10241"/>
    <s v="PURO"/>
    <s v="0100:Servizi istituzionali,  generali e di gestione "/>
    <s v="0103:Gestione economica, finanziaria,  programmazione, provveditorato"/>
    <n v="1030102"/>
    <n v="1030102001"/>
    <s v="CARTA CANCELLERIA E STAMPATI TIPOGRAFIA"/>
    <x v="1"/>
    <s v="nuovo affidamento fornitura di carta e cartoncino per la tipografia e di carta per stampanti e  fotocopiatrici"/>
    <n v="42851.51"/>
    <s v="Enza Gori"/>
    <s v="in corso di esercizio"/>
    <x v="5"/>
    <n v="5"/>
    <s v="Rappresentanza e relazioni istituzionali esterne. Comunicazione, URP e Tipografia                                 "/>
    <m/>
    <m/>
    <m/>
    <m/>
  </r>
  <r>
    <n v="10241"/>
    <s v="PURO"/>
    <s v="0100:Servizi istituzionali,  generali e di gestione "/>
    <s v="0103:Gestione economica, finanziaria,  programmazione, provveditorato"/>
    <n v="1030102"/>
    <n v="1030102001"/>
    <s v="CARTA CANCELLERIA E STAMPATI TIPOGRAFIA"/>
    <x v="3"/>
    <s v="adesione al contratto aperto della giunta regionale (soggetto aggregatore) per fornitura carta per uffici."/>
    <n v="17148.29"/>
    <s v="Enza Gori"/>
    <s v="in corso di esercizio"/>
    <x v="5"/>
    <n v="5"/>
    <s v="Rappresentanza e relazioni istituzionali esterne. Comunicazione, URP e Tipografia                                 "/>
    <m/>
    <m/>
    <m/>
    <m/>
  </r>
  <r>
    <n v="10338"/>
    <s v="PURO"/>
    <s v="1200:Diritti sociali, politiche sociali e famiglia "/>
    <s v="1210:Politica regionale unitaria per i diritti sociali e la famiglia  (solo per le Regioni)"/>
    <n v="1040401"/>
    <m/>
    <s v="FONDO ONERI DI CUI ALL'ART 27 TER L.R. 3/2009 PER FRONTEGGIARE EMERGENZE SOCIALI - TRASFERIMENTI A ISTITUZIONI SOCIALI PRIVATE"/>
    <x v="2"/>
    <s v=""/>
    <n v="2000"/>
    <m/>
    <m/>
    <x v="4"/>
    <n v="5"/>
    <s v="Rappresentanza e relazioni istituzionali esterne. Comunicazione, URP e Tipografia                                 "/>
    <m/>
    <m/>
    <m/>
    <m/>
  </r>
  <r>
    <n v="10338"/>
    <s v="PURO"/>
    <s v="1200:Diritti sociali, politiche sociali e famiglia "/>
    <s v="1210:Politica regionale unitaria per i diritti sociali e la famiglia  (solo per le Regioni)"/>
    <n v="1040401"/>
    <m/>
    <s v="FONDO ONERI DI CUI ALL'ART 27 TER L.R. 3/2009 PER FRONTEGGIARE EMERGENZE SOCIALI - TRASFERIMENTI A ISTITUZIONI SOCIALI PRIVATE"/>
    <x v="1"/>
    <s v="fondo oneri di cui all'art 27 ter lr 3/2009 per fronteggiare emergenze sociali. trasferimenti ad istituzioni sociali private."/>
    <n v="2000"/>
    <s v="Enza Gori"/>
    <s v="in corso di esercizio"/>
    <x v="5"/>
    <n v="5"/>
    <s v="Rappresentanza e relazioni istituzionali esterne. Comunicazione, URP e Tipografia                                 "/>
    <m/>
    <m/>
    <m/>
    <m/>
  </r>
  <r>
    <n v="10338"/>
    <s v="AVANZO"/>
    <s v="1200:Diritti sociali, politiche sociali e famiglia "/>
    <s v="1210:Politica regionale unitaria per i diritti sociali e la famiglia  (solo per le Regioni)"/>
    <n v="1040401"/>
    <m/>
    <s v="FONDO ONERI DI CUI ALL'ART 27 TER L.R. 3/2009 PER FRONTEGGIARE EMERGENZE SOCIALI - TRASFERIMENTI A ISTITUZIONI SOCIALI PRIVATE"/>
    <x v="2"/>
    <s v=""/>
    <n v="5857.39"/>
    <m/>
    <m/>
    <x v="4"/>
    <n v="5"/>
    <s v="Rappresentanza e relazioni istituzionali esterne. Comunicazione, URP e Tipografia                                 "/>
    <s v="prima variazione UP (avanzo)"/>
    <s v="art. 27 ter"/>
    <m/>
    <m/>
  </r>
  <r>
    <n v="10338"/>
    <s v="AVANZO"/>
    <s v="1200:Diritti sociali, politiche sociali e famiglia "/>
    <s v="1210:Politica regionale unitaria per i diritti sociali e la famiglia  (solo per le Regioni)"/>
    <n v="1040401"/>
    <m/>
    <s v="FONDO ONERI DI CUI ALL'ART 27 TER L.R. 3/2009 PER FRONTEGGIARE EMERGENZE SOCIALI - TRASFERIMENTI A ISTITUZIONI SOCIALI PRIVATE"/>
    <x v="1"/>
    <s v="fondo oneri di cui all'art 27 ter lr 3/2009 per fronteggiare emergenze sociali. trasferimenti ad istituzioni sociali private."/>
    <n v="5857.39"/>
    <s v="Enza Gori"/>
    <s v="in corso di esercizio"/>
    <x v="5"/>
    <n v="5"/>
    <s v="Rappresentanza e relazioni istituzionali esterne. Comunicazione, URP e Tipografia                                 "/>
    <s v="prima variazione UP - attività (avanzo)"/>
    <s v="art. 27 ter"/>
    <m/>
    <m/>
  </r>
  <r>
    <n v="10350"/>
    <s v="PURO"/>
    <s v="0500:Tutela e valorizzazione dei beni e delle attività culturali "/>
    <s v="0502:Attività culturali e interventi diversi nel settore culturale"/>
    <n v="1040102"/>
    <n v="1040102003"/>
    <s v="GIORNO DELLA MEMORIA E GIORNO DEL RICORDO -  EX L. 211/2000 E L. 92/2004 - COMPARTECIPAZIONE AD INIZIATIVE PROMOSSE DA AMMINISTRAZIONI LOCALI"/>
    <x v="2"/>
    <s v=""/>
    <n v="5000"/>
    <m/>
    <m/>
    <x v="4"/>
    <n v="5"/>
    <s v="Rappresentanza e relazioni istituzionali esterne. Comunicazione, URP e Tipografia                                 "/>
    <m/>
    <m/>
    <m/>
    <m/>
  </r>
  <r>
    <n v="10350"/>
    <s v="PURO"/>
    <s v="0500:Tutela e valorizzazione dei beni e delle attività culturali "/>
    <s v="0502:Attività culturali e interventi diversi nel settore culturale"/>
    <n v="1040102"/>
    <n v="1040102003"/>
    <s v="GIORNO DELLA MEMORIA E GIORNO DEL RICORDO -  EX L. 211/2000 E L. 92/2004 - COMPARTECIPAZIONE AD INIZIATIVE PROMOSSE DA AMMINISTRAZIONI LOCALI"/>
    <x v="1"/>
    <s v="compartecipazione ad iniziative promosse da amministrazioni locali"/>
    <n v="5000"/>
    <s v="Enza Gori"/>
    <s v="in corso di esercizio"/>
    <x v="5"/>
    <n v="5"/>
    <s v="Rappresentanza e relazioni istituzionali esterne. Comunicazione, URP e Tipografia                                 "/>
    <m/>
    <m/>
    <m/>
    <m/>
  </r>
  <r>
    <n v="10359"/>
    <s v="PURO"/>
    <s v="0500:Tutela e valorizzazione dei beni e delle attività culturali "/>
    <s v="0502:Attività culturali e interventi diversi nel settore culturale"/>
    <n v="1030202"/>
    <m/>
    <s v="FESTA DELLA TOSCANA L.R 46/2015 - SERVIZI"/>
    <x v="2"/>
    <s v=""/>
    <n v="26000"/>
    <m/>
    <m/>
    <x v="4"/>
    <n v="5"/>
    <s v="Rappresentanza e relazioni istituzionali esterne. Comunicazione, URP e Tipografia                                 "/>
    <m/>
    <m/>
    <m/>
    <m/>
  </r>
  <r>
    <n v="10359"/>
    <s v="PURO"/>
    <s v="0500:Tutela e valorizzazione dei beni e delle attività culturali "/>
    <s v="0502:Attività culturali e interventi diversi nel settore culturale"/>
    <n v="1030202"/>
    <m/>
    <s v="FESTA DELLA TOSCANA L.R 46/2015 - SERVIZI"/>
    <x v="1"/>
    <s v="affidamenti servizi nell'ambito della festa della toscana - su indicazione dell'up"/>
    <n v="26000"/>
    <s v="Cinzia Sestini"/>
    <s v="in corso di esercizio"/>
    <x v="5"/>
    <n v="5"/>
    <s v="Rappresentanza e relazioni istituzionali esterne. Comunicazione, URP e Tipografia                                 "/>
    <m/>
    <m/>
    <m/>
    <m/>
  </r>
  <r>
    <n v="10365"/>
    <s v="PURO"/>
    <s v="0100:Servizi istituzionali,  generali e di gestione "/>
    <s v="0101:Organi istituzionali"/>
    <n v="1040102"/>
    <n v="1040102003"/>
    <s v="CONTRIBUTI AI COMUNI- SPESE DI RAPPRESENTANZA DEL CONSIGLIO REGIONALE - l.r. 4/2009 art. 1 c. 1 lett. C)"/>
    <x v="2"/>
    <s v=""/>
    <n v="28000"/>
    <m/>
    <m/>
    <x v="4"/>
    <n v="5"/>
    <s v="Rappresentanza e relazioni istituzionali esterne. Comunicazione, URP e Tipografia                                 "/>
    <m/>
    <m/>
    <m/>
    <m/>
  </r>
  <r>
    <n v="10365"/>
    <s v="PURO"/>
    <s v="0100:Servizi istituzionali,  generali e di gestione "/>
    <s v="0101:Organi istituzionali"/>
    <n v="1040102"/>
    <n v="1040102003"/>
    <s v="CONTRIBUTI AI COMUNI- SPESE DI RAPPRESENTANZA DEL CONSIGLIO REGIONALE - l.r. 4/2009 art. 1 c. 1 lett. C)"/>
    <x v="1"/>
    <s v="contributi ex lr 4/2009 a enti locali"/>
    <n v="28000"/>
    <s v="Enza Gori"/>
    <s v="in corso di esercizio"/>
    <x v="5"/>
    <n v="5"/>
    <s v="Rappresentanza e relazioni istituzionali esterne. Comunicazione, URP e Tipografia                                 "/>
    <m/>
    <m/>
    <m/>
    <m/>
  </r>
  <r>
    <n v="10366"/>
    <s v="PURO"/>
    <s v="0100:Servizi istituzionali,  generali e di gestione "/>
    <s v="0101:Organi istituzionali"/>
    <n v="1040401"/>
    <m/>
    <s v="CONTRIBUTI A ISTITUZIONI SOCIALI PRIVATE - SPESE DI RAPPRESENTANZA DEL CONSIGLIO REGIONALE - l.r. 4/2009 art. 1 c. 1 lett. C)"/>
    <x v="2"/>
    <s v=""/>
    <n v="48000"/>
    <m/>
    <m/>
    <x v="4"/>
    <n v="5"/>
    <s v="Rappresentanza e relazioni istituzionali esterne. Comunicazione, URP e Tipografia                                 "/>
    <m/>
    <m/>
    <m/>
    <m/>
  </r>
  <r>
    <n v="10366"/>
    <s v="PURO"/>
    <s v="0100:Servizi istituzionali,  generali e di gestione "/>
    <s v="0101:Organi istituzionali"/>
    <n v="1040401"/>
    <m/>
    <s v="CONTRIBUTI A ISTITUZIONI SOCIALI PRIVATE - SPESE DI RAPPRESENTANZA DEL CONSIGLIO REGIONALE - l.r. 4/2009 art. 1 c. 1 lett. C)"/>
    <x v="1"/>
    <s v="concessioni contributi a istituzioni sociali private"/>
    <n v="48000"/>
    <s v="Enza Gori"/>
    <s v="in corso di esercizio"/>
    <x v="5"/>
    <n v="5"/>
    <s v="Rappresentanza e relazioni istituzionali esterne. Comunicazione, URP e Tipografia                                 "/>
    <m/>
    <m/>
    <m/>
    <m/>
  </r>
  <r>
    <n v="10366"/>
    <s v="REIMP. DA FPV/E"/>
    <s v="0100:Servizi istituzionali,  generali e di gestione "/>
    <s v="0101:Organi istituzionali"/>
    <n v="1040401"/>
    <m/>
    <s v="CONTRIBUTI A ISTITUZIONI SOCIALI PRIVATE - SPESE DI RAPPRESENTANZA DEL CONSIGLIO REGIONALE - l.r. 4/2009 art. 1 c. 1 lett. C)"/>
    <x v="2"/>
    <s v=""/>
    <n v="500"/>
    <m/>
    <m/>
    <x v="4"/>
    <n v="5"/>
    <s v="Rappresentanza e relazioni istituzionali esterne. Comunicazione, URP e Tipografia                                 "/>
    <s v="X"/>
    <m/>
    <m/>
    <m/>
  </r>
  <r>
    <n v="10366"/>
    <s v="REIMP. DA FPV/E"/>
    <s v="0100:Servizi istituzionali,  generali e di gestione "/>
    <s v="0101:Organi istituzionali"/>
    <n v="1040401"/>
    <m/>
    <s v="CONTRIBUTI A ISTITUZIONI SOCIALI PRIVATE - SPESE DI RAPPRESENTANZA DEL CONSIGLIO REGIONALE - l.r. 4/2009 art. 1 c. 1 lett. C)"/>
    <x v="1"/>
    <s v="Reimputazione da riaccertamento"/>
    <n v="500"/>
    <s v="Enza Gori"/>
    <s v="marzo 2021"/>
    <x v="5"/>
    <n v="5"/>
    <s v="Rappresentanza e relazioni istituzionali esterne. Comunicazione, URP e Tipografia                                 "/>
    <s v="X"/>
    <m/>
    <m/>
    <m/>
  </r>
  <r>
    <n v="10367"/>
    <s v="PURO"/>
    <s v="0100:Servizi istituzionali,  generali e di gestione "/>
    <s v="0101:Organi istituzionali"/>
    <n v="1040101"/>
    <m/>
    <s v="CONTRIBUTI A AMMINISTRAZIONI CENTRALI DELLO STATO - SPESE DI RAPPRESENTANZA DEL CONSIGLIO - L.R. 4/2009 -Art 1, C. 1 Lett C)"/>
    <x v="2"/>
    <s v=""/>
    <n v="4000"/>
    <m/>
    <m/>
    <x v="4"/>
    <n v="5"/>
    <s v="Rappresentanza e relazioni istituzionali esterne. Comunicazione, URP e Tipografia                                 "/>
    <m/>
    <m/>
    <m/>
    <m/>
  </r>
  <r>
    <n v="10367"/>
    <s v="PURO"/>
    <s v="0100:Servizi istituzionali,  generali e di gestione "/>
    <s v="0101:Organi istituzionali"/>
    <n v="1040101"/>
    <m/>
    <s v="CONTRIBUTI A AMMINISTRAZIONI CENTRALI DELLO STATO - SPESE DI RAPPRESENTANZA DEL CONSIGLIO - L.R. 4/2009 -Art 1, C. 1 Lett C)"/>
    <x v="1"/>
    <s v="trasferimenti correnti ad amministrazioni centrali"/>
    <n v="4000"/>
    <s v="Enza Gori"/>
    <s v="in corso di esercizio"/>
    <x v="5"/>
    <n v="5"/>
    <s v="Rappresentanza e relazioni istituzionali esterne. Comunicazione, URP e Tipografia                                 "/>
    <m/>
    <m/>
    <m/>
    <m/>
  </r>
  <r>
    <n v="10375"/>
    <s v="PURO"/>
    <s v="0500:Tutela e valorizzazione dei beni e delle attività culturali "/>
    <s v="0502:Attività culturali e interventi diversi nel settore culturale"/>
    <n v="1030101"/>
    <m/>
    <s v="FESTA DELLA TOSCANA L.R 46/2015 - ACQUISTO GIORNALI E PUBBLICAZIONI"/>
    <x v="2"/>
    <s v=""/>
    <n v="2000"/>
    <m/>
    <m/>
    <x v="4"/>
    <n v="5"/>
    <s v="Rappresentanza e relazioni istituzionali esterne. Comunicazione, URP e Tipografia                                 "/>
    <m/>
    <m/>
    <m/>
    <m/>
  </r>
  <r>
    <n v="10375"/>
    <s v="PURO"/>
    <s v="0500:Tutela e valorizzazione dei beni e delle attività culturali "/>
    <s v="0502:Attività culturali e interventi diversi nel settore culturale"/>
    <n v="1030101"/>
    <m/>
    <s v="FESTA DELLA TOSCANA L.R 46/2015 - ACQUISTO GIORNALI E PUBBLICAZIONI"/>
    <x v="1"/>
    <s v="acquisto giornali e pubblicazioni su indicazioni dell'ufficio di presidenza nell'ambito della festa della toscana"/>
    <n v="2000"/>
    <s v="Cinzia Sestini"/>
    <s v="in corso di esercizio"/>
    <x v="5"/>
    <n v="5"/>
    <s v="Rappresentanza e relazioni istituzionali esterne. Comunicazione, URP e Tipografia                                 "/>
    <m/>
    <m/>
    <m/>
    <m/>
  </r>
  <r>
    <n v="10506"/>
    <s v="PURO"/>
    <s v="1100:Soccorso civile "/>
    <s v="1102:Interventi a seguito di calamità naturali"/>
    <n v="1040102"/>
    <m/>
    <s v="FONDO ONERI DI CUI ALL'ART 27 TER LR 3/2009 PER FRONTEGGIARE EMERGENZE AMBIENTALI. TRASFERIMENTI AD ENTI LOCALI"/>
    <x v="2"/>
    <s v=""/>
    <n v="3000"/>
    <m/>
    <m/>
    <x v="4"/>
    <n v="5"/>
    <s v="Rappresentanza e relazioni istituzionali esterne. Comunicazione, URP e Tipografia                                 "/>
    <m/>
    <m/>
    <m/>
    <m/>
  </r>
  <r>
    <n v="10506"/>
    <s v="PURO"/>
    <s v="1100:Soccorso civile "/>
    <s v="1102:Interventi a seguito di calamità naturali"/>
    <n v="1040102"/>
    <m/>
    <s v="FONDO ONERI DI CUI ALL'ART 27 TER LR 3/2009 PER FRONTEGGIARE EMERGENZE AMBIENTALI. TRASFERIMENTI AD ENTI LOCALI"/>
    <x v="1"/>
    <s v="contributi per fronteggiare emergenze ambientali a seguito di avvisi pubblici rivolti a amministrazioni locali"/>
    <n v="3000"/>
    <s v="Enza Gori"/>
    <s v="in corso di esercizio"/>
    <x v="5"/>
    <n v="5"/>
    <s v="Rappresentanza e relazioni istituzionali esterne. Comunicazione, URP e Tipografia                                 "/>
    <m/>
    <m/>
    <m/>
    <m/>
  </r>
  <r>
    <n v="10506"/>
    <s v="AVANZO"/>
    <s v="1100:Soccorso civile "/>
    <s v="1102:Interventi a seguito di calamità naturali"/>
    <n v="1040102"/>
    <m/>
    <s v="FONDO ONERI DI CUI ALL'ART 27 TER LR 3/2009 PER FRONTEGGIARE EMERGENZE AMBIENTALI. TRASFERIMENTI AD ENTI LOCALI"/>
    <x v="2"/>
    <s v=""/>
    <n v="5000"/>
    <m/>
    <m/>
    <x v="4"/>
    <n v="5"/>
    <s v="Rappresentanza e relazioni istituzionali esterne. Comunicazione, URP e Tipografia                                 "/>
    <s v="prima variazione UP (avanzo)"/>
    <s v="art. 27 ter"/>
    <m/>
    <m/>
  </r>
  <r>
    <n v="10506"/>
    <s v="AVANZO"/>
    <s v="1100:Soccorso civile "/>
    <s v="1102:Interventi a seguito di calamità naturali"/>
    <n v="1040102"/>
    <m/>
    <s v="FONDO ONERI DI CUI ALL'ART 27 TER LR 3/2009 PER FRONTEGGIARE EMERGENZE AMBIENTALI. TRASFERIMENTI AD ENTI LOCALI"/>
    <x v="1"/>
    <s v="contributi per fronteggiare emergenze ambientali a seguito di avvisi pubblici rivolti a amministrazioni locali"/>
    <n v="5000"/>
    <s v="Enza Gori"/>
    <s v="in corso di esercizio"/>
    <x v="5"/>
    <n v="5"/>
    <s v="Rappresentanza e relazioni istituzionali esterne. Comunicazione, URP e Tipografia                                 "/>
    <s v="prima variazione UP - attività (avanzo)"/>
    <s v="art. 27 ter"/>
    <m/>
    <m/>
  </r>
  <r>
    <n v="10515"/>
    <s v="PURO"/>
    <s v="1100:Soccorso civile "/>
    <s v="1102:Interventi a seguito di calamità naturali"/>
    <n v="1040401"/>
    <m/>
    <s v="FONDO ONERI DI CUI ALL'ART 27 TER LR 3/2009 PER FRONTEGGIARE EMERGENZE AMBIENTALI- TRASFERIMENTI A ISTITUZIONI SOCIALI PRIVATE"/>
    <x v="2"/>
    <s v=""/>
    <n v="3000"/>
    <m/>
    <m/>
    <x v="4"/>
    <n v="5"/>
    <s v="Rappresentanza e relazioni istituzionali esterne. Comunicazione, URP e Tipografia                                 "/>
    <m/>
    <m/>
    <m/>
    <m/>
  </r>
  <r>
    <n v="10515"/>
    <s v="PURO"/>
    <s v="1100:Soccorso civile "/>
    <s v="1102:Interventi a seguito di calamità naturali"/>
    <n v="1040401"/>
    <m/>
    <s v="FONDO ONERI DI CUI ALL'ART 27 TER LR 3/2009 PER FRONTEGGIARE EMERGENZE AMBIENTALI- TRASFERIMENTI A ISTITUZIONI SOCIALI PRIVATE"/>
    <x v="1"/>
    <s v="fondo oneri di cui all'art 27 ter lr 3/2009 per fronteggiare emergenze ambientali. trasferimenti a istituzioni sociali private"/>
    <n v="3000"/>
    <s v="Enza Gori"/>
    <s v="in corso di esercizio"/>
    <x v="5"/>
    <n v="5"/>
    <s v="Rappresentanza e relazioni istituzionali esterne. Comunicazione, URP e Tipografia                                 "/>
    <m/>
    <m/>
    <m/>
    <m/>
  </r>
  <r>
    <n v="10515"/>
    <s v="AVANZO"/>
    <s v="1100:Soccorso civile "/>
    <s v="1102:Interventi a seguito di calamità naturali"/>
    <n v="1040401"/>
    <m/>
    <s v="FONDO ONERI DI CUI ALL'ART 27 TER LR 3/2009 PER FRONTEGGIARE EMERGENZE AMBIENTALI- TRASFERIMENTI A ISTITUZIONI SOCIALI PRIVATE"/>
    <x v="2"/>
    <s v=""/>
    <n v="5965"/>
    <m/>
    <m/>
    <x v="4"/>
    <n v="5"/>
    <s v="Rappresentanza e relazioni istituzionali esterne. Comunicazione, URP e Tipografia                                 "/>
    <s v="prima variazione UP (avanzo)"/>
    <s v="art. 27 ter"/>
    <m/>
    <m/>
  </r>
  <r>
    <n v="10515"/>
    <s v="AVANZO"/>
    <s v="1100:Soccorso civile "/>
    <s v="1102:Interventi a seguito di calamità naturali"/>
    <n v="1040401"/>
    <m/>
    <s v="FONDO ONERI DI CUI ALL'ART 27 TER LR 3/2009 PER FRONTEGGIARE EMERGENZE AMBIENTALI- TRASFERIMENTI A ISTITUZIONI SOCIALI PRIVATE"/>
    <x v="1"/>
    <s v="fondo oneri di cui all'art 27 ter lr 3/2009 per fronteggiare emergenze ambientali. trasferimenti a istituzioni sociali private"/>
    <n v="5965"/>
    <s v="Enza Gori"/>
    <s v="in corso di esercizio"/>
    <x v="5"/>
    <n v="5"/>
    <s v="Rappresentanza e relazioni istituzionali esterne. Comunicazione, URP e Tipografia                                 "/>
    <s v="prima variazione UP - attività (avanzo)"/>
    <s v="art. 27 ter"/>
    <m/>
    <m/>
  </r>
  <r>
    <n v="10521"/>
    <s v="PURO"/>
    <s v="1200:Diritti sociali, politiche sociali e famiglia "/>
    <s v="1210:Politica regionale unitaria per i diritti sociali e la famiglia  (solo per le Regioni)"/>
    <n v="1040102"/>
    <m/>
    <s v="FONDO ONERI DI CUI ALL'ART 27 LR 3/2009 PER FRONTEGGIARE EMERGENZE SOCIALI. TRASFERIMENTI AD ENTI LOCALI"/>
    <x v="2"/>
    <s v=""/>
    <n v="3000"/>
    <m/>
    <m/>
    <x v="4"/>
    <n v="5"/>
    <s v="Rappresentanza e relazioni istituzionali esterne. Comunicazione, URP e Tipografia                                 "/>
    <m/>
    <m/>
    <m/>
    <m/>
  </r>
  <r>
    <n v="10521"/>
    <s v="PURO"/>
    <s v="1200:Diritti sociali, politiche sociali e famiglia "/>
    <s v="1210:Politica regionale unitaria per i diritti sociali e la famiglia  (solo per le Regioni)"/>
    <n v="1040102"/>
    <m/>
    <s v="FONDO ONERI DI CUI ALL'ART 27 LR 3/2009 PER FRONTEGGIARE EMERGENZE SOCIALI. TRASFERIMENTI AD ENTI LOCALI"/>
    <x v="1"/>
    <s v="fondo oneri di cui all'art 27 ter lr 3/2009 per fronteggiare emergenze sociali. trasferimenti ad entri locali."/>
    <n v="3000"/>
    <s v="Enza Gori"/>
    <s v="in corso di esercizio"/>
    <x v="5"/>
    <n v="5"/>
    <s v="Rappresentanza e relazioni istituzionali esterne. Comunicazione, URP e Tipografia                                 "/>
    <m/>
    <m/>
    <m/>
    <m/>
  </r>
  <r>
    <n v="10521"/>
    <s v="AVANZO"/>
    <s v="1200:Diritti sociali, politiche sociali e famiglia "/>
    <s v="1210:Politica regionale unitaria per i diritti sociali e la famiglia  (solo per le Regioni)"/>
    <n v="1040102"/>
    <m/>
    <s v="FONDO ONERI DI CUI ALL'ART 27 LR 3/2009 PER FRONTEGGIARE EMERGENZE SOCIALI. TRASFERIMENTI AD ENTI LOCALI"/>
    <x v="2"/>
    <s v=""/>
    <n v="6500"/>
    <m/>
    <m/>
    <x v="4"/>
    <n v="5"/>
    <s v="Rappresentanza e relazioni istituzionali esterne. Comunicazione, URP e Tipografia                                 "/>
    <s v="prima variazione UP (avanzo)"/>
    <s v="art. 27 ter"/>
    <m/>
    <m/>
  </r>
  <r>
    <n v="10521"/>
    <s v="AVANZO"/>
    <s v="1200:Diritti sociali, politiche sociali e famiglia "/>
    <s v="1210:Politica regionale unitaria per i diritti sociali e la famiglia  (solo per le Regioni)"/>
    <n v="1040102"/>
    <m/>
    <s v="FONDO ONERI DI CUI ALL'ART 27 LR 3/2009 PER FRONTEGGIARE EMERGENZE SOCIALI. TRASFERIMENTI AD ENTI LOCALI"/>
    <x v="1"/>
    <s v="fondo oneri di cui all'art 27 ter lr 3/2009 per fronteggiare emergenze sociali. trasferimenti ad entri locali."/>
    <n v="6500"/>
    <s v="Enza Gori"/>
    <s v="in corso di esercizio"/>
    <x v="5"/>
    <n v="5"/>
    <s v="Rappresentanza e relazioni istituzionali esterne. Comunicazione, URP e Tipografia                                 "/>
    <s v="prima variazione UP - attività (avanzo)"/>
    <s v="art. 27 ter"/>
    <m/>
    <m/>
  </r>
  <r>
    <n v="10522"/>
    <s v="PURO"/>
    <s v="0500:Tutela e valorizzazione dei beni e delle attività culturali "/>
    <s v="0502:Attività culturali e interventi diversi nel settore culturale"/>
    <n v="1040102"/>
    <m/>
    <s v="EVENTI ISTITUZIONALI COMPARTECIPAZIONI ENTI LOCALI L.R. 46/2015"/>
    <x v="2"/>
    <s v=""/>
    <n v="80000"/>
    <m/>
    <m/>
    <x v="4"/>
    <n v="5"/>
    <s v="Rappresentanza e relazioni istituzionali esterne. Comunicazione, URP e Tipografia                                 "/>
    <m/>
    <m/>
    <m/>
    <m/>
  </r>
  <r>
    <n v="10522"/>
    <s v="PURO"/>
    <s v="0500:Tutela e valorizzazione dei beni e delle attività culturali "/>
    <s v="0502:Attività culturali e interventi diversi nel settore culturale"/>
    <n v="1040102"/>
    <m/>
    <s v="EVENTI ISTITUZIONALI COMPARTECIPAZIONI ENTI LOCALI L.R. 46/2015"/>
    <x v="1"/>
    <s v="compartecipazioni a enti locali sulla base di bandi pubblici in occasione degli eventi istituzionali di cui agli artt. 3 bis"/>
    <n v="80000"/>
    <s v="Cinzia Sestini"/>
    <s v="in corso di esercizio"/>
    <x v="5"/>
    <n v="5"/>
    <s v="Rappresentanza e relazioni istituzionali esterne. Comunicazione, URP e Tipografia                                 "/>
    <m/>
    <m/>
    <m/>
    <m/>
  </r>
  <r>
    <n v="10522"/>
    <s v="REIMP. DA FPV/E"/>
    <s v="0500:Tutela e valorizzazione dei beni e delle attività culturali "/>
    <s v="0502:Attività culturali e interventi diversi nel settore culturale"/>
    <n v="1040102"/>
    <m/>
    <s v="EVENTI ISTITUZIONALI COMPARTECIPAZIONI ENTI LOCALI L.R. 46/2015"/>
    <x v="2"/>
    <s v=""/>
    <n v="8583.9599999999991"/>
    <m/>
    <m/>
    <x v="4"/>
    <n v="5"/>
    <s v="Rappresentanza e relazioni istituzionali esterne. Comunicazione, URP e Tipografia                                 "/>
    <s v="X"/>
    <m/>
    <m/>
    <m/>
  </r>
  <r>
    <n v="10522"/>
    <s v="REIMP. DA FPV/E"/>
    <s v="0500:Tutela e valorizzazione dei beni e delle attività culturali "/>
    <s v="0502:Attività culturali e interventi diversi nel settore culturale"/>
    <n v="1040102"/>
    <m/>
    <s v="EVENTI ISTITUZIONALI COMPARTECIPAZIONI ENTI LOCALI L.R. 46/2015"/>
    <x v="1"/>
    <s v="Reimputazione da riaccertamento"/>
    <n v="8583.9599999999991"/>
    <s v="Cinzia Sestini"/>
    <s v="marzo 2021"/>
    <x v="5"/>
    <n v="5"/>
    <s v="Rappresentanza e relazioni istituzionali esterne. Comunicazione, URP e Tipografia                                 "/>
    <s v="X"/>
    <m/>
    <m/>
    <m/>
  </r>
  <r>
    <n v="10523"/>
    <s v="PURO"/>
    <s v="0500:Tutela e valorizzazione dei beni e delle attività culturali "/>
    <s v="0502:Attività culturali e interventi diversi nel settore culturale"/>
    <n v="1040401"/>
    <n v="1040401001"/>
    <s v="EVENTI ISTITUZIONALI COMPARTECIPAZIONI ISTITUZIONI SOCIALI PRIVATE L.R. 46/2015"/>
    <x v="2"/>
    <s v=""/>
    <n v="82000"/>
    <m/>
    <m/>
    <x v="4"/>
    <n v="5"/>
    <s v="Rappresentanza e relazioni istituzionali esterne. Comunicazione, URP e Tipografia                                 "/>
    <m/>
    <m/>
    <m/>
    <m/>
  </r>
  <r>
    <n v="10523"/>
    <s v="PURO"/>
    <s v="0500:Tutela e valorizzazione dei beni e delle attività culturali "/>
    <s v="0502:Attività culturali e interventi diversi nel settore culturale"/>
    <n v="1040401"/>
    <n v="1040401001"/>
    <s v="EVENTI ISTITUZIONALI COMPARTECIPAZIONI ISTITUZIONI SOCIALI PRIVATE L.R. 46/2015"/>
    <x v="1"/>
    <s v="compartecipazioni a organizzazioni sociali private sulla base di bandi pubblici in occasione degli eventi istituzionali"/>
    <n v="82000"/>
    <s v="Cinzia Sestini"/>
    <s v="in corso di esercizio"/>
    <x v="5"/>
    <n v="5"/>
    <s v="Rappresentanza e relazioni istituzionali esterne. Comunicazione, URP e Tipografia                                 "/>
    <m/>
    <m/>
    <m/>
    <m/>
  </r>
  <r>
    <n v="10539"/>
    <s v="REIMP. DA FPV/E"/>
    <s v="1400:Sviluppo economico e competitività "/>
    <s v="1402:Commercio - reti distributive - tutela dei consumatori"/>
    <n v="1040399"/>
    <m/>
    <s v="CONTRIBUTI AI CENTRI COMMERCIALI NATURALI - L.R. 12/2020, ART. 2, CO. 1, LETT. C)"/>
    <x v="2"/>
    <s v=""/>
    <n v="565.78"/>
    <m/>
    <m/>
    <x v="4"/>
    <n v="5"/>
    <s v="Rappresentanza e relazioni istituzionali esterne. Comunicazione, URP e Tipografia                                 "/>
    <s v="X"/>
    <m/>
    <m/>
    <m/>
  </r>
  <r>
    <n v="10539"/>
    <s v="REIMP. DA FPV/E"/>
    <s v="1400:Sviluppo economico e competitività "/>
    <s v="1402:Commercio - reti distributive - tutela dei consumatori"/>
    <n v="1040399"/>
    <m/>
    <s v="CONTRIBUTI AI CENTRI COMMERCIALI NATURALI - L.R. 12/2020, ART. 2, CO. 1, LETT. C)"/>
    <x v="1"/>
    <s v="Reimputazione da riaccertamento"/>
    <n v="565.78"/>
    <s v="Cinzia Sestini"/>
    <s v="marzo 2021"/>
    <x v="5"/>
    <n v="5"/>
    <s v="Rappresentanza e relazioni istituzionali esterne. Comunicazione, URP e Tipografia                                 "/>
    <s v="X"/>
    <m/>
    <m/>
    <m/>
  </r>
  <r>
    <n v="10524"/>
    <s v="PURO"/>
    <s v="0500:Tutela e valorizzazione dei beni e delle attività culturali "/>
    <s v="0502:Attività culturali e interventi diversi nel settore culturale"/>
    <n v="1030299"/>
    <n v="1030299999"/>
    <s v="EVENTI ISTITUZIONALI - SERVIZI"/>
    <x v="2"/>
    <s v=""/>
    <n v="15000"/>
    <m/>
    <m/>
    <x v="4"/>
    <n v="5"/>
    <s v="Rappresentanza e relazioni istituzionali esterne. Comunicazione, URP e Tipografia                                 "/>
    <m/>
    <m/>
    <m/>
    <m/>
  </r>
  <r>
    <n v="10524"/>
    <s v="PURO"/>
    <s v="0500:Tutela e valorizzazione dei beni e delle attività culturali "/>
    <s v="0502:Attività culturali e interventi diversi nel settore culturale"/>
    <n v="1030299"/>
    <n v="1030299999"/>
    <s v="EVENTI ISTITUZIONALI - SERVIZI"/>
    <x v="1"/>
    <s v="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
    <n v="15000"/>
    <s v="Cinzia Sestini"/>
    <s v="in corso di esercizio"/>
    <x v="5"/>
    <n v="5"/>
    <s v="Rappresentanza e relazioni istituzionali esterne. Comunicazione, URP e Tipografia                                 "/>
    <m/>
    <m/>
    <m/>
    <m/>
  </r>
  <r>
    <n v="10526"/>
    <s v="PURO"/>
    <s v="0500:Tutela e valorizzazione dei beni e delle attività culturali "/>
    <s v="0502:Attività culturali e interventi diversi nel settore culturale"/>
    <n v="1030211"/>
    <n v="1030211999"/>
    <s v="EVENTI ISTITUZIONALI  - RIMBORSI A RELATORI L.R. 46/2015"/>
    <x v="2"/>
    <s v=""/>
    <n v="1000"/>
    <m/>
    <m/>
    <x v="4"/>
    <n v="5"/>
    <s v="Rappresentanza e relazioni istituzionali esterne. Comunicazione, URP e Tipografia                                 "/>
    <m/>
    <m/>
    <m/>
    <m/>
  </r>
  <r>
    <n v="10526"/>
    <s v="PURO"/>
    <s v="0500:Tutela e valorizzazione dei beni e delle attività culturali "/>
    <s v="0502:Attività culturali e interventi diversi nel settore culturale"/>
    <n v="1030211"/>
    <n v="1030211999"/>
    <s v="EVENTI ISTITUZIONALI  - RIMBORSI A RELATORI L.R. 46/2015"/>
    <x v="1"/>
    <s v="rimborsi a relatori su indicazione dell'organo politico, in occasione degli eventi istituzionali di cui agli artt. 3 bis, 3 ter e 3 quater della lr 46/2015"/>
    <n v="1000"/>
    <s v="Cinzia Sestini"/>
    <s v="in corso di esercizio"/>
    <x v="5"/>
    <n v="5"/>
    <s v="Rappresentanza e relazioni istituzionali esterne. Comunicazione, URP e Tipografia                                 "/>
    <m/>
    <m/>
    <m/>
    <m/>
  </r>
  <r>
    <n v="10528"/>
    <s v="PURO"/>
    <s v="0500:Tutela e valorizzazione dei beni e delle attività culturali "/>
    <s v="0502:Attività culturali e interventi diversi nel settore culturale"/>
    <n v="1030101"/>
    <m/>
    <s v="EVENTI ISTITUZIONALI LR 46/2015 ACQUISTO GIORNALI E PUBBLICAZIONI"/>
    <x v="2"/>
    <s v=""/>
    <n v="6000"/>
    <m/>
    <m/>
    <x v="4"/>
    <n v="5"/>
    <s v="Rappresentanza e relazioni istituzionali esterne. Comunicazione, URP e Tipografia                                 "/>
    <m/>
    <m/>
    <m/>
    <m/>
  </r>
  <r>
    <n v="10528"/>
    <s v="PURO"/>
    <s v="0500:Tutela e valorizzazione dei beni e delle attività culturali "/>
    <s v="0502:Attività culturali e interventi diversi nel settore culturale"/>
    <n v="1030101"/>
    <m/>
    <s v="EVENTI ISTITUZIONALI LR 46/2015 ACQUISTO GIORNALI E PUBBLICAZIONI"/>
    <x v="1"/>
    <s v="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
    <n v="6000"/>
    <s v="Cinzia Sestini"/>
    <s v="in corso di esercizio"/>
    <x v="5"/>
    <n v="5"/>
    <s v="Rappresentanza e relazioni istituzionali esterne. Comunicazione, URP e Tipografia                                 "/>
    <m/>
    <m/>
    <m/>
    <m/>
  </r>
  <r>
    <n v="10557"/>
    <s v="PURO"/>
    <s v="0100:Servizi istituzionali,  generali e di gestione "/>
    <s v="0111:Altri servizi generali"/>
    <n v="1030102"/>
    <m/>
    <s v="ACQUISTO MATERIALI DI CONSUMO PER ALLESTIMENTO MOSTRE ED ESPOSIZIONI"/>
    <x v="2"/>
    <s v=""/>
    <n v="1000"/>
    <m/>
    <m/>
    <x v="4"/>
    <n v="5"/>
    <s v="Rappresentanza e relazioni istituzionali esterne. Comunicazione, URP e Tipografia                                 "/>
    <m/>
    <m/>
    <m/>
    <m/>
  </r>
  <r>
    <n v="10557"/>
    <s v="PURO"/>
    <s v="0100:Servizi istituzionali,  generali e di gestione "/>
    <s v="0111:Altri servizi generali"/>
    <n v="1030102"/>
    <m/>
    <s v="ACQUISTO MATERIALI DI CONSUMO PER ALLESTIMENTO MOSTRE ED ESPOSIZIONI"/>
    <x v="1"/>
    <s v="acquisto materiale vario per allestimento di mostre ed esposizioni"/>
    <n v="1000"/>
    <s v="Rosanna Romellano"/>
    <s v="in corso di esercizio"/>
    <x v="5"/>
    <n v="5"/>
    <s v="Rappresentanza e relazioni istituzionali esterne. Comunicazione, URP e Tipografia                                 "/>
    <m/>
    <m/>
    <m/>
    <m/>
  </r>
  <r>
    <n v="10569"/>
    <s v="AVANZO"/>
    <s v="0100:Servizi istituzionali,  generali e di gestione "/>
    <s v="0103:Gestione economica, finanziaria,  programmazione, provveditorato"/>
    <n v="1030216"/>
    <n v="1030216002"/>
    <s v="SPESE POSTALI OLI"/>
    <x v="2"/>
    <m/>
    <n v="500"/>
    <m/>
    <m/>
    <x v="4"/>
    <n v="5"/>
    <m/>
    <m/>
    <m/>
    <m/>
    <s v="X"/>
  </r>
  <r>
    <n v="10569"/>
    <s v="AVANZO"/>
    <s v="0100:Servizi istituzionali,  generali e di gestione "/>
    <s v="0103:Gestione economica, finanziaria,  programmazione, provveditorato"/>
    <n v="1030216"/>
    <n v="1030216002"/>
    <s v="SPESE POSTALI OLI"/>
    <x v="1"/>
    <s v="Spese postali OLI"/>
    <n v="500"/>
    <s v="Enza Gori"/>
    <s v="in corso di esercizio"/>
    <x v="5"/>
    <n v="5"/>
    <m/>
    <m/>
    <m/>
    <m/>
    <s v="X"/>
  </r>
  <r>
    <n v="10570"/>
    <s v="AVANZO"/>
    <s v="0100:Servizi istituzionali,  generali e di gestione "/>
    <s v="0103:Gestione economica, finanziaria,  programmazione, provveditorato"/>
    <n v="1030102"/>
    <n v="1030102001"/>
    <s v="SPESE TIPOGRAFICHE OLI"/>
    <x v="2"/>
    <m/>
    <n v="1300"/>
    <m/>
    <m/>
    <x v="4"/>
    <n v="5"/>
    <m/>
    <m/>
    <m/>
    <m/>
    <s v="X"/>
  </r>
  <r>
    <n v="10570"/>
    <s v="AVANZO"/>
    <s v="0100:Servizi istituzionali,  generali e di gestione "/>
    <s v="0103:Gestione economica, finanziaria,  programmazione, provveditorato"/>
    <n v="1030102"/>
    <n v="1030102001"/>
    <s v="SPESE TIPOGRAFICHE OLI"/>
    <x v="1"/>
    <s v="Spese tipografiche OLI"/>
    <n v="1300"/>
    <s v="Enza Gori"/>
    <s v="in corso di esercizio"/>
    <x v="5"/>
    <n v="5"/>
    <m/>
    <m/>
    <m/>
    <m/>
    <s v="X"/>
  </r>
  <r>
    <n v="10628"/>
    <s v="PURO"/>
    <s v="0100:Servizi istituzionali,  generali e di gestione "/>
    <s v="0105:Gestione dei beni demaniali e patrimoniali"/>
    <n v="1030211"/>
    <m/>
    <s v="SPESE NOTARILI PER LA GESTIONE DEL PATRIMONIO DELLA REGIONE IN USO AL CONSIGLIO REGIONALE - ONORARIO"/>
    <x v="2"/>
    <s v=""/>
    <n v="4000"/>
    <m/>
    <m/>
    <x v="4"/>
    <n v="5"/>
    <s v="Rappresentanza e relazioni istituzionali esterne. Comunicazione, URP e Tipografia                                 "/>
    <m/>
    <m/>
    <m/>
    <m/>
  </r>
  <r>
    <n v="10628"/>
    <s v="PURO"/>
    <s v="0100:Servizi istituzionali,  generali e di gestione "/>
    <s v="0105:Gestione dei beni demaniali e patrimoniali"/>
    <n v="1030211"/>
    <m/>
    <s v="SPESE NOTARILI PER LA GESTIONE DEL PATRIMONIO DELLA REGIONE IN USO AL CONSIGLIO REGIONALE - ONORARIO"/>
    <x v="1"/>
    <s v="spese notarili per la gestione del patrimonio della regione in uso al consiglio regionale"/>
    <n v="4000"/>
    <s v="Enza Gori"/>
    <s v="in corso di esercizio"/>
    <x v="5"/>
    <n v="5"/>
    <s v="Rappresentanza e relazioni istituzionali esterne. Comunicazione, URP e Tipografia                                 "/>
    <m/>
    <m/>
    <m/>
    <m/>
  </r>
  <r>
    <n v="10638"/>
    <s v="PURO"/>
    <s v="0100:Servizi istituzionali,  generali e di gestione "/>
    <s v="0111:Altri servizi generali"/>
    <n v="1030202"/>
    <m/>
    <s v="SERVIZIO PER ALLESTIMENTO MOSTRE ED ESPOSIZIONI"/>
    <x v="2"/>
    <s v=""/>
    <n v="4000"/>
    <m/>
    <m/>
    <x v="4"/>
    <n v="5"/>
    <s v="Rappresentanza e relazioni istituzionali esterne. Comunicazione, URP e Tipografia                                 "/>
    <m/>
    <m/>
    <m/>
    <m/>
  </r>
  <r>
    <n v="10638"/>
    <s v="PURO"/>
    <s v="0100:Servizi istituzionali,  generali e di gestione "/>
    <s v="0111:Altri servizi generali"/>
    <n v="1030202"/>
    <m/>
    <s v="SERVIZIO PER ALLESTIMENTO MOSTRE ED ESPOSIZIONI"/>
    <x v="1"/>
    <s v="servizi per allestimento mostre ed esposizioni per eventi e cerimoniale"/>
    <n v="4000"/>
    <s v="Rosanna Romellano"/>
    <s v="in corso di esercizio"/>
    <x v="5"/>
    <n v="5"/>
    <s v="Rappresentanza e relazioni istituzionali esterne. Comunicazione, URP e Tipografia                                 "/>
    <m/>
    <m/>
    <m/>
    <m/>
  </r>
  <r>
    <n v="10653"/>
    <s v="AVANZO"/>
    <s v="1200:Diritti sociali, politiche sociali e famiglia "/>
    <s v="1210:Politica regionale unitaria per i diritti sociali e la famiglia  (solo per le Regioni)"/>
    <n v="1040401"/>
    <m/>
    <s v="INTERVENTI DI CARATTERE SOCIALE L.R. 77/2020"/>
    <x v="2"/>
    <m/>
    <n v="75368.160000000003"/>
    <m/>
    <m/>
    <x v="4"/>
    <n v="5"/>
    <m/>
    <s v="prima variazione UP (avanzo)"/>
    <s v="l.r. 77/2020"/>
    <m/>
    <m/>
  </r>
  <r>
    <n v="10653"/>
    <s v="AVANZO"/>
    <s v="1200:Diritti sociali, politiche sociali e famiglia "/>
    <s v="1210:Politica regionale unitaria per i diritti sociali e la famiglia  (solo per le Regioni)"/>
    <n v="1040401"/>
    <m/>
    <s v="INTERVENTI DI CARATTERE SOCIALE L.R. 77/2020"/>
    <x v="1"/>
    <s v="interventi di carattere sociale ex l.r. 77/2020"/>
    <n v="75368.160000000003"/>
    <s v="Cinzia Guerrini"/>
    <s v="in corso di esercizio"/>
    <x v="5"/>
    <n v="5"/>
    <m/>
    <s v="prima variazione UP - attività (avanzo)"/>
    <s v="l.r. 77/2020"/>
    <m/>
    <m/>
  </r>
  <r>
    <n v="10668"/>
    <s v="AVANZO"/>
    <s v="0700:Turismo"/>
    <s v="0701:Sviluppo e valorizzazione del turismo"/>
    <n v="1040401"/>
    <m/>
    <s v="MISURE DI SOSTEGNO A FAVORE DELLE ASSOCIAZIONI PRO-LOCO LR 2/2021"/>
    <x v="2"/>
    <m/>
    <n v="250000"/>
    <m/>
    <m/>
    <x v="4"/>
    <n v="5"/>
    <m/>
    <m/>
    <m/>
    <m/>
    <s v="X"/>
  </r>
  <r>
    <n v="10668"/>
    <s v="AVANZO"/>
    <s v="0700:Turismo"/>
    <s v="0701:Sviluppo e valorizzazione del turismo"/>
    <n v="1040401"/>
    <m/>
    <s v="MISURE DI SOSTEGNO A FAVORE DELLE ASSOCIAZIONI PRO-LOCO LR 2/2021"/>
    <x v="1"/>
    <s v="misure di sostegno a favore delle associazioni pro-loco"/>
    <n v="250000"/>
    <s v="Cinzia Guerrini"/>
    <s v="in corso di esercizio"/>
    <x v="5"/>
    <n v="5"/>
    <m/>
    <m/>
    <m/>
    <m/>
    <s v="X"/>
  </r>
  <r>
    <n v="10669"/>
    <s v="AVANZO"/>
    <s v="0600:Politiche giovanili, sport e tempo libero"/>
    <s v="0601:Sport e tempo libero"/>
    <n v="1040202"/>
    <m/>
    <s v="MISURE DI SOSTEGNO A FAVORE DEI MAESTRI DI SCI DELLA REGIONE TOSCANA LR 1/2021"/>
    <x v="2"/>
    <m/>
    <n v="200000"/>
    <m/>
    <m/>
    <x v="4"/>
    <n v="5"/>
    <m/>
    <m/>
    <m/>
    <m/>
    <s v="X"/>
  </r>
  <r>
    <n v="10669"/>
    <s v="AVANZO"/>
    <s v="0600:Politiche giovanili, sport e tempo libero"/>
    <s v="0601:Sport e tempo libero"/>
    <n v="1040202"/>
    <m/>
    <s v="MISURE DI SOSTEGNO A FAVORE DEI MAESTRI DI SCI DELLA REGIONE TOSCANA LR 1/2021"/>
    <x v="1"/>
    <s v="misure di sostegno a favore dei maestri di sci della Regione Toscana"/>
    <n v="200000"/>
    <s v="Cinzia Guerrini"/>
    <s v="in corso di esercizio"/>
    <x v="5"/>
    <n v="5"/>
    <m/>
    <m/>
    <m/>
    <m/>
    <s v="X"/>
  </r>
  <r>
    <n v="10670"/>
    <s v="AVANZO"/>
    <s v="0500:Tutela e valorizzazione dei beni e delle attività culturali "/>
    <s v="0502:Attività culturali e interventi diversi nel settore culturale"/>
    <n v="1040202"/>
    <m/>
    <s v="MISURE DI SOSTEGNO AI LAVORATORI AUTONOMI DELLO SPETTACOLO LR 3/2021"/>
    <x v="2"/>
    <m/>
    <n v="1000000"/>
    <m/>
    <m/>
    <x v="4"/>
    <n v="5"/>
    <m/>
    <m/>
    <m/>
    <m/>
    <s v="X"/>
  </r>
  <r>
    <n v="10670"/>
    <s v="AVANZO"/>
    <s v="0500:Tutela e valorizzazione dei beni e delle attività culturali "/>
    <s v="0502:Attività culturali e interventi diversi nel settore culturale"/>
    <n v="1040202"/>
    <m/>
    <s v="MISURE DI SOSTEGNO AI LAVORATORI AUTONOMI DELLO SPETTACOLO LR 3/2021"/>
    <x v="1"/>
    <s v="misure di sostegno a favore dei lavoratori autonomi dello spettacolo"/>
    <n v="1000000"/>
    <s v="Cinzia Guerrini"/>
    <s v="in corso di esercizio"/>
    <x v="5"/>
    <n v="5"/>
    <m/>
    <m/>
    <m/>
    <m/>
    <s v="X"/>
  </r>
  <r>
    <n v="10671"/>
    <s v="AVANZO"/>
    <s v="0500:Tutela e valorizzazione dei beni e delle attività culturali "/>
    <s v="0502:Attività culturali e interventi diversi nel settore culturale"/>
    <n v="1030299"/>
    <m/>
    <s v="SERVIZI DI CUI ALL'ARTICOLO 5 DELLA LR 3/2021"/>
    <x v="2"/>
    <m/>
    <n v="50000"/>
    <m/>
    <m/>
    <x v="4"/>
    <n v="5"/>
    <m/>
    <m/>
    <m/>
    <m/>
    <s v="X"/>
  </r>
  <r>
    <n v="10671"/>
    <s v="AVANZO"/>
    <s v="0500:Tutela e valorizzazione dei beni e delle attività culturali "/>
    <s v="0502:Attività culturali e interventi diversi nel settore culturale"/>
    <n v="1030299"/>
    <m/>
    <s v="SERVIZI DI CUI ALL'ARTICOLO 5 DELLA LR 3/2021"/>
    <x v="1"/>
    <s v="servizi di cui all'art. 5 della legge regionale 3/2021"/>
    <n v="50000"/>
    <s v="Cinzia Guerrini"/>
    <s v="in corso di esercizio"/>
    <x v="5"/>
    <n v="5"/>
    <m/>
    <m/>
    <m/>
    <m/>
    <s v="X"/>
  </r>
  <r>
    <n v="20011"/>
    <s v="PURO"/>
    <s v="0100:Servizi istituzionali,  generali e di gestione "/>
    <s v="0111:Altri servizi generali"/>
    <n v="2020105"/>
    <m/>
    <s v="SPESE PER L'ACQUISTO DI MATERIALI E ATTREZZATURE PER ALLESTIMENTO DI MOSTRE ED ESPOSIZIONI"/>
    <x v="2"/>
    <s v=""/>
    <n v="1000"/>
    <m/>
    <m/>
    <x v="4"/>
    <n v="5"/>
    <s v="Rappresentanza e relazioni istituzionali esterne. Comunicazione, URP e Tipografia                                 "/>
    <m/>
    <m/>
    <m/>
    <m/>
  </r>
  <r>
    <n v="20011"/>
    <s v="PURO"/>
    <s v="0100:Servizi istituzionali,  generali e di gestione "/>
    <s v="0111:Altri servizi generali"/>
    <n v="2020105"/>
    <m/>
    <s v="SPESE PER L'ACQUISTO DI MATERIALI E ATTREZZATURE PER ALLESTIMENTO DI MOSTRE ED ESPOSIZIONI"/>
    <x v="1"/>
    <s v="acquisto materiali e attrezzature per allestimento mostre ed esposizioni"/>
    <n v="1000"/>
    <s v="Rosanna Romellano"/>
    <s v="in corso di esercizio"/>
    <x v="5"/>
    <n v="5"/>
    <s v="Rappresentanza e relazioni istituzionali esterne. Comunicazione, URP e Tipografia                                 "/>
    <m/>
    <m/>
    <m/>
    <m/>
  </r>
  <r>
    <n v="10658"/>
    <s v="PURO"/>
    <s v="0500:Tutela e valorizzazione dei beni e delle attività culturali "/>
    <s v="0502:Attività culturali e interventi diversi nel settore culturale"/>
    <n v="1030211"/>
    <m/>
    <s v="FESTA DELLA TOSCANA L.R 46/2015 - PRESTAZIONI PROFESSIONALI"/>
    <x v="2"/>
    <s v=""/>
    <n v="1000"/>
    <m/>
    <m/>
    <x v="4"/>
    <n v="5"/>
    <s v="Rappresentanza e relazioni istituzionali esterne. Comunicazione, URP e Tipografia                                 "/>
    <m/>
    <m/>
    <m/>
    <m/>
  </r>
  <r>
    <n v="10658"/>
    <s v="PURO"/>
    <s v="0500:Tutela e valorizzazione dei beni e delle attività culturali "/>
    <s v="0502:Attività culturali e interventi diversi nel settore culturale"/>
    <n v="1030211"/>
    <m/>
    <s v="FESTA DELLA TOSCANA L.R 46/2015 - PRESTAZIONI PROFESSIONALI"/>
    <x v="1"/>
    <s v="affidamento incarichi ad artisti per iniziative organizzate nell'ambito della festa della toscana"/>
    <n v="1000"/>
    <s v="Cinzia Sestini"/>
    <s v="in corso di esercizio"/>
    <x v="5"/>
    <n v="5"/>
    <s v="Rappresentanza e relazioni istituzionali esterne. Comunicazione, URP e Tipografia                                 "/>
    <m/>
    <m/>
    <m/>
    <m/>
  </r>
  <r>
    <n v="10657"/>
    <s v="PURO"/>
    <s v="0500:Tutela e valorizzazione dei beni e delle attività culturali "/>
    <s v="0502:Attività culturali e interventi diversi nel settore culturale"/>
    <n v="1030211"/>
    <m/>
    <s v="EVENTI ISTITUZIONALI  - PRESTAZIONE PROFESSIONALI L.R. 46/2015"/>
    <x v="2"/>
    <s v=""/>
    <n v="1000"/>
    <m/>
    <m/>
    <x v="4"/>
    <n v="5"/>
    <s v="Rappresentanza e relazioni istituzionali esterne. Comunicazione, URP e Tipografia                                 "/>
    <m/>
    <m/>
    <m/>
    <m/>
  </r>
  <r>
    <n v="10657"/>
    <s v="PURO"/>
    <s v="0500:Tutela e valorizzazione dei beni e delle attività culturali "/>
    <s v="0502:Attività culturali e interventi diversi nel settore culturale"/>
    <n v="1030211"/>
    <m/>
    <s v="EVENTI ISTITUZIONALI  - PRESTAZIONE PROFESSIONALI L.R. 46/2015"/>
    <x v="1"/>
    <s v="incarichi ad artisti su indicazione dell'organo politico, in occasione degli eventi istituzionali di cui agli artt. 3 bis, 3 "/>
    <n v="1000"/>
    <s v="Cinzia Sestini"/>
    <s v="in corso di esercizio"/>
    <x v="5"/>
    <n v="5"/>
    <s v="Rappresentanza e relazioni istituzionali esterne. Comunicazione, URP e Tipografia                                 "/>
    <m/>
    <m/>
    <m/>
    <m/>
  </r>
  <r>
    <n v="10659"/>
    <s v="PURO"/>
    <s v="0100:Servizi istituzionali,  generali e di gestione "/>
    <s v="0103:Gestione economica, finanziaria,  programmazione, provveditorato"/>
    <n v="1030299"/>
    <m/>
    <s v="INCARICO EX ART. 31 c. 8 d.lgs 50/2016  NOLEGGIO HARDWARE TIPOGRAFIA"/>
    <x v="2"/>
    <s v=""/>
    <n v="5000"/>
    <m/>
    <m/>
    <x v="4"/>
    <n v="5"/>
    <s v="Rappresentanza e relazioni istituzionali esterne. Comunicazione, URP e Tipografia                                 "/>
    <m/>
    <m/>
    <m/>
    <m/>
  </r>
  <r>
    <n v="10659"/>
    <s v="PURO"/>
    <s v="0100:Servizi istituzionali,  generali e di gestione "/>
    <s v="0103:Gestione economica, finanziaria,  programmazione, provveditorato"/>
    <n v="1030299"/>
    <m/>
    <s v="INCARICO EX ART. 31 c. 8 d.lgs 50/2016  NOLEGGIO HARDWARE TIPOGRAFIA"/>
    <x v="1"/>
    <s v="incarico a supporto del rup per redazione capitolato  tecnico relativo al noleggio hardware tipografia (ex art. 31 co. 8 e 11"/>
    <n v="5000"/>
    <s v="Enza Gori"/>
    <s v="in corso di esercizio"/>
    <x v="5"/>
    <n v="5"/>
    <s v="Rappresentanza e relazioni istituzionali esterne. Comunicazione, URP e Tipografia                                 "/>
    <m/>
    <m/>
    <m/>
    <m/>
  </r>
  <r>
    <n v="10091"/>
    <s v="PURO"/>
    <s v="0100:Servizi istituzionali,  generali e di gestione "/>
    <s v="0101:Organi istituzionali"/>
    <n v="1030299"/>
    <n v="1030299011"/>
    <s v="SERVIZI DI RAPPRESENTANZA PRESIDENTE CORECOM"/>
    <x v="2"/>
    <s v=""/>
    <n v="500"/>
    <m/>
    <m/>
    <x v="4"/>
    <n v="5"/>
    <s v="Biblioteca e documentazione, Archivio e protocollo. Assistenza generale al Corecom                                      "/>
    <m/>
    <m/>
    <m/>
    <m/>
  </r>
  <r>
    <n v="10091"/>
    <s v="PURO"/>
    <s v="0100:Servizi istituzionali,  generali e di gestione "/>
    <s v="0101:Organi istituzionali"/>
    <n v="1030299"/>
    <n v="1030299011"/>
    <s v="SERVIZI DI RAPPRESENTANZA PRESIDENTE CORECOM"/>
    <x v="1"/>
    <s v="spese di rappresentanza"/>
    <n v="500"/>
    <s v="Cinzia Guerrini"/>
    <s v="in corso di esercizio"/>
    <x v="5"/>
    <n v="5"/>
    <s v="Biblioteca e documentazione, Archivio e protocollo. Assistenza generale al Corecom                                      "/>
    <m/>
    <m/>
    <m/>
    <m/>
  </r>
  <r>
    <n v="10117"/>
    <s v="PURO"/>
    <s v="0100:Servizi istituzionali,  generali e di gestione "/>
    <s v="0101:Organi istituzionali"/>
    <n v="1030201"/>
    <n v="1030201001"/>
    <s v="INDENNITA' DI FUNZIONE CORECOM"/>
    <x v="2"/>
    <s v=""/>
    <n v="147526.32"/>
    <m/>
    <m/>
    <x v="4"/>
    <n v="5"/>
    <s v="Biblioteca e documentazione, Archivio e protocollo. Assistenza generale al Corecom                                      "/>
    <m/>
    <m/>
    <m/>
    <m/>
  </r>
  <r>
    <n v="10117"/>
    <s v="PURO"/>
    <s v="0100:Servizi istituzionali,  generali e di gestione "/>
    <s v="0101:Organi istituzionali"/>
    <n v="1030201"/>
    <n v="1030201001"/>
    <s v="INDENNITA' DI FUNZIONE CORECOM"/>
    <x v="1"/>
    <s v="indennita' di funzione"/>
    <n v="147526.32"/>
    <s v="Cinzia Guerrini"/>
    <s v="in corso di esercizio"/>
    <x v="5"/>
    <n v="5"/>
    <s v="Biblioteca e documentazione, Archivio e protocollo. Assistenza generale al Corecom                                      "/>
    <m/>
    <m/>
    <m/>
    <m/>
  </r>
  <r>
    <n v="10118"/>
    <s v="PURO"/>
    <s v="0100:Servizi istituzionali,  generali e di gestione "/>
    <s v="0101:Organi istituzionali"/>
    <n v="1030201"/>
    <n v="1030201002"/>
    <s v="RIMBORSI SPESE CORECOM"/>
    <x v="2"/>
    <s v=""/>
    <n v="1500"/>
    <m/>
    <m/>
    <x v="4"/>
    <n v="5"/>
    <s v="Biblioteca e documentazione, Archivio e protocollo. Assistenza generale al Corecom                                      "/>
    <m/>
    <m/>
    <m/>
    <m/>
  </r>
  <r>
    <n v="10118"/>
    <s v="PURO"/>
    <s v="0100:Servizi istituzionali,  generali e di gestione "/>
    <s v="0101:Organi istituzionali"/>
    <n v="1030201"/>
    <n v="1030201002"/>
    <s v="RIMBORSI SPESE CORECOM"/>
    <x v="1"/>
    <s v="rimborsi spese ai componenti"/>
    <n v="1500"/>
    <s v="Cinzia Guerrini"/>
    <s v="in corso di esercizio"/>
    <x v="5"/>
    <n v="5"/>
    <s v="Biblioteca e documentazione, Archivio e protocollo. Assistenza generale al Corecom                                      "/>
    <m/>
    <m/>
    <m/>
    <m/>
  </r>
  <r>
    <n v="10121"/>
    <s v="PURO"/>
    <s v="0100:Servizi istituzionali,  generali e di gestione "/>
    <s v="0101:Organi istituzionali"/>
    <n v="1030201"/>
    <n v="1030201002"/>
    <s v="MISSIONI COMPONENTI CORECOM"/>
    <x v="2"/>
    <s v=""/>
    <n v="4000"/>
    <m/>
    <m/>
    <x v="4"/>
    <n v="5"/>
    <s v="Biblioteca e documentazione, Archivio e protocollo. Assistenza generale al Corecom                                      "/>
    <m/>
    <m/>
    <m/>
    <m/>
  </r>
  <r>
    <n v="10121"/>
    <s v="PURO"/>
    <s v="0100:Servizi istituzionali,  generali e di gestione "/>
    <s v="0101:Organi istituzionali"/>
    <n v="1030201"/>
    <n v="1030201002"/>
    <s v="MISSIONI COMPONENTI CORECOM"/>
    <x v="1"/>
    <s v="rimborsi spese ai compenti del corecom per missioni"/>
    <n v="4000"/>
    <s v="Cinzia Guerrini"/>
    <s v="in corso di esercizio"/>
    <x v="5"/>
    <n v="5"/>
    <s v="Biblioteca e documentazione, Archivio e protocollo. Assistenza generale al Corecom                                      "/>
    <m/>
    <m/>
    <m/>
    <m/>
  </r>
  <r>
    <n v="10125"/>
    <s v="PURO"/>
    <s v="0100:Servizi istituzionali,  generali e di gestione "/>
    <s v="0101:Organi istituzionali"/>
    <n v="1040102"/>
    <m/>
    <s v="CORECOM-TRASFERIMENTI A ENTI PUBBLICI PER PROGETTI COMUNI"/>
    <x v="2"/>
    <s v=""/>
    <n v="40000"/>
    <m/>
    <m/>
    <x v="4"/>
    <n v="5"/>
    <s v="Biblioteca e documentazione, Archivio e protocollo. Assistenza generale al Corecom                                      "/>
    <m/>
    <m/>
    <m/>
    <m/>
  </r>
  <r>
    <n v="10125"/>
    <s v="PURO"/>
    <s v="0100:Servizi istituzionali,  generali e di gestione "/>
    <s v="0101:Organi istituzionali"/>
    <n v="1040102"/>
    <m/>
    <s v="CORECOM-TRASFERIMENTI A ENTI PUBBLICI PER PROGETTI COMUNI"/>
    <x v="1"/>
    <s v="progetto patentino digitale. accordo di collaborazione con l'istituto degli innocenti di firenze."/>
    <n v="30000"/>
    <s v="Giacomo Amalfitano"/>
    <s v="in corso di esercizio"/>
    <x v="5"/>
    <n v="5"/>
    <s v="Biblioteca e documentazione, Archivio e protocollo. Assistenza generale al Corecom                                      "/>
    <m/>
    <m/>
    <m/>
    <m/>
  </r>
  <r>
    <n v="10125"/>
    <s v="PURO"/>
    <s v="0100:Servizi istituzionali,  generali e di gestione "/>
    <s v="0101:Organi istituzionali"/>
    <n v="1040102"/>
    <m/>
    <s v="CORECOM-TRASFERIMENTI A ENTI PUBBLICI PER PROGETTI COMUNI"/>
    <x v="3"/>
    <s v="altre iniziative"/>
    <n v="10000"/>
    <s v="Giacomo Amalfitano"/>
    <s v="in corso di esercizio"/>
    <x v="5"/>
    <n v="5"/>
    <s v="Biblioteca e documentazione, Archivio e protocollo. Assistenza generale al Corecom                                      "/>
    <m/>
    <m/>
    <m/>
    <m/>
  </r>
  <r>
    <n v="10125"/>
    <s v="REIMP. DA FPV/E"/>
    <s v="0100:Servizi istituzionali,  generali e di gestione "/>
    <s v="0101:Organi istituzionali"/>
    <n v="1040102"/>
    <m/>
    <s v="CORECOM-TRASFERIMENTI A ENTI PUBBLICI PER PROGETTI COMUNI"/>
    <x v="2"/>
    <s v=""/>
    <n v="5754.71"/>
    <m/>
    <m/>
    <x v="4"/>
    <n v="5"/>
    <s v="Biblioteca e documentazione, Archivio e protocollo. Assistenza generale al Corecom                                      "/>
    <s v="X"/>
    <m/>
    <m/>
    <m/>
  </r>
  <r>
    <n v="10125"/>
    <s v="REIMP. DA FPV/E"/>
    <s v="0100:Servizi istituzionali,  generali e di gestione "/>
    <s v="0101:Organi istituzionali"/>
    <n v="1040102"/>
    <m/>
    <s v="CORECOM-TRASFERIMENTI A ENTI PUBBLICI PER PROGETTI COMUNI"/>
    <x v="1"/>
    <s v="Reimputazione da riaccertamento"/>
    <n v="5754.71"/>
    <s v="Giacomo Amalfitano"/>
    <s v="marzo 2021"/>
    <x v="5"/>
    <n v="5"/>
    <s v="Biblioteca e documentazione, Archivio e protocollo. Assistenza generale al Corecom                                      "/>
    <s v="X"/>
    <m/>
    <m/>
    <m/>
  </r>
  <r>
    <n v="10127"/>
    <s v="PURO"/>
    <s v="0100:Servizi istituzionali,  generali e di gestione "/>
    <s v="0101:Organi istituzionali"/>
    <n v="1040205"/>
    <m/>
    <s v="CORECOM - EROGAZIONI PREMI A FAMIGLIE IN ATTUAZIONE DEL PIANO DI ATTIVITA'"/>
    <x v="2"/>
    <s v=""/>
    <n v="19000"/>
    <m/>
    <m/>
    <x v="4"/>
    <n v="5"/>
    <s v="Biblioteca e documentazione, Archivio e protocollo. Assistenza generale al Corecom                                      "/>
    <m/>
    <m/>
    <m/>
    <m/>
  </r>
  <r>
    <n v="10127"/>
    <s v="PURO"/>
    <s v="0100:Servizi istituzionali,  generali e di gestione "/>
    <s v="0101:Organi istituzionali"/>
    <n v="1040205"/>
    <m/>
    <s v="CORECOM - EROGAZIONI PREMI A FAMIGLIE IN ATTUAZIONE DEL PIANO DI ATTIVITA'"/>
    <x v="1"/>
    <s v="premio toscana in spot"/>
    <n v="15000"/>
    <s v="Giacomo Amalfitano"/>
    <s v="in corso di esercizio"/>
    <x v="5"/>
    <n v="5"/>
    <s v="Biblioteca e documentazione, Archivio e protocollo. Assistenza generale al Corecom                                      "/>
    <m/>
    <m/>
    <m/>
    <m/>
  </r>
  <r>
    <n v="10127"/>
    <s v="PURO"/>
    <s v="0100:Servizi istituzionali,  generali e di gestione "/>
    <s v="0101:Organi istituzionali"/>
    <n v="1040205"/>
    <m/>
    <s v="CORECOM - EROGAZIONI PREMI A FAMIGLIE IN ATTUAZIONE DEL PIANO DI ATTIVITA'"/>
    <x v="3"/>
    <s v="premio miglior tesi in materia di comunicazione."/>
    <n v="4000"/>
    <s v="Giacomo Amalfitano"/>
    <s v="in corso di esercizio"/>
    <x v="5"/>
    <n v="5"/>
    <s v="Biblioteca e documentazione, Archivio e protocollo. Assistenza generale al Corecom                                      "/>
    <m/>
    <m/>
    <m/>
    <m/>
  </r>
  <r>
    <n v="10128"/>
    <s v="PURO"/>
    <s v="0100:Servizi istituzionali,  generali e di gestione "/>
    <s v="0101:Organi istituzionali"/>
    <n v="1030202"/>
    <n v="1030202005"/>
    <s v="CORECOM-SERVIZI PER RELAZIONI PUBBLICHE. MOSTRE E CONVEGNI"/>
    <x v="2"/>
    <s v=""/>
    <n v="3500"/>
    <m/>
    <m/>
    <x v="4"/>
    <n v="5"/>
    <s v="Biblioteca e documentazione, Archivio e protocollo. Assistenza generale al Corecom                                      "/>
    <m/>
    <m/>
    <m/>
    <m/>
  </r>
  <r>
    <n v="10128"/>
    <s v="PURO"/>
    <s v="0100:Servizi istituzionali,  generali e di gestione "/>
    <s v="0101:Organi istituzionali"/>
    <n v="1030202"/>
    <n v="1030202005"/>
    <s v="CORECOM-SERVIZI PER RELAZIONI PUBBLICHE. MOSTRE E CONVEGNI"/>
    <x v="1"/>
    <s v="realizzazione convegni"/>
    <n v="3500"/>
    <s v="Giacomo Amalfitano"/>
    <s v="in corso di esercizio"/>
    <x v="5"/>
    <n v="5"/>
    <s v="Biblioteca e documentazione, Archivio e protocollo. Assistenza generale al Corecom                                      "/>
    <m/>
    <m/>
    <m/>
    <m/>
  </r>
  <r>
    <n v="10129"/>
    <s v="PURO"/>
    <s v="0100:Servizi istituzionali,  generali e di gestione "/>
    <s v="0101:Organi istituzionali"/>
    <n v="1030211"/>
    <m/>
    <s v="CORECOM- RELATORI CONVEGNI "/>
    <x v="2"/>
    <s v=""/>
    <n v="3750"/>
    <m/>
    <m/>
    <x v="4"/>
    <n v="5"/>
    <s v="Biblioteca e documentazione, Archivio e protocollo. Assistenza generale al Corecom                                      "/>
    <m/>
    <m/>
    <m/>
    <m/>
  </r>
  <r>
    <n v="10129"/>
    <s v="PURO"/>
    <s v="0100:Servizi istituzionali,  generali e di gestione "/>
    <s v="0101:Organi istituzionali"/>
    <n v="1030211"/>
    <m/>
    <s v="CORECOM- RELATORI CONVEGNI "/>
    <x v="1"/>
    <s v="realizzazione convegni"/>
    <n v="3750"/>
    <s v="Giacomo Amalfitano"/>
    <s v="in corso di esercizio"/>
    <x v="5"/>
    <n v="5"/>
    <s v="Biblioteca e documentazione, Archivio e protocollo. Assistenza generale al Corecom                                      "/>
    <m/>
    <m/>
    <m/>
    <m/>
  </r>
  <r>
    <n v="10133"/>
    <s v="PURO"/>
    <s v="0100:Servizi istituzionali,  generali e di gestione "/>
    <s v="0101:Organi istituzionali"/>
    <n v="1030299"/>
    <m/>
    <s v="CORECOM - ATTIVITA' DI CONCILIAZIONE E DEFINIZIONE GESTIONE DELLE DELEGHE"/>
    <x v="2"/>
    <s v=""/>
    <n v="85500"/>
    <m/>
    <m/>
    <x v="4"/>
    <n v="5"/>
    <s v="Biblioteca e documentazione, Archivio e protocollo. Assistenza generale al Corecom                                      "/>
    <m/>
    <m/>
    <m/>
    <m/>
  </r>
  <r>
    <n v="10133"/>
    <s v="PURO"/>
    <s v="0100:Servizi istituzionali,  generali e di gestione "/>
    <s v="0101:Organi istituzionali"/>
    <n v="1030299"/>
    <m/>
    <s v="CORECOM - ATTIVITA' DI CONCILIAZIONE E DEFINIZIONE GESTIONE DELLE DELEGHE"/>
    <x v="1"/>
    <s v="attivita' di conciliazione"/>
    <n v="85500"/>
    <s v="Carla Campana"/>
    <s v="marzo 2021"/>
    <x v="5"/>
    <n v="5"/>
    <s v="Biblioteca e documentazione, Archivio e protocollo. Assistenza generale al Corecom                                      "/>
    <m/>
    <m/>
    <m/>
    <m/>
  </r>
  <r>
    <n v="10133"/>
    <s v="AVANZO"/>
    <s v="0100:Servizi istituzionali,  generali e di gestione "/>
    <s v="0101:Organi istituzionali"/>
    <n v="1030299"/>
    <m/>
    <s v="CORECOM - ATTIVITA' DI CONCILIAZIONE E DEFINIZIONE GESTIONE DELLE DELEGHE"/>
    <x v="2"/>
    <s v=""/>
    <n v="74140.960000000006"/>
    <m/>
    <m/>
    <x v="4"/>
    <n v="5"/>
    <s v="Biblioteca e documentazione, Archivio e protocollo. Assistenza generale al Corecom                                      "/>
    <s v="prima variazione UP (avanzo)"/>
    <s v="AGCOM"/>
    <m/>
    <m/>
  </r>
  <r>
    <n v="10133"/>
    <s v="AVANZO"/>
    <s v="0100:Servizi istituzionali,  generali e di gestione "/>
    <s v="0101:Organi istituzionali"/>
    <n v="1030299"/>
    <m/>
    <s v="CORECOM - ATTIVITA' DI CONCILIAZIONE E DEFINIZIONE GESTIONE DELLE DELEGHE"/>
    <x v="1"/>
    <s v="attivita' di conciliazione"/>
    <n v="74140.960000000006"/>
    <s v="Carla Campana"/>
    <s v="in corso di esercizio"/>
    <x v="5"/>
    <n v="5"/>
    <s v="Biblioteca e documentazione, Archivio e protocollo. Assistenza generale al Corecom                                      "/>
    <s v="prima variazione UP - attività (avanzo)"/>
    <s v="AGCOM"/>
    <m/>
    <m/>
  </r>
  <r>
    <n v="10136"/>
    <s v="PURO"/>
    <s v="0100:Servizi istituzionali,  generali e di gestione "/>
    <s v="0101:Organi istituzionali"/>
    <n v="1040102"/>
    <m/>
    <s v="CORECOM - TRASFERIMENTI AD ENTI PUBBLICI PER PROGETTI COMUNI (RISORSE VINCOLATE)RISORSE AGCOM"/>
    <x v="2"/>
    <s v=""/>
    <n v="20000"/>
    <m/>
    <m/>
    <x v="4"/>
    <n v="5"/>
    <s v="Biblioteca e documentazione, Archivio e protocollo. Assistenza generale al Corecom                                      "/>
    <m/>
    <m/>
    <m/>
    <m/>
  </r>
  <r>
    <n v="10136"/>
    <s v="PURO"/>
    <s v="0100:Servizi istituzionali,  generali e di gestione "/>
    <s v="0101:Organi istituzionali"/>
    <n v="1040102"/>
    <m/>
    <s v="CORECOM - TRASFERIMENTI AD ENTI PUBBLICI PER PROGETTI COMUNI (RISORSE VINCOLATE)RISORSE AGCOM"/>
    <x v="1"/>
    <s v="progetto patentino digitale. accordo di collaborazione con l'istituto degli innocenti di firenze."/>
    <n v="20000"/>
    <s v="Giacomo Amalfitano"/>
    <s v="in corso di esercizio"/>
    <x v="5"/>
    <n v="5"/>
    <s v="Biblioteca e documentazione, Archivio e protocollo. Assistenza generale al Corecom                                      "/>
    <m/>
    <m/>
    <m/>
    <m/>
  </r>
  <r>
    <n v="10136"/>
    <s v="AVANZO"/>
    <s v="0100:Servizi istituzionali,  generali e di gestione "/>
    <s v="0101:Organi istituzionali"/>
    <n v="1040102"/>
    <m/>
    <s v="CORECOM - TRASFERIMENTI AD ENTI PUBBLICI PER PROGETTI COMUNI (RISORSE VINCOLATE)RISORSE AGCOM"/>
    <x v="2"/>
    <s v=""/>
    <n v="16600.2"/>
    <m/>
    <m/>
    <x v="4"/>
    <n v="5"/>
    <s v="Biblioteca e documentazione, Archivio e protocollo. Assistenza generale al Corecom                                      "/>
    <s v="prima variazione UP (avanzo)"/>
    <s v="AGCOM"/>
    <m/>
    <m/>
  </r>
  <r>
    <n v="10136"/>
    <s v="AVANZO"/>
    <s v="0100:Servizi istituzionali,  generali e di gestione "/>
    <s v="0101:Organi istituzionali"/>
    <n v="1040102"/>
    <m/>
    <s v="CORECOM - TRASFERIMENTI AD ENTI PUBBLICI PER PROGETTI COMUNI (RISORSE VINCOLATE)RISORSE AGCOM"/>
    <x v="1"/>
    <s v="trasferimenti ad enti pubblici per progetti comuni"/>
    <n v="16600.2"/>
    <s v="Giacomo Amalfitano"/>
    <s v="in corso di esercizio"/>
    <x v="5"/>
    <n v="5"/>
    <s v="Biblioteca e documentazione, Archivio e protocollo. Assistenza generale al Corecom                                      "/>
    <s v="prima variazione UP - attività (avanzo)"/>
    <s v="AGCOM"/>
    <m/>
    <m/>
  </r>
  <r>
    <n v="10136"/>
    <s v="REIMP. DA FPV/E"/>
    <s v="0100:Servizi istituzionali,  generali e di gestione "/>
    <s v="0101:Organi istituzionali"/>
    <n v="1040102"/>
    <m/>
    <s v="CORECOM - TRASFERIMENTI AD ENTI PUBBLICI PER PROGETTI COMUNI (RISORSE VINCOLATE)RISORSE AGCOM"/>
    <x v="2"/>
    <s v=""/>
    <n v="2874"/>
    <m/>
    <m/>
    <x v="4"/>
    <n v="5"/>
    <s v="Biblioteca e documentazione, Archivio e protocollo. Assistenza generale al Corecom                                      "/>
    <s v="X"/>
    <m/>
    <m/>
    <m/>
  </r>
  <r>
    <n v="10136"/>
    <s v="REIMP. DA FPV/E"/>
    <s v="0100:Servizi istituzionali,  generali e di gestione "/>
    <s v="0101:Organi istituzionali"/>
    <n v="1040102"/>
    <m/>
    <s v="CORECOM - TRASFERIMENTI AD ENTI PUBBLICI PER PROGETTI COMUNI (RISORSE VINCOLATE)RISORSE AGCOM"/>
    <x v="1"/>
    <s v="Reimputazione da riaccertamento"/>
    <n v="2874"/>
    <s v="Giacomo Amalfitano"/>
    <s v="marzo 2021"/>
    <x v="5"/>
    <n v="5"/>
    <s v="Biblioteca e documentazione, Archivio e protocollo. Assistenza generale al Corecom                                      "/>
    <s v="X"/>
    <m/>
    <m/>
    <m/>
  </r>
  <r>
    <n v="10152"/>
    <s v="PURO"/>
    <s v="0100:Servizi istituzionali,  generali e di gestione "/>
    <s v="0101:Organi istituzionali"/>
    <n v="1030102"/>
    <m/>
    <s v="CORECOM - Beni per relazioni pubbliche mostre e convegni"/>
    <x v="2"/>
    <s v=""/>
    <n v="500"/>
    <m/>
    <m/>
    <x v="4"/>
    <n v="5"/>
    <s v="Biblioteca e documentazione, Archivio e protocollo. Assistenza generale al Corecom                                      "/>
    <m/>
    <m/>
    <m/>
    <m/>
  </r>
  <r>
    <n v="10152"/>
    <s v="PURO"/>
    <s v="0100:Servizi istituzionali,  generali e di gestione "/>
    <s v="0101:Organi istituzionali"/>
    <n v="1030102"/>
    <m/>
    <s v="CORECOM - Beni per relazioni pubbliche mostre e convegni"/>
    <x v="1"/>
    <s v="beni per relazioni pubbliche, mostre e convegni"/>
    <n v="500"/>
    <s v="Giacomo Amalfitano"/>
    <s v="in corso di esercizio"/>
    <x v="5"/>
    <n v="5"/>
    <s v="Biblioteca e documentazione, Archivio e protocollo. Assistenza generale al Corecom                                      "/>
    <m/>
    <m/>
    <m/>
    <m/>
  </r>
  <r>
    <n v="10284"/>
    <s v="PURO"/>
    <s v="0500:Tutela e valorizzazione dei beni e delle attività culturali "/>
    <s v="0502:Attività culturali e interventi diversi nel settore culturale"/>
    <n v="1030101"/>
    <n v="1030101001"/>
    <s v="ACQUISTO PERIODICI CARTACEI"/>
    <x v="2"/>
    <s v=""/>
    <n v="37688.480000000003"/>
    <m/>
    <m/>
    <x v="4"/>
    <n v="5"/>
    <s v="Biblioteca e documentazione, Archivio e protocollo. Assistenza generale al Corecom                                      "/>
    <m/>
    <m/>
    <m/>
    <m/>
  </r>
  <r>
    <n v="10284"/>
    <s v="PURO"/>
    <s v="0500:Tutela e valorizzazione dei beni e delle attività culturali "/>
    <s v="0502:Attività culturali e interventi diversi nel settore culturale"/>
    <n v="1030101"/>
    <n v="1030101001"/>
    <s v="ACQUISTO PERIODICI CARTACEI"/>
    <x v="1"/>
    <s v="acquisto abbonamenti a periodici cartacei"/>
    <n v="28888.48"/>
    <s v="Elena Michelagnoli"/>
    <s v="gennaio 2021"/>
    <x v="5"/>
    <n v="5"/>
    <s v="Biblioteca e documentazione, Archivio e protocollo. Assistenza generale al Corecom                                      "/>
    <m/>
    <m/>
    <m/>
    <m/>
  </r>
  <r>
    <n v="10284"/>
    <s v="PURO"/>
    <s v="0500:Tutela e valorizzazione dei beni e delle attività culturali "/>
    <s v="0502:Attività culturali e interventi diversi nel settore culturale"/>
    <n v="1030101"/>
    <n v="1030101001"/>
    <s v="ACQUISTO PERIODICI CARTACEI"/>
    <x v="3"/>
    <s v="acquisto quotidiani per giunta"/>
    <n v="4800"/>
    <s v="Elena Michelagnoli"/>
    <s v="gennaio 2021"/>
    <x v="5"/>
    <n v="5"/>
    <s v="Biblioteca e documentazione, Archivio e protocollo. Assistenza generale al Corecom                                      "/>
    <m/>
    <m/>
    <m/>
    <m/>
  </r>
  <r>
    <n v="10284"/>
    <s v="PURO"/>
    <s v="0500:Tutela e valorizzazione dei beni e delle attività culturali "/>
    <s v="0502:Attività culturali e interventi diversi nel settore culturale"/>
    <n v="1030101"/>
    <n v="1030101001"/>
    <s v="ACQUISTO PERIODICI CARTACEI"/>
    <x v="4"/>
    <s v="acquisto quotidiano il sole 24 ore per giunta"/>
    <n v="4000"/>
    <s v="Elena Michelagnoli"/>
    <s v="gennaio 2021"/>
    <x v="5"/>
    <n v="5"/>
    <s v="Biblioteca e documentazione, Archivio e protocollo. Assistenza generale al Corecom                                      "/>
    <m/>
    <m/>
    <m/>
    <m/>
  </r>
  <r>
    <n v="10285"/>
    <s v="PURO"/>
    <s v="0500:Tutela e valorizzazione dei beni e delle attività culturali "/>
    <s v="0502:Attività culturali e interventi diversi nel settore culturale"/>
    <n v="1030101"/>
    <n v="1030101002"/>
    <s v="ACQUISTO PUBBLICAZIONI"/>
    <x v="2"/>
    <s v=""/>
    <n v="57710"/>
    <m/>
    <m/>
    <x v="4"/>
    <n v="5"/>
    <s v="Biblioteca e documentazione, Archivio e protocollo. Assistenza generale al Corecom                                      "/>
    <m/>
    <m/>
    <m/>
    <m/>
  </r>
  <r>
    <n v="10285"/>
    <s v="PURO"/>
    <s v="0500:Tutela e valorizzazione dei beni e delle attività culturali "/>
    <s v="0502:Attività culturali e interventi diversi nel settore culturale"/>
    <n v="1030101"/>
    <n v="1030101002"/>
    <s v="ACQUISTO PUBBLICAZIONI"/>
    <x v="1"/>
    <s v="acquisto monografie"/>
    <n v="57710"/>
    <s v="Elena Michelagnoli"/>
    <s v="gennaio 2021"/>
    <x v="5"/>
    <n v="5"/>
    <s v="Biblioteca e documentazione, Archivio e protocollo. Assistenza generale al Corecom                                      "/>
    <m/>
    <m/>
    <m/>
    <m/>
  </r>
  <r>
    <n v="10285"/>
    <s v="REIMP. DA FPV/E"/>
    <s v="0500:Tutela e valorizzazione dei beni e delle attività culturali "/>
    <s v="0502:Attività culturali e interventi diversi nel settore culturale"/>
    <n v="1030101"/>
    <n v="1030101002"/>
    <s v="ACQUISTO PUBBLICAZIONI"/>
    <x v="2"/>
    <s v=""/>
    <n v="10344.91"/>
    <m/>
    <m/>
    <x v="4"/>
    <n v="5"/>
    <s v="Biblioteca e documentazione, Archivio e protocollo. Assistenza generale al Corecom                                      "/>
    <s v="X"/>
    <m/>
    <m/>
    <m/>
  </r>
  <r>
    <n v="10285"/>
    <s v="REIMP. DA FPV/E"/>
    <s v="0500:Tutela e valorizzazione dei beni e delle attività culturali "/>
    <s v="0502:Attività culturali e interventi diversi nel settore culturale"/>
    <n v="1030101"/>
    <n v="1030101002"/>
    <s v="ACQUISTO PUBBLICAZIONI"/>
    <x v="1"/>
    <s v="Reimputazione da riaccertamento"/>
    <n v="10344.91"/>
    <s v="Elena Michelagnoli"/>
    <s v="marzo 2021"/>
    <x v="5"/>
    <n v="5"/>
    <s v="Biblioteca e documentazione, Archivio e protocollo. Assistenza generale al Corecom                                      "/>
    <s v="X"/>
    <m/>
    <m/>
    <m/>
  </r>
  <r>
    <n v="10286"/>
    <s v="PURO"/>
    <s v="0500:Tutela e valorizzazione dei beni e delle attività culturali "/>
    <s v="0502:Attività culturali e interventi diversi nel settore culturale"/>
    <n v="1030205"/>
    <n v="1030205003"/>
    <s v="ACQUISTO BANCHE DATI E PUBBLICAZIONI ONLINE"/>
    <x v="2"/>
    <s v=""/>
    <n v="146196.03"/>
    <m/>
    <m/>
    <x v="4"/>
    <n v="5"/>
    <s v="Biblioteca e documentazione, Archivio e protocollo. Assistenza generale al Corecom                                      "/>
    <m/>
    <m/>
    <m/>
    <m/>
  </r>
  <r>
    <n v="10286"/>
    <s v="PURO"/>
    <s v="0500:Tutela e valorizzazione dei beni e delle attività culturali "/>
    <s v="0502:Attività culturali e interventi diversi nel settore culturale"/>
    <n v="1030205"/>
    <n v="1030205003"/>
    <s v="ACQUISTO BANCHE DATI E PUBBLICAZIONI ONLINE"/>
    <x v="1"/>
    <s v="acquisto banca dati cei"/>
    <n v="7064.13"/>
    <s v="Elena Michelagnoli"/>
    <s v="dicembre 2021"/>
    <x v="5"/>
    <n v="5"/>
    <s v="Biblioteca e documentazione, Archivio e protocollo. Assistenza generale al Corecom                                      "/>
    <m/>
    <m/>
    <m/>
    <m/>
  </r>
  <r>
    <n v="10286"/>
    <s v="PURO"/>
    <s v="0500:Tutela e valorizzazione dei beni e delle attività culturali "/>
    <s v="0502:Attività culturali e interventi diversi nel settore culturale"/>
    <n v="1030205"/>
    <n v="1030205003"/>
    <s v="ACQUISTO BANCHE DATI E PUBBLICAZIONI ONLINE"/>
    <x v="3"/>
    <s v="acquisto abbonamenti a periodici online"/>
    <n v="77172.44"/>
    <s v="Elena Michelagnoli"/>
    <s v="dicembre 2021"/>
    <x v="5"/>
    <n v="5"/>
    <s v="Biblioteca e documentazione, Archivio e protocollo. Assistenza generale al Corecom                                      "/>
    <m/>
    <m/>
    <m/>
    <m/>
  </r>
  <r>
    <n v="10286"/>
    <s v="PURO"/>
    <s v="0500:Tutela e valorizzazione dei beni e delle attività culturali "/>
    <s v="0502:Attività culturali e interventi diversi nel settore culturale"/>
    <n v="1030205"/>
    <n v="1030205003"/>
    <s v="ACQUISTO BANCHE DATI E PUBBLICAZIONI ONLINE"/>
    <x v="4"/>
    <s v="acquisto banca dati agrapress"/>
    <n v="4221"/>
    <s v="Elena Michelagnoli"/>
    <s v="dicembre 2021"/>
    <x v="5"/>
    <n v="5"/>
    <s v="Biblioteca e documentazione, Archivio e protocollo. Assistenza generale al Corecom                                      "/>
    <m/>
    <m/>
    <m/>
    <m/>
  </r>
  <r>
    <n v="10286"/>
    <s v="PURO"/>
    <s v="0500:Tutela e valorizzazione dei beni e delle attività culturali "/>
    <s v="0502:Attività culturali e interventi diversi nel settore culturale"/>
    <n v="1030205"/>
    <n v="1030205003"/>
    <s v="ACQUISTO BANCHE DATI E PUBBLICAZIONI ONLINE"/>
    <x v="5"/>
    <s v="acquisto norme uni"/>
    <n v="10250"/>
    <s v="Elena Michelagnoli"/>
    <s v="dicembre 2021"/>
    <x v="5"/>
    <n v="5"/>
    <s v="Biblioteca e documentazione, Archivio e protocollo. Assistenza generale al Corecom                                      "/>
    <m/>
    <m/>
    <m/>
    <m/>
  </r>
  <r>
    <n v="10286"/>
    <s v="PURO"/>
    <s v="0500:Tutela e valorizzazione dei beni e delle attività culturali "/>
    <s v="0502:Attività culturali e interventi diversi nel settore culturale"/>
    <n v="1030205"/>
    <n v="1030205003"/>
    <s v="ACQUISTO BANCHE DATI E PUBBLICAZIONI ONLINE"/>
    <x v="6"/>
    <s v="acquisto banca dati paweb"/>
    <n v="6871.07"/>
    <s v="Elena Michelagnoli"/>
    <s v="dicembre 2021"/>
    <x v="5"/>
    <n v="5"/>
    <s v="Biblioteca e documentazione, Archivio e protocollo. Assistenza generale al Corecom                                      "/>
    <m/>
    <m/>
    <m/>
    <m/>
  </r>
  <r>
    <n v="10286"/>
    <s v="PURO"/>
    <s v="0500:Tutela e valorizzazione dei beni e delle attività culturali "/>
    <s v="0502:Attività culturali e interventi diversi nel settore culturale"/>
    <n v="1030205"/>
    <n v="1030205003"/>
    <s v="ACQUISTO BANCHE DATI E PUBBLICAZIONI ONLINE"/>
    <x v="7"/>
    <s v="quota adesione rete indaco e acquisto e-book"/>
    <n v="4580"/>
    <s v="Elena Michelagnoli"/>
    <s v="dicembre 2021"/>
    <x v="5"/>
    <n v="5"/>
    <s v="Biblioteca e documentazione, Archivio e protocollo. Assistenza generale al Corecom                                      "/>
    <m/>
    <m/>
    <m/>
    <m/>
  </r>
  <r>
    <n v="10286"/>
    <s v="PURO"/>
    <s v="0500:Tutela e valorizzazione dei beni e delle attività culturali "/>
    <s v="0502:Attività culturali e interventi diversi nel settore culturale"/>
    <n v="1030205"/>
    <n v="1030205003"/>
    <s v="ACQUISTO BANCHE DATI E PUBBLICAZIONI ONLINE"/>
    <x v="8"/>
    <s v="acquisto web dewey"/>
    <n v="112.5"/>
    <s v="Elena Michelagnoli"/>
    <s v="dicembre 2021"/>
    <x v="5"/>
    <n v="5"/>
    <s v="Biblioteca e documentazione, Archivio e protocollo. Assistenza generale al Corecom                                      "/>
    <m/>
    <m/>
    <m/>
    <m/>
  </r>
  <r>
    <n v="10286"/>
    <s v="PURO"/>
    <s v="0500:Tutela e valorizzazione dei beni e delle attività culturali "/>
    <s v="0502:Attività culturali e interventi diversi nel settore culturale"/>
    <n v="1030205"/>
    <n v="1030205003"/>
    <s v="ACQUISTO BANCHE DATI E PUBBLICAZIONI ONLINE"/>
    <x v="9"/>
    <s v="risorse per fabbisogni imprevisti e non programmabili degli uffici"/>
    <n v="6000"/>
    <s v="Elena Michelagnoli"/>
    <s v="dicembre 2021"/>
    <x v="5"/>
    <n v="5"/>
    <s v="Biblioteca e documentazione, Archivio e protocollo. Assistenza generale al Corecom                                      "/>
    <m/>
    <m/>
    <m/>
    <m/>
  </r>
  <r>
    <n v="10286"/>
    <s v="PURO"/>
    <s v="0500:Tutela e valorizzazione dei beni e delle attività culturali "/>
    <s v="0502:Attività culturali e interventi diversi nel settore culturale"/>
    <n v="1030205"/>
    <n v="1030205003"/>
    <s v="ACQUISTO BANCHE DATI E PUBBLICAZIONI ONLINE"/>
    <x v="10"/>
    <s v="acquisto banca dati web of science"/>
    <n v="29237.5"/>
    <s v="Elena Michelagnoli"/>
    <s v="dicembre 2021"/>
    <x v="5"/>
    <n v="5"/>
    <s v="Biblioteca e documentazione, Archivio e protocollo. Assistenza generale al Corecom                                      "/>
    <m/>
    <m/>
    <m/>
    <m/>
  </r>
  <r>
    <n v="10286"/>
    <s v="PURO"/>
    <s v="0500:Tutela e valorizzazione dei beni e delle attività culturali "/>
    <s v="0502:Attività culturali e interventi diversi nel settore culturale"/>
    <n v="1030205"/>
    <n v="1030205003"/>
    <s v="ACQUISTO BANCHE DATI E PUBBLICAZIONI ONLINE"/>
    <x v="11"/>
    <s v="abbonamento banca dati italgiureweb"/>
    <n v="687.39"/>
    <s v="Elena Michelagnoli"/>
    <s v="dicembre 2021"/>
    <x v="5"/>
    <n v="5"/>
    <s v="Biblioteca e documentazione, Archivio e protocollo. Assistenza generale al Corecom                                      "/>
    <m/>
    <m/>
    <m/>
    <m/>
  </r>
  <r>
    <n v="10286"/>
    <s v="REIMP. DA FPV/E"/>
    <s v="0500:Tutela e valorizzazione dei beni e delle attività culturali "/>
    <s v="0502:Attività culturali e interventi diversi nel settore culturale"/>
    <n v="1030205"/>
    <n v="1030205003"/>
    <s v="ACQUISTO BANCHE DATI E PUBBLICAZIONI ONLINE"/>
    <x v="2"/>
    <s v=""/>
    <n v="131.5"/>
    <m/>
    <m/>
    <x v="4"/>
    <n v="5"/>
    <s v="Biblioteca e documentazione, Archivio e protocollo. Assistenza generale al Corecom                                      "/>
    <m/>
    <m/>
    <m/>
    <m/>
  </r>
  <r>
    <n v="10286"/>
    <s v="REIMP. DA FPV/E"/>
    <s v="0500:Tutela e valorizzazione dei beni e delle attività culturali "/>
    <s v="0502:Attività culturali e interventi diversi nel settore culturale"/>
    <n v="1030205"/>
    <n v="1030205003"/>
    <s v="ACQUISTO BANCHE DATI E PUBBLICAZIONI ONLINE"/>
    <x v="1"/>
    <s v="acquisto abbonamenti e banche dati - coperto da fpv"/>
    <n v="131.5"/>
    <s v="Elena Michelagnoli"/>
    <s v="Contratto in esecuzione"/>
    <x v="5"/>
    <n v="5"/>
    <s v="Biblioteca e documentazione, Archivio e protocollo. Assistenza generale al Corecom                                      "/>
    <m/>
    <m/>
    <m/>
    <m/>
  </r>
  <r>
    <n v="10287"/>
    <s v="PURO"/>
    <s v="0500:Tutela e valorizzazione dei beni e delle attività culturali "/>
    <s v="0502:Attività culturali e interventi diversi nel settore culturale"/>
    <n v="1030213"/>
    <n v="1030213004"/>
    <s v="RILEGATURA PERIODICI E ALTRO MATERIALE"/>
    <x v="2"/>
    <s v=""/>
    <n v="10483.23"/>
    <m/>
    <m/>
    <x v="4"/>
    <n v="5"/>
    <s v="Biblioteca e documentazione, Archivio e protocollo. Assistenza generale al Corecom                                      "/>
    <m/>
    <m/>
    <m/>
    <m/>
  </r>
  <r>
    <n v="10287"/>
    <s v="PURO"/>
    <s v="0500:Tutela e valorizzazione dei beni e delle attività culturali "/>
    <s v="0502:Attività culturali e interventi diversi nel settore culturale"/>
    <n v="1030213"/>
    <n v="1030213004"/>
    <s v="RILEGATURA PERIODICI E ALTRO MATERIALE"/>
    <x v="1"/>
    <s v="servizio di rilegatura"/>
    <n v="10483.23"/>
    <s v="Elena Michelagnoli"/>
    <s v="gennaio 2021"/>
    <x v="5"/>
    <n v="5"/>
    <s v="Biblioteca e documentazione, Archivio e protocollo. Assistenza generale al Corecom                                      "/>
    <m/>
    <m/>
    <m/>
    <m/>
  </r>
  <r>
    <n v="10288"/>
    <s v="PURO"/>
    <s v="0500:Tutela e valorizzazione dei beni e delle attività culturali "/>
    <s v="0502:Attività culturali e interventi diversi nel settore culturale"/>
    <n v="1030219"/>
    <n v="1030219007"/>
    <s v="SERVIZIO CATALOGAZIONE"/>
    <x v="2"/>
    <s v=""/>
    <n v="14925.37"/>
    <m/>
    <m/>
    <x v="4"/>
    <n v="5"/>
    <s v="Biblioteca e documentazione, Archivio e protocollo. Assistenza generale al Corecom                                      "/>
    <m/>
    <m/>
    <m/>
    <m/>
  </r>
  <r>
    <n v="10288"/>
    <s v="PURO"/>
    <s v="0500:Tutela e valorizzazione dei beni e delle attività culturali "/>
    <s v="0502:Attività culturali e interventi diversi nel settore culturale"/>
    <n v="1030219"/>
    <n v="1030219007"/>
    <s v="SERVIZIO CATALOGAZIONE"/>
    <x v="1"/>
    <s v="servizio di registrazione catalografica"/>
    <n v="14925.37"/>
    <s v="Katia Ferri"/>
    <s v="gennaio 2021"/>
    <x v="5"/>
    <n v="5"/>
    <s v="Biblioteca e documentazione, Archivio e protocollo. Assistenza generale al Corecom                                      "/>
    <m/>
    <m/>
    <m/>
    <m/>
  </r>
  <r>
    <n v="10289"/>
    <s v="PURO"/>
    <s v="0500:Tutela e valorizzazione dei beni e delle attività culturali "/>
    <s v="0502:Attività culturali e interventi diversi nel settore culturale"/>
    <n v="1030205"/>
    <n v="1030205003"/>
    <s v="ACQUISTO RISORSE DIGITALI CONDIVISE CON COBIRE"/>
    <x v="2"/>
    <s v=""/>
    <n v="205624"/>
    <m/>
    <m/>
    <x v="4"/>
    <n v="5"/>
    <s v="Biblioteca e documentazione, Archivio e protocollo. Assistenza generale al Corecom                                      "/>
    <m/>
    <m/>
    <m/>
    <m/>
  </r>
  <r>
    <n v="10289"/>
    <s v="PURO"/>
    <s v="0500:Tutela e valorizzazione dei beni e delle attività culturali "/>
    <s v="0502:Attività culturali e interventi diversi nel settore culturale"/>
    <n v="1030205"/>
    <n v="1030205003"/>
    <s v="ACQUISTO RISORSE DIGITALI CONDIVISE CON COBIRE"/>
    <x v="1"/>
    <s v="acquisto banca dati il sole 24 ore"/>
    <n v="73066.12"/>
    <s v="Elena Michelagnoli"/>
    <s v="Contratto in corso"/>
    <x v="5"/>
    <n v="5"/>
    <s v="Biblioteca e documentazione, Archivio e protocollo. Assistenza generale al Corecom                                      "/>
    <m/>
    <m/>
    <m/>
    <m/>
  </r>
  <r>
    <n v="10289"/>
    <s v="PURO"/>
    <s v="0500:Tutela e valorizzazione dei beni e delle attività culturali "/>
    <s v="0502:Attività culturali e interventi diversi nel settore culturale"/>
    <n v="1030205"/>
    <n v="1030205003"/>
    <s v="ACQUISTO RISORSE DIGITALI CONDIVISE CON COBIRE"/>
    <x v="3"/>
    <s v="acquisto sistema leggi d'italia"/>
    <n v="132557.88"/>
    <s v="Elena Michelagnoli"/>
    <s v="Contratto in corso"/>
    <x v="5"/>
    <n v="5"/>
    <s v="Biblioteca e documentazione, Archivio e protocollo. Assistenza generale al Corecom                                      "/>
    <m/>
    <m/>
    <m/>
    <m/>
  </r>
  <r>
    <n v="10293"/>
    <s v="PURO"/>
    <s v="0500:Tutela e valorizzazione dei beni e delle attività culturali "/>
    <s v="0502:Attività culturali e interventi diversi nel settore culturale"/>
    <n v="1030209"/>
    <n v="1030209003"/>
    <s v="MANUTENZIONE CLASSIFICATORI BIBLIOTECA"/>
    <x v="2"/>
    <s v=""/>
    <n v="1000"/>
    <m/>
    <m/>
    <x v="4"/>
    <n v="5"/>
    <s v="Biblioteca e documentazione, Archivio e protocollo. Assistenza generale al Corecom                                      "/>
    <m/>
    <m/>
    <m/>
    <m/>
  </r>
  <r>
    <n v="10293"/>
    <s v="PURO"/>
    <s v="0500:Tutela e valorizzazione dei beni e delle attività culturali "/>
    <s v="0502:Attività culturali e interventi diversi nel settore culturale"/>
    <n v="1030209"/>
    <n v="1030209003"/>
    <s v="MANUTENZIONE CLASSIFICATORI BIBLIOTECA"/>
    <x v="1"/>
    <s v="manutenzione classificatori"/>
    <n v="1000"/>
    <s v="Katia Ferri"/>
    <s v="gennaio 2021"/>
    <x v="5"/>
    <n v="5"/>
    <s v="Biblioteca e documentazione, Archivio e protocollo. Assistenza generale al Corecom                                      "/>
    <m/>
    <m/>
    <m/>
    <m/>
  </r>
  <r>
    <n v="10339"/>
    <s v="PURO"/>
    <s v="0500:Tutela e valorizzazione dei beni e delle attività culturali "/>
    <s v="0502:Attività culturali e interventi diversi nel settore culturale"/>
    <n v="1040102"/>
    <n v="1040102008"/>
    <s v="TRASFERIMENTO RISORSE PER LA GESTIONE DELLA BIBLIOTECA CROCETTI"/>
    <x v="2"/>
    <s v=""/>
    <n v="122000"/>
    <m/>
    <m/>
    <x v="4"/>
    <n v="5"/>
    <s v="Biblioteca e documentazione, Archivio e protocollo. Assistenza generale al Corecom                                      "/>
    <m/>
    <m/>
    <m/>
    <m/>
  </r>
  <r>
    <n v="10339"/>
    <s v="PURO"/>
    <s v="0500:Tutela e valorizzazione dei beni e delle attività culturali "/>
    <s v="0502:Attività culturali e interventi diversi nel settore culturale"/>
    <n v="1040102"/>
    <n v="1040102008"/>
    <s v="TRASFERIMENTO RISORSE PER LA GESTIONE DELLA BIBLIOTECA CROCETTI"/>
    <x v="1"/>
    <s v="contributo universita' degli studi di firenze per biblioteca crocetti"/>
    <n v="122000"/>
    <s v="Elena Michelagnoli"/>
    <s v="maggio 2021"/>
    <x v="5"/>
    <n v="5"/>
    <s v="Biblioteca e documentazione, Archivio e protocollo. Assistenza generale al Corecom                                      "/>
    <m/>
    <m/>
    <m/>
    <m/>
  </r>
  <r>
    <n v="10340"/>
    <s v="PURO"/>
    <s v="0500:Tutela e valorizzazione dei beni e delle attività culturali "/>
    <s v="0502:Attività culturali e interventi diversi nel settore culturale"/>
    <n v="1030299"/>
    <n v="1030299003"/>
    <s v="PARTECIPAZIONE A ORGANISMI ASSOCIATIVI"/>
    <x v="2"/>
    <s v=""/>
    <n v="3650"/>
    <m/>
    <m/>
    <x v="4"/>
    <n v="5"/>
    <s v="Biblioteca e documentazione, Archivio e protocollo. Assistenza generale al Corecom                                      "/>
    <m/>
    <m/>
    <m/>
    <m/>
  </r>
  <r>
    <n v="10340"/>
    <s v="PURO"/>
    <s v="0500:Tutela e valorizzazione dei beni e delle attività culturali "/>
    <s v="0502:Attività culturali e interventi diversi nel settore culturale"/>
    <n v="1030299"/>
    <n v="1030299003"/>
    <s v="PARTECIPAZIONE A ORGANISMI ASSOCIATIVI"/>
    <x v="1"/>
    <s v="adesioni associazioni"/>
    <n v="3650"/>
    <s v="Elena Michelagnoli"/>
    <s v="maggio 2021"/>
    <x v="5"/>
    <n v="5"/>
    <s v="Biblioteca e documentazione, Archivio e protocollo. Assistenza generale al Corecom                                      "/>
    <m/>
    <m/>
    <m/>
    <m/>
  </r>
  <r>
    <n v="10341"/>
    <s v="PURO"/>
    <s v="0500:Tutela e valorizzazione dei beni e delle attività culturali "/>
    <s v="0502:Attività culturali e interventi diversi nel settore culturale"/>
    <n v="1030205"/>
    <n v="1030205003"/>
    <s v="ACQUISTO RISORSE DIGITALI CONDIVISE CON COBIRE - RISORSE VINCOLATE"/>
    <x v="2"/>
    <s v=""/>
    <n v="15000"/>
    <m/>
    <m/>
    <x v="4"/>
    <n v="5"/>
    <s v="Biblioteca e documentazione, Archivio e protocollo. Assistenza generale al Corecom                                      "/>
    <m/>
    <m/>
    <m/>
    <m/>
  </r>
  <r>
    <n v="10341"/>
    <s v="PURO"/>
    <s v="0500:Tutela e valorizzazione dei beni e delle attività culturali "/>
    <s v="0502:Attività culturali e interventi diversi nel settore culturale"/>
    <n v="1030205"/>
    <n v="1030205003"/>
    <s v="ACQUISTO RISORSE DIGITALI CONDIVISE CON COBIRE - RISORSE VINCOLATE"/>
    <x v="1"/>
    <s v="acquisto risorse digitali"/>
    <n v="15000"/>
    <s v="Elena Michelagnoli"/>
    <s v="gennaio 2021"/>
    <x v="5"/>
    <n v="5"/>
    <s v="Biblioteca e documentazione, Archivio e protocollo. Assistenza generale al Corecom                                      "/>
    <m/>
    <m/>
    <m/>
    <m/>
  </r>
  <r>
    <n v="10341"/>
    <s v="AVANZO"/>
    <s v="0500:Tutela e valorizzazione dei beni e delle attività culturali "/>
    <s v="0502:Attività culturali e interventi diversi nel settore culturale"/>
    <n v="1030205"/>
    <n v="1030205003"/>
    <s v="ACQUISTO RISORSE DIGITALI CONDIVISE CON COBIRE - RISORSE VINCOLATE"/>
    <x v="2"/>
    <s v=""/>
    <n v="10000"/>
    <m/>
    <m/>
    <x v="4"/>
    <n v="5"/>
    <s v="Biblioteca e documentazione, Archivio e protocollo. Assistenza generale al Corecom                                      "/>
    <s v="prima variazione UP (avanzo)"/>
    <s v="COBIRE"/>
    <m/>
    <m/>
  </r>
  <r>
    <n v="10341"/>
    <s v="AVANZO"/>
    <s v="0500:Tutela e valorizzazione dei beni e delle attività culturali "/>
    <s v="0502:Attività culturali e interventi diversi nel settore culturale"/>
    <n v="1030205"/>
    <n v="1030205003"/>
    <s v="ACQUISTO RISORSE DIGITALI CONDIVISE CON COBIRE - RISORSE VINCOLATE"/>
    <x v="1"/>
    <s v="acquisto risorse digitali"/>
    <n v="10000"/>
    <s v="Elena Michelagnoli"/>
    <s v="gennaio 2021"/>
    <x v="5"/>
    <n v="5"/>
    <s v="Biblioteca e documentazione, Archivio e protocollo. Assistenza generale al Corecom                                      "/>
    <s v="prima variazione UP - attività (avanzo)"/>
    <s v="COBIRE"/>
    <m/>
    <m/>
  </r>
  <r>
    <n v="10392"/>
    <s v="PURO"/>
    <s v="0100:Servizi istituzionali,  generali e di gestione "/>
    <s v="0111:Altri servizi generali"/>
    <n v="1040104"/>
    <n v="1040104001"/>
    <s v="TRASFERIMENTO RISORSE GIUNTA REGIONALE PER CONTRIBUTO ANAC"/>
    <x v="2"/>
    <s v=""/>
    <n v="550"/>
    <m/>
    <m/>
    <x v="4"/>
    <n v="5"/>
    <s v="Biblioteca e documentazione, Archivio e protocollo. Assistenza generale al Corecom                                      "/>
    <m/>
    <m/>
    <m/>
    <m/>
  </r>
  <r>
    <n v="10392"/>
    <s v="PURO"/>
    <s v="0100:Servizi istituzionali,  generali e di gestione "/>
    <s v="0111:Altri servizi generali"/>
    <n v="1040104"/>
    <n v="1040104001"/>
    <s v="TRASFERIMENTO RISORSE GIUNTA REGIONALE PER CONTRIBUTO ANAC"/>
    <x v="1"/>
    <s v="trasferimento giunta regionale per contributo anac"/>
    <n v="550"/>
    <s v="Elena Michelagnoli"/>
    <s v="novembre 2021"/>
    <x v="5"/>
    <n v="5"/>
    <s v="Biblioteca e documentazione, Archivio e protocollo. Assistenza generale al Corecom                                      "/>
    <m/>
    <m/>
    <m/>
    <m/>
  </r>
  <r>
    <n v="10507"/>
    <s v="PURO"/>
    <s v="0100:Servizi istituzionali,  generali e di gestione "/>
    <s v="0101:Organi istituzionali"/>
    <n v="1030201"/>
    <n v="1030201002"/>
    <s v="CORECOM - MISSIONI COMPONENTI CORECOM PER LA GESTIONE DELLE DELEGHE"/>
    <x v="2"/>
    <s v=""/>
    <n v="1950"/>
    <m/>
    <m/>
    <x v="4"/>
    <n v="5"/>
    <s v="Biblioteca e documentazione, Archivio e protocollo. Assistenza generale al Corecom                                      "/>
    <m/>
    <m/>
    <m/>
    <m/>
  </r>
  <r>
    <n v="10507"/>
    <s v="PURO"/>
    <s v="0100:Servizi istituzionali,  generali e di gestione "/>
    <s v="0101:Organi istituzionali"/>
    <n v="1030201"/>
    <n v="1030201002"/>
    <s v="CORECOM - MISSIONI COMPONENTI CORECOM PER LA GESTIONE DELLE DELEGHE"/>
    <x v="1"/>
    <s v="missioni componenti corecom"/>
    <n v="1950"/>
    <s v="Cinzia Guerrini"/>
    <s v="in corso di esercizio"/>
    <x v="5"/>
    <n v="5"/>
    <s v="Biblioteca e documentazione, Archivio e protocollo. Assistenza generale al Corecom                                      "/>
    <m/>
    <m/>
    <m/>
    <m/>
  </r>
  <r>
    <n v="10507"/>
    <s v="AVANZO"/>
    <s v="0100:Servizi istituzionali,  generali e di gestione "/>
    <s v="0101:Organi istituzionali"/>
    <n v="1030201"/>
    <n v="1030201002"/>
    <s v="CORECOM - MISSIONI COMPONENTI CORECOM PER LA GESTIONE DELLE DELEGHE"/>
    <x v="2"/>
    <s v=""/>
    <n v="1246.49"/>
    <m/>
    <m/>
    <x v="4"/>
    <n v="5"/>
    <s v="Biblioteca e documentazione, Archivio e protocollo. Assistenza generale al Corecom                                      "/>
    <s v="prima variazione UP (avanzo)"/>
    <s v="AGCOM"/>
    <m/>
    <m/>
  </r>
  <r>
    <n v="10507"/>
    <s v="AVANZO"/>
    <s v="0100:Servizi istituzionali,  generali e di gestione "/>
    <s v="0101:Organi istituzionali"/>
    <n v="1030201"/>
    <n v="1030201002"/>
    <s v="CORECOM - MISSIONI COMPONENTI CORECOM PER LA GESTIONE DELLE DELEGHE"/>
    <x v="1"/>
    <s v="missioni componenti corecom"/>
    <n v="1246.49"/>
    <s v="Cinzia Guerrini"/>
    <s v="in corso di esercizio"/>
    <x v="5"/>
    <n v="5"/>
    <s v="Biblioteca e documentazione, Archivio e protocollo. Assistenza generale al Corecom                                      "/>
    <s v="prima variazione UP - attività (avanzo)"/>
    <s v="AGCOM"/>
    <m/>
    <m/>
  </r>
  <r>
    <n v="10508"/>
    <s v="PURO"/>
    <s v="0100:Servizi istituzionali,  generali e di gestione "/>
    <s v="0101:Organi istituzionali"/>
    <n v="1030202"/>
    <n v="1030202005"/>
    <s v="CORECOM - SERVIZI PER RELAZIONI PUBBLICHE. MOSTRE E CONVEGNI PER LA GESTIONE DELLE DELEGHE"/>
    <x v="2"/>
    <s v=""/>
    <n v="6000"/>
    <m/>
    <m/>
    <x v="4"/>
    <n v="5"/>
    <s v="Biblioteca e documentazione, Archivio e protocollo. Assistenza generale al Corecom                                      "/>
    <m/>
    <m/>
    <m/>
    <m/>
  </r>
  <r>
    <n v="10508"/>
    <s v="PURO"/>
    <s v="0100:Servizi istituzionali,  generali e di gestione "/>
    <s v="0101:Organi istituzionali"/>
    <n v="1030202"/>
    <n v="1030202005"/>
    <s v="CORECOM - SERVIZI PER RELAZIONI PUBBLICHE. MOSTRE E CONVEGNI PER LA GESTIONE DELLE DELEGHE"/>
    <x v="1"/>
    <s v="servizi per relazioni pubbliche, mostre e convegni"/>
    <n v="6000"/>
    <s v="Giacomo Amalfitano"/>
    <s v="in corso di esercizio"/>
    <x v="5"/>
    <n v="5"/>
    <s v="Biblioteca e documentazione, Archivio e protocollo. Assistenza generale al Corecom                                      "/>
    <m/>
    <m/>
    <m/>
    <m/>
  </r>
  <r>
    <n v="10508"/>
    <s v="AVANZO"/>
    <s v="0100:Servizi istituzionali,  generali e di gestione "/>
    <s v="0101:Organi istituzionali"/>
    <n v="1030202"/>
    <n v="1030202005"/>
    <s v="CORECOM - SERVIZI PER RELAZIONI PUBBLICHE. MOSTRE E CONVEGNI PER LA GESTIONE DELLE DELEGHE"/>
    <x v="2"/>
    <s v=""/>
    <n v="6000"/>
    <m/>
    <m/>
    <x v="4"/>
    <n v="5"/>
    <s v="Biblioteca e documentazione, Archivio e protocollo. Assistenza generale al Corecom                                      "/>
    <s v="prima variazione UP (avanzo)"/>
    <s v="AGCOM"/>
    <m/>
    <m/>
  </r>
  <r>
    <n v="10508"/>
    <s v="AVANZO"/>
    <s v="0100:Servizi istituzionali,  generali e di gestione "/>
    <s v="0101:Organi istituzionali"/>
    <n v="1030202"/>
    <n v="1030202005"/>
    <s v="CORECOM - SERVIZI PER RELAZIONI PUBBLICHE. MOSTRE E CONVEGNI PER LA GESTIONE DELLE DELEGHE"/>
    <x v="1"/>
    <s v="servizi per relazioni pubbliche, mostre e convegni"/>
    <n v="6000"/>
    <s v="Giacomo Amalfitano"/>
    <s v="in corso di esercizio"/>
    <x v="5"/>
    <n v="5"/>
    <s v="Biblioteca e documentazione, Archivio e protocollo. Assistenza generale al Corecom                                      "/>
    <s v="prima variazione UP - attività (avanzo)"/>
    <s v="AGCOM"/>
    <m/>
    <m/>
  </r>
  <r>
    <n v="10531"/>
    <s v="PURO"/>
    <s v="0100:Servizi istituzionali,  generali e di gestione "/>
    <s v="0101:Organi istituzionali"/>
    <n v="1030211"/>
    <m/>
    <s v="CORECOM - RELATORI CONVEGNI PER LA GESTIONE DELLE DELEGHE"/>
    <x v="2"/>
    <s v=""/>
    <n v="2000"/>
    <m/>
    <m/>
    <x v="4"/>
    <n v="5"/>
    <s v="Biblioteca e documentazione, Archivio e protocollo. Assistenza generale al Corecom                                      "/>
    <m/>
    <m/>
    <m/>
    <m/>
  </r>
  <r>
    <n v="10531"/>
    <s v="PURO"/>
    <s v="0100:Servizi istituzionali,  generali e di gestione "/>
    <s v="0101:Organi istituzionali"/>
    <n v="1030211"/>
    <m/>
    <s v="CORECOM - RELATORI CONVEGNI PER LA GESTIONE DELLE DELEGHE"/>
    <x v="1"/>
    <s v="servizi per relazioni pubbliche, mostre e convegni"/>
    <n v="2000"/>
    <s v="Giacomo Amalfitano"/>
    <s v="in corso di esercizio"/>
    <x v="5"/>
    <n v="5"/>
    <s v="Biblioteca e documentazione, Archivio e protocollo. Assistenza generale al Corecom                                      "/>
    <m/>
    <m/>
    <m/>
    <m/>
  </r>
  <r>
    <n v="10531"/>
    <s v="AVANZO"/>
    <s v="0100:Servizi istituzionali,  generali e di gestione "/>
    <s v="0101:Organi istituzionali"/>
    <n v="1030211"/>
    <m/>
    <s v="CORECOM - RELATORI CONVEGNI PER LA GESTIONE DELLE DELEGHE"/>
    <x v="2"/>
    <s v=""/>
    <n v="1700"/>
    <m/>
    <m/>
    <x v="4"/>
    <n v="5"/>
    <s v="Biblioteca e documentazione, Archivio e protocollo. Assistenza generale al Corecom                                      "/>
    <s v="prima variazione UP (avanzo)"/>
    <s v="AGCOM"/>
    <m/>
    <m/>
  </r>
  <r>
    <n v="10531"/>
    <s v="AVANZO"/>
    <s v="0100:Servizi istituzionali,  generali e di gestione "/>
    <s v="0101:Organi istituzionali"/>
    <n v="1030211"/>
    <m/>
    <s v="CORECOM - RELATORI CONVEGNI PER LA GESTIONE DELLE DELEGHE"/>
    <x v="1"/>
    <s v="servizi per relazioni pubbliche, mostre e convegni"/>
    <n v="1700"/>
    <s v="Giacomo Amalfitano"/>
    <s v="in corso di esercizio"/>
    <x v="5"/>
    <n v="5"/>
    <s v="Biblioteca e documentazione, Archivio e protocollo. Assistenza generale al Corecom                                      "/>
    <s v="prima variazione UP - attività (avanzo)"/>
    <s v="AGCOM"/>
    <m/>
    <m/>
  </r>
  <r>
    <n v="10585"/>
    <s v="PURO"/>
    <s v="0100:Servizi istituzionali,  generali e di gestione "/>
    <s v="0101:Organi istituzionali"/>
    <n v="1040399"/>
    <m/>
    <s v="CORECOM - PREMI A IMPRESE PER L'ATTUAZIONE DEL PIANO DI ATTIVITA"/>
    <x v="2"/>
    <s v=""/>
    <n v="6000"/>
    <m/>
    <m/>
    <x v="4"/>
    <n v="5"/>
    <s v="Biblioteca e documentazione, Archivio e protocollo. Assistenza generale al Corecom                                      "/>
    <m/>
    <m/>
    <m/>
    <m/>
  </r>
  <r>
    <n v="10585"/>
    <s v="PURO"/>
    <s v="0100:Servizi istituzionali,  generali e di gestione "/>
    <s v="0101:Organi istituzionali"/>
    <n v="1040399"/>
    <m/>
    <s v="CORECOM - PREMI A IMPRESE PER L'ATTUAZIONE DEL PIANO DI ATTIVITA"/>
    <x v="1"/>
    <s v="premio migliore produzione tv locale"/>
    <n v="6000"/>
    <s v="Giacomo Amalfitano"/>
    <s v="dicembre 2021"/>
    <x v="5"/>
    <n v="5"/>
    <s v="Biblioteca e documentazione, Archivio e protocollo. Assistenza generale al Corecom                                      "/>
    <m/>
    <m/>
    <m/>
    <m/>
  </r>
  <r>
    <n v="10597"/>
    <s v="AVANZO"/>
    <s v="0100:Servizi istituzionali,  generali e di gestione "/>
    <s v="0101:Organi istituzionali"/>
    <s v="1030102"/>
    <m/>
    <s v="CORECOM - BENI PER RELAZIONI PUBBLICHE. MOSTRE E CONVEGNI PER LA GESTIONE DELLE DELEGHE"/>
    <x v="2"/>
    <m/>
    <n v="727.56"/>
    <m/>
    <m/>
    <x v="4"/>
    <n v="5"/>
    <m/>
    <s v="prima variazione UP (avanzo)"/>
    <s v="AGCOM"/>
    <m/>
    <m/>
  </r>
  <r>
    <n v="10597"/>
    <s v="AVANZO"/>
    <s v="0100:Servizi istituzionali,  generali e di gestione "/>
    <s v="0101:Organi istituzionali"/>
    <s v="1030102"/>
    <m/>
    <s v="CORECOM - BENI PER RELAZIONI PUBBLICHE. MOSTRE E CONVEGNI PER LA GESTIONE DELLE DELEGHE"/>
    <x v="1"/>
    <s v="Beni per relazioni pubbliche, mostre e convegni"/>
    <n v="727.56"/>
    <s v="Giacomo Amalfitano"/>
    <s v="dicembre 2021"/>
    <x v="5"/>
    <n v="5"/>
    <m/>
    <s v="prima variazione UP - attività (avanzo)"/>
    <s v="AGCOM"/>
    <m/>
    <m/>
  </r>
  <r>
    <n v="10624"/>
    <s v="AVANZO"/>
    <s v="0100:Servizi istituzionali,  generali e di gestione "/>
    <s v="0101:Organi istituzionali"/>
    <s v="1030202"/>
    <m/>
    <s v="CORECOM - ATTIVITA DI COMUNICAZIONE SULLE FUNZIONE DELEGATE DA AGCOM"/>
    <x v="2"/>
    <m/>
    <n v="30323.61"/>
    <m/>
    <m/>
    <x v="4"/>
    <n v="5"/>
    <m/>
    <s v="prima variazione UP (avanzo)"/>
    <s v="AGCOM"/>
    <m/>
    <m/>
  </r>
  <r>
    <n v="10624"/>
    <s v="AVANZO"/>
    <s v="0100:Servizi istituzionali,  generali e di gestione "/>
    <s v="0101:Organi istituzionali"/>
    <s v="1030202"/>
    <m/>
    <s v="CORECOM - ATTIVITA DI COMUNICAZIONE SULLE FUNZIONE DELEGATE DA AGCOM"/>
    <x v="1"/>
    <s v="Attività di comunicazione sulle funzioni delegate da AGCOM"/>
    <n v="30323.61"/>
    <s v="Giacomo Amalfitano"/>
    <s v="in corso di esercizio"/>
    <x v="5"/>
    <n v="5"/>
    <m/>
    <s v="prima variazione UP - attività (avanzo)"/>
    <s v="AGCOM"/>
    <m/>
    <m/>
  </r>
  <r>
    <n v="10634"/>
    <s v="PURO"/>
    <s v="0500:Tutela e valorizzazione dei beni e delle attività culturali "/>
    <s v="0502:Attività culturali e interventi diversi nel settore culturale"/>
    <n v="1030102"/>
    <m/>
    <s v="ACQUISTO BENI DI CONSUMO PER BIBLIOTECA"/>
    <x v="2"/>
    <s v=""/>
    <n v="350"/>
    <m/>
    <m/>
    <x v="4"/>
    <n v="5"/>
    <s v="Biblioteca e documentazione, Archivio e protocollo. Assistenza generale al Corecom                                      "/>
    <m/>
    <m/>
    <m/>
    <m/>
  </r>
  <r>
    <n v="10634"/>
    <s v="PURO"/>
    <s v="0500:Tutela e valorizzazione dei beni e delle attività culturali "/>
    <s v="0502:Attività culturali e interventi diversi nel settore culturale"/>
    <n v="1030102"/>
    <m/>
    <s v="ACQUISTO BENI DI CONSUMO PER BIBLIOTECA"/>
    <x v="1"/>
    <s v="segnaletica per biblioteca"/>
    <n v="350"/>
    <s v="Katia Ferri"/>
    <s v="in corso di esercizio"/>
    <x v="5"/>
    <n v="5"/>
    <s v="Biblioteca e documentazione, Archivio e protocollo. Assistenza generale al Corecom                                      "/>
    <m/>
    <m/>
    <m/>
    <m/>
  </r>
  <r>
    <n v="10643"/>
    <s v="PURO"/>
    <s v="0100:Servizi istituzionali,  generali e di gestione "/>
    <s v="0101:Organi istituzionali"/>
    <n v="1030102"/>
    <m/>
    <s v="BENI DI RAPPRESENTANZA PRESIDENTE CORECOM"/>
    <x v="2"/>
    <s v=""/>
    <n v="500"/>
    <m/>
    <m/>
    <x v="4"/>
    <n v="5"/>
    <s v="Biblioteca e documentazione, Archivio e protocollo. Assistenza generale al Corecom                                      "/>
    <m/>
    <m/>
    <m/>
    <m/>
  </r>
  <r>
    <n v="10643"/>
    <s v="PURO"/>
    <s v="0100:Servizi istituzionali,  generali e di gestione "/>
    <s v="0101:Organi istituzionali"/>
    <n v="1030102"/>
    <m/>
    <s v="BENI DI RAPPRESENTANZA PRESIDENTE CORECOM"/>
    <x v="1"/>
    <s v="beni di rappresentanza presidente corecom"/>
    <n v="500"/>
    <s v="Cinzia Guerrini"/>
    <s v="in corso di esercizio"/>
    <x v="5"/>
    <n v="5"/>
    <s v="Biblioteca e documentazione, Archivio e protocollo. Assistenza generale al Corecom                                      "/>
    <m/>
    <m/>
    <m/>
    <m/>
  </r>
  <r>
    <n v="10649"/>
    <s v="AVANZO"/>
    <s v="0100:Servizi istituzionali,  generali e di gestione "/>
    <s v="0101:Organi istituzionali"/>
    <n v="1020103"/>
    <m/>
    <s v="CORECOM SPESE PER PUBBLICHE AFFISSIONI AFFERENTI L'ATTIVITA DI COMUNICAZIONE SULLE FUNZIONI DELEGATE DA AGCOM"/>
    <x v="2"/>
    <m/>
    <n v="1025.6400000000001"/>
    <m/>
    <m/>
    <x v="4"/>
    <n v="5"/>
    <m/>
    <s v="prima variazione UP (avanzo)"/>
    <s v="AGCOM"/>
    <m/>
    <m/>
  </r>
  <r>
    <n v="10649"/>
    <s v="AVANZO"/>
    <s v="0100:Servizi istituzionali,  generali e di gestione "/>
    <s v="0101:Organi istituzionali"/>
    <n v="1020103"/>
    <m/>
    <s v="CORECOM SPESE PER PUBBLICHE AFFISSIONI AFFERENTI L'ATTIVITA DI COMUNICAZIONE SULLE FUNZIONI DELEGATE DA AGCOM"/>
    <x v="1"/>
    <s v="Spese per pubbliche affissioni"/>
    <n v="1025.6400000000001"/>
    <s v="Giacomo Amalfitano"/>
    <s v="in corso di esercizio"/>
    <x v="5"/>
    <n v="5"/>
    <m/>
    <s v="prima variazione UP - attività (avanzo)"/>
    <s v="AGCOM"/>
    <m/>
    <m/>
  </r>
  <r>
    <n v="10655"/>
    <s v="PURO"/>
    <s v="0100:Servizi istituzionali,  generali e di gestione "/>
    <s v="0101:Organi istituzionali"/>
    <n v="1030299"/>
    <m/>
    <s v="CORECOM-SERVIZI PER L'ATTUAZIONE DEL PIANO DI ATTIVITA'"/>
    <x v="2"/>
    <s v=""/>
    <n v="20000"/>
    <m/>
    <m/>
    <x v="4"/>
    <n v="5"/>
    <s v="Biblioteca e documentazione, Archivio e protocollo. Assistenza generale al Corecom                                      "/>
    <m/>
    <m/>
    <m/>
    <m/>
  </r>
  <r>
    <n v="10655"/>
    <s v="PURO"/>
    <s v="0100:Servizi istituzionali,  generali e di gestione "/>
    <s v="0101:Organi istituzionali"/>
    <n v="1030299"/>
    <m/>
    <s v="CORECOM-SERVIZI PER L'ATTUAZIONE DEL PIANO DI ATTIVITA'"/>
    <x v="1"/>
    <s v="monitoraggio emittenti tv locali per sicurezza stradale"/>
    <n v="1252"/>
    <s v="Giacomo Amalfitano"/>
    <s v="Contratto in corso"/>
    <x v="5"/>
    <n v="5"/>
    <s v="Biblioteca e documentazione, Archivio e protocollo. Assistenza generale al Corecom                                      "/>
    <m/>
    <m/>
    <m/>
    <m/>
  </r>
  <r>
    <n v="10655"/>
    <s v="PURO"/>
    <s v="0100:Servizi istituzionali,  generali e di gestione "/>
    <s v="0101:Organi istituzionali"/>
    <n v="1030299"/>
    <m/>
    <s v="CORECOM-SERVIZI PER L'ATTUAZIONE DEL PIANO DI ATTIVITA'"/>
    <x v="3"/>
    <s v="altre iniziative"/>
    <n v="18748"/>
    <s v="Giacomo Amalfitano"/>
    <s v="in corso di esercizio"/>
    <x v="5"/>
    <n v="5"/>
    <s v="Biblioteca e documentazione, Archivio e protocollo. Assistenza generale al Corecom                                      "/>
    <m/>
    <m/>
    <m/>
    <m/>
  </r>
  <r>
    <n v="10654"/>
    <s v="PURO"/>
    <s v="0100:Servizi istituzionali,  generali e di gestione "/>
    <s v="0101:Organi istituzionali"/>
    <n v="1030299"/>
    <m/>
    <s v="CORECOM - SERVIZI PER L'ATTUAZIONE DEL PIANO DI ATTIVITA PER LA GESTIONE DELLE DELEGHE "/>
    <x v="2"/>
    <s v=""/>
    <n v="14485"/>
    <m/>
    <m/>
    <x v="4"/>
    <n v="5"/>
    <s v="Biblioteca e documentazione, Archivio e protocollo. Assistenza generale al Corecom                                      "/>
    <m/>
    <m/>
    <m/>
    <m/>
  </r>
  <r>
    <n v="10654"/>
    <s v="PURO"/>
    <s v="0100:Servizi istituzionali,  generali e di gestione "/>
    <s v="0101:Organi istituzionali"/>
    <n v="1030299"/>
    <m/>
    <s v="CORECOM - SERVIZI PER L'ATTUAZIONE DEL PIANO DI ATTIVITA PER LA GESTIONE DELLE DELEGHE "/>
    <x v="1"/>
    <s v="monitoraggio emittenti tv locali"/>
    <n v="10141.200000000001"/>
    <s v="Giacomo Amalfitano"/>
    <s v="Contratto in corso"/>
    <x v="5"/>
    <n v="5"/>
    <s v="Biblioteca e documentazione, Archivio e protocollo. Assistenza generale al Corecom                                      "/>
    <m/>
    <m/>
    <m/>
    <m/>
  </r>
  <r>
    <n v="10654"/>
    <s v="PURO"/>
    <s v="0100:Servizi istituzionali,  generali e di gestione "/>
    <s v="0101:Organi istituzionali"/>
    <n v="1030299"/>
    <m/>
    <s v="CORECOM - SERVIZI PER L'ATTUAZIONE DEL PIANO DI ATTIVITA PER LA GESTIONE DELLE DELEGHE "/>
    <x v="3"/>
    <s v="altre attivita'"/>
    <n v="4343.8"/>
    <s v="Giacomo Amalfitano"/>
    <s v="Contratto in corso"/>
    <x v="5"/>
    <n v="5"/>
    <s v="Biblioteca e documentazione, Archivio e protocollo. Assistenza generale al Corecom                                      "/>
    <m/>
    <m/>
    <m/>
    <m/>
  </r>
  <r>
    <n v="10654"/>
    <s v="AVANZO"/>
    <s v="0100:Servizi istituzionali,  generali e di gestione "/>
    <s v="0101:Organi istituzionali"/>
    <n v="1030299"/>
    <m/>
    <s v="CORECOM - SERVIZI PER L'ATTUAZIONE DEL PIANO DI ATTIVITA PER LA GESTIONE DELLE DELEGHE "/>
    <x v="2"/>
    <s v=""/>
    <n v="7568.02"/>
    <m/>
    <m/>
    <x v="4"/>
    <n v="5"/>
    <s v="Biblioteca e documentazione, Archivio e protocollo. Assistenza generale al Corecom                                      "/>
    <s v="prima variazione UP (avanzo)"/>
    <s v="AGCOM"/>
    <m/>
    <m/>
  </r>
  <r>
    <n v="10654"/>
    <s v="AVANZO"/>
    <s v="0100:Servizi istituzionali,  generali e di gestione "/>
    <s v="0101:Organi istituzionali"/>
    <n v="1030299"/>
    <m/>
    <s v="CORECOM - SERVIZI PER L'ATTUAZIONE DEL PIANO DI ATTIVITA PER LA GESTIONE DELLE DELEGHE "/>
    <x v="1"/>
    <s v="servizi per l'attuazione del piano di attività"/>
    <n v="7568.02"/>
    <s v="Giacomo Amalfitano"/>
    <s v="in corso di esercizio"/>
    <x v="5"/>
    <n v="5"/>
    <s v="Biblioteca e documentazione, Archivio e protocollo. Assistenza generale al Corecom                                      "/>
    <s v="prima variazione UP - attività (avanzo)"/>
    <s v="AGCOM"/>
    <m/>
    <m/>
  </r>
  <r>
    <n v="10188"/>
    <s v="PURO"/>
    <s v="0100:Servizi istituzionali,  generali e di gestione "/>
    <s v="0101:Organi istituzionali"/>
    <n v="1030201"/>
    <n v="1030201002"/>
    <s v="EMOLUMENTI COLLEGIO DI GARANZIA (L.R. 34/2008)"/>
    <x v="2"/>
    <s v=""/>
    <n v="15000"/>
    <m/>
    <m/>
    <x v="6"/>
    <n v="6"/>
    <s v="Direzione di area Assistenza istituzionale                                      "/>
    <m/>
    <m/>
    <m/>
    <m/>
  </r>
  <r>
    <n v="10188"/>
    <s v="PURO"/>
    <s v="0100:Servizi istituzionali,  generali e di gestione "/>
    <s v="0101:Organi istituzionali"/>
    <n v="1030201"/>
    <n v="1030201002"/>
    <s v="EMOLUMENTI COLLEGIO DI GARANZIA (L.R. 34/2008)"/>
    <x v="1"/>
    <s v="erogazione emolumenti componenti il collegio"/>
    <n v="15000"/>
    <s v="Barbara Cocchi"/>
    <s v="in corso di esercizio"/>
    <x v="6"/>
    <n v="6"/>
    <s v="Direzione di area Assistenza istituzionale                                      "/>
    <m/>
    <m/>
    <m/>
    <m/>
  </r>
  <r>
    <n v="10554"/>
    <s v="PURO"/>
    <s v="0100:Servizi istituzionali,  generali e di gestione "/>
    <s v="0102:Segreteria generale"/>
    <n v="1030213"/>
    <m/>
    <s v="TRASCRIZIONI SEDUTE CONSILIARI E SEDUTE COMMISSIONI CONSILIARI"/>
    <x v="2"/>
    <s v=""/>
    <n v="24590"/>
    <m/>
    <m/>
    <x v="6"/>
    <n v="6"/>
    <s v="Direzione di area Assistenza istituzionale                                      "/>
    <m/>
    <m/>
    <m/>
    <m/>
  </r>
  <r>
    <n v="10554"/>
    <s v="PURO"/>
    <s v="0100:Servizi istituzionali,  generali e di gestione "/>
    <s v="0102:Segreteria generale"/>
    <n v="1030213"/>
    <m/>
    <s v="TRASCRIZIONI SEDUTE CONSILIARI E SEDUTE COMMISSIONI CONSILIARI"/>
    <x v="1"/>
    <s v="stenotipia sedute aula e commissione"/>
    <n v="24590"/>
    <s v="Alessandro Tonarelli"/>
    <s v="in corso di esercizio"/>
    <x v="6"/>
    <n v="6"/>
    <s v="Direzione di area Assistenza istituzionale                                      "/>
    <m/>
    <m/>
    <m/>
    <m/>
  </r>
  <r>
    <n v="10081"/>
    <s v="PURO"/>
    <s v="0100:Servizi istituzionali,  generali e di gestione "/>
    <s v="0102:Segreteria generale"/>
    <n v="1030102"/>
    <n v="1030102008"/>
    <s v="ACQUISTO DI MATERIALE SPECIALE PER ARCHIVIAZIONE E INVENTARIAZIONE"/>
    <x v="2"/>
    <s v=""/>
    <n v="5000"/>
    <m/>
    <m/>
    <x v="7"/>
    <n v="7"/>
    <s v="Biblioteca e documentazione, Archivio e protocollo. Assistenza generale al Corecom                                      "/>
    <m/>
    <m/>
    <m/>
    <m/>
  </r>
  <r>
    <n v="10081"/>
    <s v="PURO"/>
    <s v="0100:Servizi istituzionali,  generali e di gestione "/>
    <s v="0102:Segreteria generale"/>
    <n v="1030102"/>
    <n v="1030102008"/>
    <s v="ACQUISTO DI MATERIALE SPECIALE PER ARCHIVIAZIONE E INVENTARIAZIONE"/>
    <x v="1"/>
    <s v="acquisto materiale speciale per la conservazione"/>
    <n v="5000"/>
    <s v="Monica Valentini"/>
    <s v="dicembre 2021"/>
    <x v="7"/>
    <n v="7"/>
    <s v="Biblioteca e documentazione, Archivio e protocollo. Assistenza generale al Corecom                                      "/>
    <m/>
    <m/>
    <m/>
    <m/>
  </r>
  <r>
    <n v="10566"/>
    <s v="PURO"/>
    <s v="0500:Tutela e valorizzazione dei beni e delle attività culturali "/>
    <s v="0502:Attività culturali e interventi diversi nel settore culturale"/>
    <n v="1030219"/>
    <m/>
    <s v="SERVIZIO DI RIORDINO E INVENTARIAZIONE ARCHIVIO STORICO"/>
    <x v="2"/>
    <s v=""/>
    <n v="12800"/>
    <m/>
    <m/>
    <x v="7"/>
    <n v="7"/>
    <s v="Biblioteca e documentazione, Archivio e protocollo. Assistenza generale al Corecom                                      "/>
    <m/>
    <m/>
    <m/>
    <m/>
  </r>
  <r>
    <n v="10566"/>
    <s v="PURO"/>
    <s v="0500:Tutela e valorizzazione dei beni e delle attività culturali "/>
    <s v="0502:Attività culturali e interventi diversi nel settore culturale"/>
    <n v="1030219"/>
    <m/>
    <s v="SERVIZIO DI RIORDINO E INVENTARIAZIONE ARCHIVIO STORICO"/>
    <x v="1"/>
    <s v="servizio di riordino e inventariazione archivio storico"/>
    <n v="12800"/>
    <s v="Monica Valentini"/>
    <s v="in corso di esercizio"/>
    <x v="7"/>
    <n v="7"/>
    <s v="Biblioteca e documentazione, Archivio e protocollo. Assistenza generale al Corecom                                      "/>
    <m/>
    <m/>
    <m/>
    <m/>
  </r>
  <r>
    <n v="20048"/>
    <s v="PURO"/>
    <s v="0500:Tutela e valorizzazione dei beni e delle attività culturali "/>
    <s v="0502:Attività culturali e interventi diversi nel settore culturale"/>
    <n v="2020103"/>
    <m/>
    <s v="ACQUISTO ARREDI  "/>
    <x v="2"/>
    <s v=""/>
    <n v="4500"/>
    <m/>
    <m/>
    <x v="7"/>
    <n v="7"/>
    <s v="Biblioteca e documentazione, Archivio e protocollo. Assistenza generale al Corecom                                      "/>
    <m/>
    <m/>
    <m/>
    <m/>
  </r>
  <r>
    <n v="20048"/>
    <s v="PURO"/>
    <s v="0500:Tutela e valorizzazione dei beni e delle attività culturali "/>
    <s v="0502:Attività culturali e interventi diversi nel settore culturale"/>
    <n v="2020103"/>
    <m/>
    <s v="ACQUISTO ARREDI  "/>
    <x v="1"/>
    <s v="montaggio armadi compatti per archivio"/>
    <n v="4500"/>
    <s v="Monica Valentini"/>
    <s v="in corso di esercizio"/>
    <x v="7"/>
    <n v="7"/>
    <s v="Biblioteca e documentazione, Archivio e protocollo. Assistenza generale al Corecom                                      "/>
    <m/>
    <m/>
    <m/>
    <m/>
  </r>
  <r>
    <n v="10215"/>
    <s v="PURO"/>
    <s v="0100:Servizi istituzionali,  generali e di gestione "/>
    <s v="0103:Gestione economica, finanziaria,  programmazione, provveditorato"/>
    <n v="1030205"/>
    <n v="1030205001"/>
    <s v="TELEFONIA FISSA"/>
    <x v="2"/>
    <s v=""/>
    <n v="40000"/>
    <m/>
    <m/>
    <x v="7"/>
    <n v="7"/>
    <s v="Organizzazione e personale. Informatica                                  "/>
    <m/>
    <m/>
    <m/>
    <m/>
  </r>
  <r>
    <n v="10215"/>
    <s v="PURO"/>
    <s v="0100:Servizi istituzionali,  generali e di gestione "/>
    <s v="0103:Gestione economica, finanziaria,  programmazione, provveditorato"/>
    <n v="1030205"/>
    <n v="1030205001"/>
    <s v="TELEFONIA FISSA"/>
    <x v="1"/>
    <s v="servizi telefonia fissa struttura"/>
    <n v="40000"/>
    <s v="Lorella Vichi"/>
    <s v="Contratto in esecuzione"/>
    <x v="7"/>
    <n v="7"/>
    <s v="Organizzazione e personale. Informatica                                  "/>
    <m/>
    <m/>
    <m/>
    <m/>
  </r>
  <r>
    <n v="10216"/>
    <s v="PURO"/>
    <s v="0100:Servizi istituzionali,  generali e di gestione "/>
    <s v="0103:Gestione economica, finanziaria,  programmazione, provveditorato"/>
    <n v="1030205"/>
    <n v="1030205002"/>
    <s v="TELEFONIA MOBILE "/>
    <x v="2"/>
    <s v=""/>
    <n v="60000"/>
    <m/>
    <m/>
    <x v="7"/>
    <n v="7"/>
    <s v="Organizzazione e personale. Informatica                                  "/>
    <m/>
    <m/>
    <m/>
    <m/>
  </r>
  <r>
    <n v="10216"/>
    <s v="PURO"/>
    <s v="0100:Servizi istituzionali,  generali e di gestione "/>
    <s v="0103:Gestione economica, finanziaria,  programmazione, provveditorato"/>
    <n v="1030205"/>
    <n v="1030205002"/>
    <s v="TELEFONIA MOBILE "/>
    <x v="1"/>
    <s v="servizi di telefonia mobile consiglieri"/>
    <n v="50000"/>
    <s v="Lorella Vichi"/>
    <s v="maggio 2021"/>
    <x v="7"/>
    <n v="7"/>
    <s v="Organizzazione e personale. Informatica                                  "/>
    <m/>
    <m/>
    <m/>
    <m/>
  </r>
  <r>
    <n v="10216"/>
    <s v="PURO"/>
    <s v="0100:Servizi istituzionali,  generali e di gestione "/>
    <s v="0103:Gestione economica, finanziaria,  programmazione, provveditorato"/>
    <n v="1030205"/>
    <n v="1030205002"/>
    <s v="TELEFONIA MOBILE "/>
    <x v="3"/>
    <s v="costi a carico consiglieri in relazione ai servizi di telefonia mobile"/>
    <n v="10000"/>
    <s v="Lorella Vichi"/>
    <s v="Contratto in esecuzione"/>
    <x v="7"/>
    <n v="7"/>
    <s v="Organizzazione e personale. Informatica                                  "/>
    <m/>
    <m/>
    <m/>
    <m/>
  </r>
  <r>
    <n v="10219"/>
    <s v="PURO"/>
    <s v="0100:Servizi istituzionali,  generali e di gestione "/>
    <s v="0103:Gestione economica, finanziaria,  programmazione, provveditorato"/>
    <n v="1030219"/>
    <n v="1030219004"/>
    <s v="SERVIZI DI CONNETTIVITA'"/>
    <x v="2"/>
    <s v=""/>
    <n v="49850"/>
    <m/>
    <m/>
    <x v="7"/>
    <n v="7"/>
    <s v="Organizzazione e personale. Informatica                                  "/>
    <m/>
    <m/>
    <m/>
    <s v="X"/>
  </r>
  <r>
    <n v="10219"/>
    <s v="PURO"/>
    <s v="0100:Servizi istituzionali,  generali e di gestione "/>
    <s v="0103:Gestione economica, finanziaria,  programmazione, provveditorato"/>
    <n v="1030219"/>
    <n v="1030219004"/>
    <s v="SERVIZI DI CONNETTIVITA'"/>
    <x v="1"/>
    <s v="servizi di connettivita' rtrt"/>
    <n v="49850"/>
    <s v="Lorella Vichi"/>
    <s v="Contratto in esecuzione"/>
    <x v="7"/>
    <n v="7"/>
    <s v="Organizzazione e personale. Informatica                                  "/>
    <m/>
    <m/>
    <m/>
    <s v="X"/>
  </r>
  <r>
    <n v="10267"/>
    <s v="PURO"/>
    <s v="0100:Servizi istituzionali,  generali e di gestione "/>
    <s v="0108:Statistica e sistemi informativi"/>
    <n v="1030102"/>
    <m/>
    <s v="MATERIALE INFORMATICO CONSUMABILI E ALTRI BENI DI CONSUMO"/>
    <x v="2"/>
    <s v=""/>
    <n v="12000"/>
    <m/>
    <m/>
    <x v="7"/>
    <n v="7"/>
    <s v="Organizzazione e personale. Informatica                                  "/>
    <m/>
    <m/>
    <m/>
    <m/>
  </r>
  <r>
    <n v="10267"/>
    <s v="PURO"/>
    <s v="0100:Servizi istituzionali,  generali e di gestione "/>
    <s v="0108:Statistica e sistemi informativi"/>
    <n v="1030102"/>
    <m/>
    <s v="MATERIALE INFORMATICO CONSUMABILI E ALTRI BENI DI CONSUMO"/>
    <x v="1"/>
    <s v="acquisto materiale informatico consumabili"/>
    <n v="12000"/>
    <s v="Lorella Vichi"/>
    <s v="anno 2021"/>
    <x v="7"/>
    <n v="7"/>
    <s v="Organizzazione e personale. Informatica                                  "/>
    <m/>
    <m/>
    <m/>
    <m/>
  </r>
  <r>
    <n v="10269"/>
    <s v="PURO"/>
    <s v="0100:Servizi istituzionali,  generali e di gestione "/>
    <s v="0108:Statistica e sistemi informativi"/>
    <n v="1030219"/>
    <n v="1030219009"/>
    <s v="SERVIZI DI SUPPORTO ALLE POSTAZIONI DI LAVORO E RELATIVA MANUTENZIONE"/>
    <x v="2"/>
    <s v=""/>
    <n v="130000"/>
    <m/>
    <m/>
    <x v="7"/>
    <n v="7"/>
    <s v="Organizzazione e personale. Informatica                                  "/>
    <m/>
    <m/>
    <m/>
    <m/>
  </r>
  <r>
    <n v="10269"/>
    <s v="PURO"/>
    <s v="0100:Servizi istituzionali,  generali e di gestione "/>
    <s v="0108:Statistica e sistemi informativi"/>
    <n v="1030219"/>
    <n v="1030219009"/>
    <s v="SERVIZI DI SUPPORTO ALLE POSTAZIONI DI LAVORO E RELATIVA MANUTENZIONE"/>
    <x v="1"/>
    <s v="adesione a contratto aperto della gr per &quot;fornitura beni e servizi per la gestione integrata delle postazioni di lavoro - assistenza utenti"/>
    <n v="130000"/>
    <s v="Marco Caldini"/>
    <s v="Contratto in esecuzione"/>
    <x v="7"/>
    <n v="7"/>
    <s v="Organizzazione e personale. Informatica                                  "/>
    <m/>
    <m/>
    <m/>
    <m/>
  </r>
  <r>
    <n v="10271"/>
    <s v="PURO"/>
    <s v="0100:Servizi istituzionali,  generali e di gestione "/>
    <s v="0108:Statistica e sistemi informativi"/>
    <n v="1030219"/>
    <n v="1030219001"/>
    <s v="GESTIONE E MANUTENZIONE APPLICAZIONI"/>
    <x v="2"/>
    <s v=""/>
    <n v="91810.99"/>
    <m/>
    <m/>
    <x v="7"/>
    <n v="7"/>
    <s v="Organizzazione e personale. Informatica                                  "/>
    <m/>
    <m/>
    <m/>
    <m/>
  </r>
  <r>
    <n v="10271"/>
    <s v="PURO"/>
    <s v="0100:Servizi istituzionali,  generali e di gestione "/>
    <s v="0108:Statistica e sistemi informativi"/>
    <n v="1030219"/>
    <n v="1030219001"/>
    <s v="GESTIONE E MANUTENZIONE APPLICAZIONI"/>
    <x v="1"/>
    <s v="assistenza raccolta normativa open norma "/>
    <n v="7320"/>
    <s v="Marco Caldini"/>
    <s v="Contratto in esecuzione"/>
    <x v="7"/>
    <n v="7"/>
    <s v="Organizzazione e personale. Informatica                                  "/>
    <m/>
    <m/>
    <m/>
    <m/>
  </r>
  <r>
    <n v="10271"/>
    <s v="PURO"/>
    <s v="0100:Servizi istituzionali,  generali e di gestione "/>
    <s v="0108:Statistica e sistemi informativi"/>
    <n v="1030219"/>
    <n v="1030219001"/>
    <s v="GESTIONE E MANUTENZIONE APPLICAZIONI"/>
    <x v="3"/>
    <s v="servizio di assistenza software protocollo"/>
    <n v="3000"/>
    <s v="Marco Caldini"/>
    <s v="Contratto in esecuzione"/>
    <x v="7"/>
    <n v="7"/>
    <s v="Organizzazione e personale. Informatica                                  "/>
    <m/>
    <m/>
    <m/>
    <m/>
  </r>
  <r>
    <n v="10271"/>
    <s v="PURO"/>
    <s v="0100:Servizi istituzionali,  generali e di gestione "/>
    <s v="0108:Statistica e sistemi informativi"/>
    <n v="1030219"/>
    <n v="1030219001"/>
    <s v="GESTIONE E MANUTENZIONE APPLICAZIONI"/>
    <x v="4"/>
    <s v="manutenzione orologi marcatempo"/>
    <n v="7000"/>
    <s v="Marco Caldini"/>
    <s v="Contratto in esecuzione"/>
    <x v="7"/>
    <n v="7"/>
    <s v="Organizzazione e personale. Informatica                                  "/>
    <m/>
    <m/>
    <m/>
    <m/>
  </r>
  <r>
    <n v="10271"/>
    <s v="PURO"/>
    <s v="0100:Servizi istituzionali,  generali e di gestione "/>
    <s v="0108:Statistica e sistemi informativi"/>
    <n v="1030219"/>
    <n v="1030219001"/>
    <s v="GESTIONE E MANUTENZIONE APPLICAZIONI"/>
    <x v="5"/>
    <s v="servizio assistenza software video assemblea"/>
    <n v="3000"/>
    <s v="Marco Caldini"/>
    <s v="Contratto in esecuzione"/>
    <x v="7"/>
    <n v="7"/>
    <s v="Organizzazione e personale. Informatica                                  "/>
    <m/>
    <m/>
    <m/>
    <m/>
  </r>
  <r>
    <n v="10271"/>
    <s v="PURO"/>
    <s v="0100:Servizi istituzionali,  generali e di gestione "/>
    <s v="0108:Statistica e sistemi informativi"/>
    <n v="1030219"/>
    <n v="1030219001"/>
    <s v="GESTIONE E MANUTENZIONE APPLICAZIONI"/>
    <x v="6"/>
    <s v="manutenzione e assistenza procedura atti  (per sedute up) per il 2020"/>
    <n v="10642"/>
    <s v="Marco Caldini"/>
    <s v="Contratto in esecuzione"/>
    <x v="7"/>
    <n v="7"/>
    <s v="Organizzazione e personale. Informatica                                  "/>
    <m/>
    <m/>
    <m/>
    <m/>
  </r>
  <r>
    <n v="10271"/>
    <s v="PURO"/>
    <s v="0100:Servizi istituzionali,  generali e di gestione "/>
    <s v="0108:Statistica e sistemi informativi"/>
    <n v="1030219"/>
    <n v="1030219001"/>
    <s v="GESTIONE E MANUTENZIONE APPLICAZIONI"/>
    <x v="7"/>
    <s v="google app"/>
    <n v="5000"/>
    <s v="Marco Caldini"/>
    <s v="Contratto in esecuzione"/>
    <x v="7"/>
    <n v="7"/>
    <s v="Organizzazione e personale. Informatica                                  "/>
    <m/>
    <m/>
    <m/>
    <m/>
  </r>
  <r>
    <n v="10271"/>
    <s v="PURO"/>
    <s v="0100:Servizi istituzionali,  generali e di gestione "/>
    <s v="0108:Statistica e sistemi informativi"/>
    <n v="1030219"/>
    <n v="1030219001"/>
    <s v="GESTIONE E MANUTENZIONE APPLICAZIONI"/>
    <x v="8"/>
    <s v="manutenzione cmd build"/>
    <n v="6700"/>
    <s v="Marco Caldini"/>
    <s v="Contratto in esecuzione"/>
    <x v="7"/>
    <n v="7"/>
    <s v="Organizzazione e personale. Informatica                                  "/>
    <m/>
    <m/>
    <m/>
    <m/>
  </r>
  <r>
    <n v="10271"/>
    <s v="PURO"/>
    <s v="0100:Servizi istituzionali,  generali e di gestione "/>
    <s v="0108:Statistica e sistemi informativi"/>
    <n v="1030219"/>
    <n v="1030219001"/>
    <s v="GESTIONE E MANUTENZIONE APPLICAZIONI"/>
    <x v="9"/>
    <s v="servizio di gestione dell'applicativo per adempimenti anac e trasparenza"/>
    <n v="13662"/>
    <s v="Marco Caldini"/>
    <s v="Contratto in esecuzione"/>
    <x v="7"/>
    <n v="7"/>
    <s v="Organizzazione e personale. Informatica                                  "/>
    <m/>
    <m/>
    <m/>
    <m/>
  </r>
  <r>
    <n v="10271"/>
    <s v="PURO"/>
    <s v="0100:Servizi istituzionali,  generali e di gestione "/>
    <s v="0108:Statistica e sistemi informativi"/>
    <n v="1030219"/>
    <n v="1030219001"/>
    <s v="GESTIONE E MANUTENZIONE APPLICAZIONI"/>
    <x v="10"/>
    <s v="canone disaster recovery"/>
    <n v="35486.99"/>
    <s v="Marco Caldini"/>
    <s v="Contratto in esecuzione"/>
    <x v="7"/>
    <n v="7"/>
    <s v="Organizzazione e personale. Informatica                                  "/>
    <m/>
    <m/>
    <m/>
    <m/>
  </r>
  <r>
    <n v="10272"/>
    <s v="PURO"/>
    <s v="0100:Servizi istituzionali,  generali e di gestione "/>
    <s v="0108:Statistica e sistemi informativi"/>
    <n v="1030219"/>
    <n v="1030219006"/>
    <s v="SERVIZI DI SICUREZZA"/>
    <x v="2"/>
    <s v=""/>
    <n v="5000"/>
    <m/>
    <m/>
    <x v="7"/>
    <n v="7"/>
    <s v="Organizzazione e personale. Informatica                                  "/>
    <m/>
    <m/>
    <m/>
    <m/>
  </r>
  <r>
    <n v="10272"/>
    <s v="PURO"/>
    <s v="0100:Servizi istituzionali,  generali e di gestione "/>
    <s v="0108:Statistica e sistemi informativi"/>
    <n v="1030219"/>
    <n v="1030219006"/>
    <s v="SERVIZI DI SICUREZZA"/>
    <x v="1"/>
    <s v="adesione convenzione consip per manutenzione apparati di sicurezza"/>
    <n v="5000"/>
    <s v="Marco Caldini"/>
    <s v="Contratto in esecuzione"/>
    <x v="7"/>
    <n v="7"/>
    <s v="Organizzazione e personale. Informatica                                  "/>
    <m/>
    <m/>
    <m/>
    <m/>
  </r>
  <r>
    <n v="10277"/>
    <s v="PURO"/>
    <s v="0100:Servizi istituzionali,  generali e di gestione "/>
    <s v="0108:Statistica e sistemi informativi"/>
    <n v="1030219"/>
    <n v="1030219004"/>
    <s v="SERVIZI DI RETE PER TRASMISSIONE DATI E VOIP E RELATIVA MANUTENZIONE"/>
    <x v="2"/>
    <s v=""/>
    <n v="47000"/>
    <m/>
    <m/>
    <x v="7"/>
    <n v="7"/>
    <s v="Organizzazione e personale. Informatica                                  "/>
    <m/>
    <m/>
    <m/>
    <m/>
  </r>
  <r>
    <n v="10277"/>
    <s v="PURO"/>
    <s v="0100:Servizi istituzionali,  generali e di gestione "/>
    <s v="0108:Statistica e sistemi informativi"/>
    <n v="1030219"/>
    <n v="1030219004"/>
    <s v="SERVIZI DI RETE PER TRASMISSIONE DATI E VOIP E RELATIVA MANUTENZIONE"/>
    <x v="1"/>
    <s v="adesione convenzione fastweb per servizi ed interventi su cablaggio"/>
    <n v="47000"/>
    <s v="Marco Caldini"/>
    <s v="Contratto in esecuzione"/>
    <x v="7"/>
    <n v="7"/>
    <s v="Organizzazione e personale. Informatica                                  "/>
    <m/>
    <m/>
    <m/>
    <m/>
  </r>
  <r>
    <n v="10279"/>
    <s v="REIMP. DA FPV/E"/>
    <s v="0100:Servizi istituzionali,  generali e di gestione "/>
    <s v="0108:Statistica e sistemi informativi"/>
    <n v="1030207"/>
    <m/>
    <s v="NOLEGGIO FOTOCOPIATRICI/FAX"/>
    <x v="2"/>
    <s v=""/>
    <n v="189.32"/>
    <m/>
    <m/>
    <x v="7"/>
    <n v="7"/>
    <s v="Organizzazione e personale. Informatica                                  "/>
    <m/>
    <m/>
    <m/>
    <m/>
  </r>
  <r>
    <n v="10279"/>
    <s v="REIMP. DA FPV/E"/>
    <s v="0100:Servizi istituzionali,  generali e di gestione "/>
    <s v="0108:Statistica e sistemi informativi"/>
    <n v="1030207"/>
    <m/>
    <s v="NOLEGGIO FOTOCOPIATRICI/FAX"/>
    <x v="1"/>
    <s v="noleggio fotocopiatrici e servizi accessori sulle xerox"/>
    <n v="189.32"/>
    <s v="Lorella Vichi"/>
    <s v="in corso di esercizio"/>
    <x v="7"/>
    <n v="7"/>
    <s v="Organizzazione e personale. Informatica                                  "/>
    <m/>
    <m/>
    <m/>
    <m/>
  </r>
  <r>
    <n v="10280"/>
    <s v="PURO"/>
    <s v="0100:Servizi istituzionali,  generali e di gestione "/>
    <s v="0108:Statistica e sistemi informativi"/>
    <n v="1030207"/>
    <n v="1030207004"/>
    <s v="NOLEGGIO DI IMPIANTI MACCHINARI E HARDWARE"/>
    <x v="2"/>
    <s v=""/>
    <n v="84610.68"/>
    <m/>
    <m/>
    <x v="7"/>
    <n v="7"/>
    <s v="Organizzazione e personale. Informatica                                  "/>
    <m/>
    <m/>
    <m/>
    <m/>
  </r>
  <r>
    <n v="10280"/>
    <s v="PURO"/>
    <s v="0100:Servizi istituzionali,  generali e di gestione "/>
    <s v="0108:Statistica e sistemi informativi"/>
    <n v="1030207"/>
    <n v="1030207004"/>
    <s v="NOLEGGIO DI IMPIANTI MACCHINARI E HARDWARE"/>
    <x v="1"/>
    <s v="noleggio monitor multimediali per comunicazione istituzionale"/>
    <n v="4800"/>
    <s v="Marco Caldini"/>
    <s v="in esecuzione"/>
    <x v="7"/>
    <n v="7"/>
    <s v="Organizzazione e personale. Informatica                                  "/>
    <m/>
    <m/>
    <m/>
    <m/>
  </r>
  <r>
    <n v="10280"/>
    <s v="PURO"/>
    <s v="0100:Servizi istituzionali,  generali e di gestione "/>
    <s v="0108:Statistica e sistemi informativi"/>
    <n v="1030207"/>
    <n v="1030207004"/>
    <s v="NOLEGGIO DI IMPIANTI MACCHINARI E HARDWARE"/>
    <x v="3"/>
    <s v="noleggio fotocopiatrici e relativi servizi accessori"/>
    <n v="79810.679999999993"/>
    <s v="Lorella Vichi"/>
    <s v="in esecuzione"/>
    <x v="7"/>
    <n v="7"/>
    <s v="Organizzazione e personale. Informatica                                  "/>
    <m/>
    <m/>
    <m/>
    <m/>
  </r>
  <r>
    <n v="10281"/>
    <s v="PURO"/>
    <s v="0100:Servizi istituzionali,  generali e di gestione "/>
    <s v="0108:Statistica e sistemi informativi"/>
    <n v="1030207"/>
    <n v="1030207006"/>
    <s v="LICENZE D'USO PER SOFTWARE"/>
    <x v="2"/>
    <s v=""/>
    <n v="42000"/>
    <m/>
    <m/>
    <x v="7"/>
    <n v="7"/>
    <s v="Organizzazione e personale. Informatica                                  "/>
    <m/>
    <m/>
    <m/>
    <m/>
  </r>
  <r>
    <n v="10281"/>
    <s v="PURO"/>
    <s v="0100:Servizi istituzionali,  generali e di gestione "/>
    <s v="0108:Statistica e sistemi informativi"/>
    <n v="1030207"/>
    <n v="1030207006"/>
    <s v="LICENZE D'USO PER SOFTWARE"/>
    <x v="1"/>
    <s v="acquisto licenza alfresco"/>
    <n v="21000"/>
    <s v="Marco Caldini"/>
    <s v="in corso di esercizio"/>
    <x v="7"/>
    <n v="7"/>
    <s v="Organizzazione e personale. Informatica                                  "/>
    <m/>
    <m/>
    <m/>
    <m/>
  </r>
  <r>
    <n v="10281"/>
    <s v="PURO"/>
    <s v="0100:Servizi istituzionali,  generali e di gestione "/>
    <s v="0108:Statistica e sistemi informativi"/>
    <n v="1030207"/>
    <n v="1030207006"/>
    <s v="LICENZE D'USO PER SOFTWARE"/>
    <x v="3"/>
    <s v="acquisto antivirus"/>
    <n v="16000"/>
    <s v="Marco Caldini"/>
    <s v="in corso di esercizio"/>
    <x v="7"/>
    <n v="7"/>
    <s v="Organizzazione e personale. Informatica                                  "/>
    <m/>
    <m/>
    <m/>
    <m/>
  </r>
  <r>
    <n v="10281"/>
    <s v="PURO"/>
    <s v="0100:Servizi istituzionali,  generali e di gestione "/>
    <s v="0108:Statistica e sistemi informativi"/>
    <n v="1030207"/>
    <n v="1030207006"/>
    <s v="LICENZE D'USO PER SOFTWARE"/>
    <x v="4"/>
    <s v="acquisto licenze software per il consiglio regionale"/>
    <n v="5000"/>
    <s v="Marco Caldini"/>
    <s v="in corso di esercizio"/>
    <x v="7"/>
    <n v="7"/>
    <s v="Organizzazione e personale. Informatica                                  "/>
    <m/>
    <m/>
    <m/>
    <m/>
  </r>
  <r>
    <n v="10560"/>
    <s v="PURO"/>
    <s v="0100:Servizi istituzionali,  generali e di gestione "/>
    <s v="0108:Statistica e sistemi informativi"/>
    <n v="1030219"/>
    <n v="1030219003"/>
    <s v="SERVIZI PER L'INTEROPERABILITA' E LA COOPERAZIONE"/>
    <x v="2"/>
    <s v=""/>
    <n v="22000"/>
    <m/>
    <m/>
    <x v="7"/>
    <n v="7"/>
    <s v="Organizzazione e personale. Informatica                                  "/>
    <m/>
    <m/>
    <m/>
    <m/>
  </r>
  <r>
    <n v="10560"/>
    <s v="PURO"/>
    <s v="0100:Servizi istituzionali,  generali e di gestione "/>
    <s v="0108:Statistica e sistemi informativi"/>
    <n v="1030219"/>
    <n v="1030219003"/>
    <s v="SERVIZI PER L'INTEROPERABILITA' E LA COOPERAZIONE"/>
    <x v="1"/>
    <s v="acquisto google search"/>
    <n v="22000"/>
    <s v="Marco Caldini"/>
    <s v="dicembre 2021"/>
    <x v="7"/>
    <n v="7"/>
    <s v="Organizzazione e personale. Informatica                                  "/>
    <m/>
    <m/>
    <m/>
    <m/>
  </r>
  <r>
    <n v="10577"/>
    <s v="PURO"/>
    <s v="0100:Servizi istituzionali,  generali e di gestione "/>
    <s v="0108:Statistica e sistemi informativi"/>
    <n v="1030219"/>
    <n v="1030219005"/>
    <s v="SERVIZI PER I SISTEMI E RELATIVA MANUTENZIONE SUPPORTO AREA SISTEMISTICA"/>
    <x v="2"/>
    <s v=""/>
    <n v="311290"/>
    <m/>
    <m/>
    <x v="7"/>
    <n v="7"/>
    <s v="Organizzazione e personale. Informatica                                  "/>
    <m/>
    <m/>
    <m/>
    <m/>
  </r>
  <r>
    <n v="10577"/>
    <s v="PURO"/>
    <s v="0100:Servizi istituzionali,  generali e di gestione "/>
    <s v="0108:Statistica e sistemi informativi"/>
    <n v="1030219"/>
    <n v="1030219005"/>
    <s v="SERVIZI PER I SISTEMI E RELATIVA MANUTENZIONE SUPPORTO AREA SISTEMISTICA"/>
    <x v="1"/>
    <s v="assistenza tecnica cabina di regia"/>
    <n v="77000"/>
    <s v="Marco Caldini"/>
    <s v="Contratto in esecuzione"/>
    <x v="7"/>
    <n v="7"/>
    <s v="Organizzazione e personale. Informatica                                  "/>
    <m/>
    <m/>
    <m/>
    <m/>
  </r>
  <r>
    <n v="10577"/>
    <s v="PURO"/>
    <s v="0100:Servizi istituzionali,  generali e di gestione "/>
    <s v="0108:Statistica e sistemi informativi"/>
    <n v="1030219"/>
    <n v="1030219005"/>
    <s v="SERVIZI PER I SISTEMI E RELATIVA MANUTENZIONE SUPPORTO AREA SISTEMISTICA"/>
    <x v="3"/>
    <s v="assistenza tecnica sistema di voto"/>
    <n v="16600"/>
    <s v="Marco Caldini"/>
    <s v="Contratto in esecuzione"/>
    <x v="7"/>
    <n v="7"/>
    <s v="Organizzazione e personale. Informatica                                  "/>
    <m/>
    <m/>
    <m/>
    <m/>
  </r>
  <r>
    <n v="10577"/>
    <s v="PURO"/>
    <s v="0100:Servizi istituzionali,  generali e di gestione "/>
    <s v="0108:Statistica e sistemi informativi"/>
    <n v="1030219"/>
    <n v="1030219005"/>
    <s v="SERVIZI PER I SISTEMI E RELATIVA MANUTENZIONE SUPPORTO AREA SISTEMISTICA"/>
    <x v="4"/>
    <s v="adesione convenzione fastweb per server, servizio desk e presidio"/>
    <n v="200000"/>
    <s v="Marco Caldini"/>
    <s v="Contratto in esecuzione"/>
    <x v="7"/>
    <n v="7"/>
    <s v="Organizzazione e personale. Informatica                                  "/>
    <m/>
    <m/>
    <m/>
    <m/>
  </r>
  <r>
    <n v="10577"/>
    <s v="PURO"/>
    <s v="0100:Servizi istituzionali,  generali e di gestione "/>
    <s v="0108:Statistica e sistemi informativi"/>
    <n v="1030219"/>
    <n v="1030219005"/>
    <s v="SERVIZI PER I SISTEMI E RELATIVA MANUTENZIONE SUPPORTO AREA SISTEMISTICA"/>
    <x v="5"/>
    <s v="canone annuo 5 server presso tx"/>
    <n v="17690"/>
    <s v="Marco Caldini"/>
    <s v="Contratto in esecuzione"/>
    <x v="7"/>
    <n v="7"/>
    <s v="Organizzazione e personale. Informatica                                  "/>
    <m/>
    <m/>
    <m/>
    <m/>
  </r>
  <r>
    <n v="10578"/>
    <s v="PURO"/>
    <s v="0100:Servizi istituzionali,  generali e di gestione "/>
    <s v="0108:Statistica e sistemi informativi"/>
    <n v="1030209"/>
    <m/>
    <s v="MANUTENZIONE ORDINARIA IMPIANTI E MACCHINARI CENTRALI TELEFONICHE"/>
    <x v="2"/>
    <s v=""/>
    <n v="70000"/>
    <m/>
    <m/>
    <x v="7"/>
    <n v="7"/>
    <s v="Organizzazione e personale. Informatica                                  "/>
    <m/>
    <m/>
    <m/>
    <m/>
  </r>
  <r>
    <n v="10578"/>
    <s v="PURO"/>
    <s v="0100:Servizi istituzionali,  generali e di gestione "/>
    <s v="0108:Statistica e sistemi informativi"/>
    <n v="1030209"/>
    <m/>
    <s v="MANUTENZIONE ORDINARIA IMPIANTI E MACCHINARI CENTRALI TELEFONICHE"/>
    <x v="1"/>
    <s v="gestione e manutenzione centrali telefoniche nell'ambito dell'adesione alla convenzione consip con il rti fastweb . maticmind"/>
    <n v="19776"/>
    <s v="Lorella Vichi"/>
    <s v="Contratto in esecuzione"/>
    <x v="7"/>
    <n v="7"/>
    <s v="Organizzazione e personale. Informatica                                  "/>
    <m/>
    <m/>
    <m/>
    <m/>
  </r>
  <r>
    <n v="10578"/>
    <s v="PURO"/>
    <s v="0100:Servizi istituzionali,  generali e di gestione "/>
    <s v="0108:Statistica e sistemi informativi"/>
    <n v="1030209"/>
    <m/>
    <s v="MANUTENZIONE ORDINARIA IMPIANTI E MACCHINARI CENTRALI TELEFONICHE"/>
    <x v="3"/>
    <s v="servizi di assistenza e manutenzione impianto di videosorveglianza"/>
    <n v="30471"/>
    <s v="Lorella Vichi"/>
    <s v="Contratto in esecuzione"/>
    <x v="7"/>
    <n v="7"/>
    <s v="Organizzazione e personale. Informatica                                  "/>
    <m/>
    <m/>
    <m/>
    <m/>
  </r>
  <r>
    <n v="10578"/>
    <s v="PURO"/>
    <s v="0100:Servizi istituzionali,  generali e di gestione "/>
    <s v="0108:Statistica e sistemi informativi"/>
    <n v="1030209"/>
    <m/>
    <s v="MANUTENZIONE ORDINARIA IMPIANTI E MACCHINARI CENTRALI TELEFONICHE"/>
    <x v="4"/>
    <s v="assistenza e manutenzione fibra ottica"/>
    <n v="3379"/>
    <s v="Marco Caldini"/>
    <s v="Contratto in esecuzione"/>
    <x v="7"/>
    <n v="7"/>
    <s v="Organizzazione e personale. Informatica                                  "/>
    <m/>
    <m/>
    <m/>
    <m/>
  </r>
  <r>
    <n v="10578"/>
    <s v="PURO"/>
    <s v="0100:Servizi istituzionali,  generali e di gestione "/>
    <s v="0108:Statistica e sistemi informativi"/>
    <n v="1030209"/>
    <m/>
    <s v="MANUTENZIONE ORDINARIA IMPIANTI E MACCHINARI CENTRALI TELEFONICHE"/>
    <x v="5"/>
    <s v="servizio di assistenza e manutenzione apparati di videosorveglianza"/>
    <n v="16374"/>
    <s v="Lorella Vichi"/>
    <s v="Contratto in esecuzione"/>
    <x v="7"/>
    <n v="7"/>
    <s v="Organizzazione e personale. Informatica                                  "/>
    <m/>
    <m/>
    <m/>
    <m/>
  </r>
  <r>
    <n v="10637"/>
    <s v="PURO"/>
    <s v="0100:Servizi istituzionali,  generali e di gestione "/>
    <s v="0103:Gestione economica, finanziaria,  programmazione, provveditorato"/>
    <n v="1100501"/>
    <m/>
    <s v="SPESE DOVUTE A SANZIONI"/>
    <x v="2"/>
    <s v=""/>
    <n v="500"/>
    <m/>
    <m/>
    <x v="7"/>
    <n v="7"/>
    <s v="Organizzazione e personale. Informatica                                  "/>
    <m/>
    <m/>
    <m/>
    <m/>
  </r>
  <r>
    <n v="10637"/>
    <s v="PURO"/>
    <s v="0100:Servizi istituzionali,  generali e di gestione "/>
    <s v="0103:Gestione economica, finanziaria,  programmazione, provveditorato"/>
    <n v="1100501"/>
    <m/>
    <s v="SPESE DOVUTE A SANZIONI"/>
    <x v="1"/>
    <s v="spese dovute a sanzioni"/>
    <n v="500"/>
    <s v="Lorella Vichi"/>
    <s v="in corso di esercizio"/>
    <x v="7"/>
    <n v="7"/>
    <s v="Organizzazione e personale. Informatica                                  "/>
    <m/>
    <m/>
    <m/>
    <m/>
  </r>
  <r>
    <n v="20012"/>
    <s v="PURO"/>
    <s v="0100:Servizi istituzionali,  generali e di gestione "/>
    <s v="0108:Statistica e sistemi informativi"/>
    <n v="2020302"/>
    <n v="2020302001"/>
    <s v="SOFTWARE E MANUTENZIONE EVOLUTIVA"/>
    <x v="2"/>
    <s v=""/>
    <n v="110000"/>
    <m/>
    <m/>
    <x v="7"/>
    <n v="7"/>
    <s v="Organizzazione e personale. Informatica                                  "/>
    <m/>
    <m/>
    <m/>
    <m/>
  </r>
  <r>
    <n v="20012"/>
    <s v="PURO"/>
    <s v="0100:Servizi istituzionali,  generali e di gestione "/>
    <s v="0108:Statistica e sistemi informativi"/>
    <n v="2020302"/>
    <n v="2020302001"/>
    <s v="SOFTWARE E MANUTENZIONE EVOLUTIVA"/>
    <x v="1"/>
    <s v="servizio di assistenza e aggioramento piattaforma open source-sviluppo sistema documentale crt"/>
    <n v="30000"/>
    <s v="Marco Caldini"/>
    <s v="dicembre 2021"/>
    <x v="7"/>
    <n v="7"/>
    <s v="Organizzazione e personale. Informatica                                  "/>
    <m/>
    <m/>
    <m/>
    <m/>
  </r>
  <r>
    <n v="20012"/>
    <s v="PURO"/>
    <s v="0100:Servizi istituzionali,  generali e di gestione "/>
    <s v="0108:Statistica e sistemi informativi"/>
    <n v="2020302"/>
    <n v="2020302001"/>
    <s v="SOFTWARE E MANUTENZIONE EVOLUTIVA"/>
    <x v="3"/>
    <s v="assistenza remota postazione utenti-software di monitoraggio dei servizi"/>
    <n v="5000"/>
    <s v="Marco Caldini"/>
    <s v="dicembre 2021"/>
    <x v="7"/>
    <n v="7"/>
    <s v="Organizzazione e personale. Informatica                                  "/>
    <m/>
    <m/>
    <m/>
    <m/>
  </r>
  <r>
    <n v="20012"/>
    <s v="PURO"/>
    <s v="0100:Servizi istituzionali,  generali e di gestione "/>
    <s v="0108:Statistica e sistemi informativi"/>
    <n v="2020302"/>
    <n v="2020302001"/>
    <s v="SOFTWARE E MANUTENZIONE EVOLUTIVA"/>
    <x v="4"/>
    <s v="servizi integrazione raccolta normativa"/>
    <n v="5000"/>
    <s v="Marco Caldini"/>
    <s v="dicembre 2021"/>
    <x v="7"/>
    <n v="7"/>
    <s v="Organizzazione e personale. Informatica                                  "/>
    <m/>
    <m/>
    <m/>
    <m/>
  </r>
  <r>
    <n v="20012"/>
    <s v="PURO"/>
    <s v="0100:Servizi istituzionali,  generali e di gestione "/>
    <s v="0108:Statistica e sistemi informativi"/>
    <n v="2020302"/>
    <n v="2020302001"/>
    <s v="SOFTWARE E MANUTENZIONE EVOLUTIVA"/>
    <x v="5"/>
    <s v="sviluppo siti web"/>
    <n v="12776"/>
    <s v="Marco Caldini"/>
    <s v="dicembre 2021"/>
    <x v="7"/>
    <n v="7"/>
    <s v="Organizzazione e personale. Informatica                                  "/>
    <m/>
    <m/>
    <m/>
    <m/>
  </r>
  <r>
    <n v="20012"/>
    <s v="PURO"/>
    <s v="0100:Servizi istituzionali,  generali e di gestione "/>
    <s v="0108:Statistica e sistemi informativi"/>
    <n v="2020302"/>
    <n v="2020302001"/>
    <s v="SOFTWARE E MANUTENZIONE EVOLUTIVA"/>
    <x v="6"/>
    <s v="sviluppo software difensore civico"/>
    <n v="30000"/>
    <s v="Marco Caldini"/>
    <s v="dicembre 2021"/>
    <x v="7"/>
    <n v="7"/>
    <s v="Organizzazione e personale. Informatica                                  "/>
    <m/>
    <m/>
    <m/>
    <m/>
  </r>
  <r>
    <n v="20012"/>
    <s v="PURO"/>
    <s v="0100:Servizi istituzionali,  generali e di gestione "/>
    <s v="0108:Statistica e sistemi informativi"/>
    <n v="2020302"/>
    <n v="2020302001"/>
    <s v="SOFTWARE E MANUTENZIONE EVOLUTIVA"/>
    <x v="7"/>
    <s v="sviluppo software per accesso gruppi di interesse alle sedute delle commissione"/>
    <n v="10000"/>
    <s v="Marco Caldini"/>
    <s v="dicembre 2021"/>
    <x v="7"/>
    <n v="7"/>
    <s v="Organizzazione e personale. Informatica                                  "/>
    <m/>
    <m/>
    <m/>
    <m/>
  </r>
  <r>
    <n v="20012"/>
    <s v="PURO"/>
    <s v="0100:Servizi istituzionali,  generali e di gestione "/>
    <s v="0108:Statistica e sistemi informativi"/>
    <n v="2020302"/>
    <n v="2020302001"/>
    <s v="SOFTWARE E MANUTENZIONE EVOLUTIVA"/>
    <x v="8"/>
    <s v="sviluppo software agenda digitale consiglio"/>
    <n v="3706"/>
    <s v="Marco Caldini"/>
    <s v="dicembre 2021"/>
    <x v="7"/>
    <n v="7"/>
    <s v="Organizzazione e personale. Informatica                                  "/>
    <m/>
    <m/>
    <m/>
    <m/>
  </r>
  <r>
    <n v="20012"/>
    <s v="PURO"/>
    <s v="0100:Servizi istituzionali,  generali e di gestione "/>
    <s v="0108:Statistica e sistemi informativi"/>
    <n v="2020302"/>
    <n v="2020302001"/>
    <s v="SOFTWARE E MANUTENZIONE EVOLUTIVA"/>
    <x v="9"/>
    <s v="sviluppo software e manutenzione evolutiva"/>
    <n v="2518"/>
    <s v="Marco Caldini"/>
    <s v="dicembre 2021"/>
    <x v="7"/>
    <n v="7"/>
    <s v="Organizzazione e personale. Informatica                                  "/>
    <m/>
    <m/>
    <m/>
    <m/>
  </r>
  <r>
    <n v="20012"/>
    <s v="PURO"/>
    <s v="0100:Servizi istituzionali,  generali e di gestione "/>
    <s v="0108:Statistica e sistemi informativi"/>
    <n v="2020302"/>
    <n v="2020302001"/>
    <s v="SOFTWARE E MANUTENZIONE EVOLUTIVA"/>
    <x v="10"/>
    <s v="sviluppo cmd build"/>
    <n v="11000"/>
    <s v="Lorella Vichi"/>
    <s v="dicembre 2021"/>
    <x v="7"/>
    <n v="7"/>
    <s v="Organizzazione e personale. Informatica                                  "/>
    <m/>
    <m/>
    <m/>
    <m/>
  </r>
  <r>
    <n v="20012"/>
    <s v="REIMP. DA FPV/E"/>
    <s v="0100:Servizi istituzionali,  generali e di gestione "/>
    <s v="0108:Statistica e sistemi informativi"/>
    <n v="2020302"/>
    <n v="2020302001"/>
    <s v="SOFTWARE E MANUTENZIONE EVOLUTIVA"/>
    <x v="2"/>
    <s v=""/>
    <n v="29170.2"/>
    <m/>
    <m/>
    <x v="7"/>
    <n v="7"/>
    <s v="Organizzazione e personale. Informatica                                  "/>
    <s v="X"/>
    <m/>
    <m/>
    <m/>
  </r>
  <r>
    <n v="20012"/>
    <s v="REIMP. DA FPV/E"/>
    <s v="0100:Servizi istituzionali,  generali e di gestione "/>
    <s v="0108:Statistica e sistemi informativi"/>
    <n v="2020302"/>
    <n v="2020302001"/>
    <s v="SOFTWARE E MANUTENZIONE EVOLUTIVA"/>
    <x v="1"/>
    <s v="Reimputazione da riaccertamento"/>
    <n v="29170.2"/>
    <s v="Marco Caldini"/>
    <s v="marzo 2021"/>
    <x v="7"/>
    <n v="7"/>
    <s v="Organizzazione e personale. Informatica                                  "/>
    <s v="X"/>
    <m/>
    <m/>
    <m/>
  </r>
  <r>
    <n v="20013"/>
    <s v="PURO"/>
    <s v="0100:Servizi istituzionali,  generali e di gestione "/>
    <s v="0108:Statistica e sistemi informativi"/>
    <n v="2020107"/>
    <n v="2020107001"/>
    <s v="SERVER"/>
    <x v="2"/>
    <s v=""/>
    <n v="118000"/>
    <m/>
    <m/>
    <x v="7"/>
    <n v="7"/>
    <s v="Organizzazione e personale. Informatica                                  "/>
    <m/>
    <m/>
    <m/>
    <m/>
  </r>
  <r>
    <n v="20013"/>
    <s v="PURO"/>
    <s v="0100:Servizi istituzionali,  generali e di gestione "/>
    <s v="0108:Statistica e sistemi informativi"/>
    <n v="2020107"/>
    <n v="2020107001"/>
    <s v="SERVER"/>
    <x v="1"/>
    <s v="acquisto antispam"/>
    <n v="18000"/>
    <s v="Marco Caldini"/>
    <s v="in corso di esercizio"/>
    <x v="7"/>
    <n v="7"/>
    <s v="Organizzazione e personale. Informatica                                  "/>
    <m/>
    <m/>
    <m/>
    <m/>
  </r>
  <r>
    <n v="20013"/>
    <s v="PURO"/>
    <s v="0100:Servizi istituzionali,  generali e di gestione "/>
    <s v="0108:Statistica e sistemi informativi"/>
    <n v="2020107"/>
    <n v="2020107001"/>
    <s v="SERVER"/>
    <x v="3"/>
    <s v="acquisto di componenti per la nuova sala server"/>
    <n v="100000"/>
    <s v="Marco Caldini"/>
    <s v="in corso di esercizio"/>
    <x v="7"/>
    <n v="7"/>
    <s v="Organizzazione e personale. Informatica                                  "/>
    <m/>
    <m/>
    <m/>
    <m/>
  </r>
  <r>
    <n v="20013"/>
    <s v="REIMP. DA FPV/E"/>
    <s v="0100:Servizi istituzionali,  generali e di gestione "/>
    <s v="0108:Statistica e sistemi informativi"/>
    <n v="2020107"/>
    <n v="2020107001"/>
    <s v="SERVER"/>
    <x v="2"/>
    <s v=""/>
    <n v="57828"/>
    <m/>
    <m/>
    <x v="7"/>
    <n v="7"/>
    <s v="Organizzazione e personale. Informatica                                  "/>
    <s v="X"/>
    <m/>
    <m/>
    <m/>
  </r>
  <r>
    <n v="20013"/>
    <s v="REIMP. DA FPV/E"/>
    <s v="0100:Servizi istituzionali,  generali e di gestione "/>
    <s v="0108:Statistica e sistemi informativi"/>
    <n v="2020107"/>
    <n v="2020107001"/>
    <s v="SERVER"/>
    <x v="1"/>
    <s v="Reimputazione da riaccertamento"/>
    <n v="57828"/>
    <s v="Marco Caldini"/>
    <s v="marzo 2021"/>
    <x v="7"/>
    <n v="7"/>
    <s v="Organizzazione e personale. Informatica                                  "/>
    <s v="X"/>
    <m/>
    <m/>
    <m/>
  </r>
  <r>
    <n v="20014"/>
    <s v="PURO"/>
    <s v="0100:Servizi istituzionali,  generali e di gestione "/>
    <s v="0108:Statistica e sistemi informativi"/>
    <n v="2020107"/>
    <n v="2020107002"/>
    <s v="POSTAZIONI DI LAVORO"/>
    <x v="2"/>
    <s v=""/>
    <n v="48156"/>
    <m/>
    <m/>
    <x v="7"/>
    <n v="7"/>
    <s v="Organizzazione e personale. Informatica                                  "/>
    <m/>
    <m/>
    <m/>
    <m/>
  </r>
  <r>
    <n v="20014"/>
    <s v="PURO"/>
    <s v="0100:Servizi istituzionali,  generali e di gestione "/>
    <s v="0108:Statistica e sistemi informativi"/>
    <n v="2020107"/>
    <n v="2020107002"/>
    <s v="POSTAZIONI DI LAVORO"/>
    <x v="1"/>
    <s v="adesione contratto aperto di giunta - sostituzione postazioni di lavoro"/>
    <n v="48156"/>
    <s v="Marco Caldini"/>
    <s v="Contratto in esecuzione"/>
    <x v="7"/>
    <n v="7"/>
    <s v="Organizzazione e personale. Informatica                                  "/>
    <m/>
    <m/>
    <m/>
    <m/>
  </r>
  <r>
    <n v="20014"/>
    <s v="REIMP. DA FPV/E"/>
    <s v="0100:Servizi istituzionali,  generali e di gestione "/>
    <s v="0108:Statistica e sistemi informativi"/>
    <n v="2020107"/>
    <n v="2020107002"/>
    <s v="POSTAZIONI DI LAVORO"/>
    <x v="2"/>
    <s v=""/>
    <n v="390.4"/>
    <m/>
    <m/>
    <x v="7"/>
    <n v="7"/>
    <s v="Organizzazione e personale. Informatica                                  "/>
    <s v="X"/>
    <m/>
    <m/>
    <m/>
  </r>
  <r>
    <n v="20014"/>
    <s v="REIMP. DA FPV/E"/>
    <s v="0100:Servizi istituzionali,  generali e di gestione "/>
    <s v="0108:Statistica e sistemi informativi"/>
    <n v="2020107"/>
    <n v="2020107002"/>
    <s v="POSTAZIONI DI LAVORO"/>
    <x v="1"/>
    <s v="Reimputazione da riaccertamento"/>
    <n v="390.4"/>
    <s v="Marco Caldini"/>
    <s v="marzo 2021"/>
    <x v="7"/>
    <n v="7"/>
    <s v="Organizzazione e personale. Informatica                                  "/>
    <s v="X"/>
    <m/>
    <m/>
    <m/>
  </r>
  <r>
    <n v="20015"/>
    <s v="PURO"/>
    <s v="0100:Servizi istituzionali,  generali e di gestione "/>
    <s v="0108:Statistica e sistemi informativi"/>
    <n v="2020107"/>
    <n v="2020107003"/>
    <s v="PERIFERICHE"/>
    <x v="2"/>
    <s v=""/>
    <n v="10000"/>
    <m/>
    <m/>
    <x v="7"/>
    <n v="7"/>
    <s v="Organizzazione e personale. Informatica                                  "/>
    <m/>
    <m/>
    <m/>
    <m/>
  </r>
  <r>
    <n v="20015"/>
    <s v="PURO"/>
    <s v="0100:Servizi istituzionali,  generali e di gestione "/>
    <s v="0108:Statistica e sistemi informativi"/>
    <n v="2020107"/>
    <n v="2020107003"/>
    <s v="PERIFERICHE"/>
    <x v="1"/>
    <s v="acquisto periferiche a supporto pdl e cabina di regia"/>
    <n v="10000"/>
    <s v="Marco Caldini"/>
    <s v="dicembre 2021"/>
    <x v="7"/>
    <n v="7"/>
    <s v="Organizzazione e personale. Informatica                                  "/>
    <m/>
    <m/>
    <m/>
    <m/>
  </r>
  <r>
    <n v="20016"/>
    <s v="PURO"/>
    <s v="0100:Servizi istituzionali,  generali e di gestione "/>
    <s v="0108:Statistica e sistemi informativi"/>
    <n v="2020107"/>
    <n v="2020107004"/>
    <s v="APPARATI DI TELECOMUNICAZIONE"/>
    <x v="2"/>
    <s v=""/>
    <n v="12000"/>
    <m/>
    <m/>
    <x v="7"/>
    <n v="7"/>
    <s v="Organizzazione e personale. Informatica                                  "/>
    <m/>
    <m/>
    <m/>
    <m/>
  </r>
  <r>
    <n v="20016"/>
    <s v="PURO"/>
    <s v="0100:Servizi istituzionali,  generali e di gestione "/>
    <s v="0108:Statistica e sistemi informativi"/>
    <n v="2020107"/>
    <n v="2020107004"/>
    <s v="APPARATI DI TELECOMUNICAZIONE"/>
    <x v="1"/>
    <s v="apparati di telecomunicazione"/>
    <n v="12000"/>
    <s v="Lorella Vichi"/>
    <s v="in corso di esercizio"/>
    <x v="7"/>
    <n v="7"/>
    <s v="Organizzazione e personale. Informatica                                  "/>
    <m/>
    <m/>
    <m/>
    <m/>
  </r>
  <r>
    <n v="20017"/>
    <s v="PURO"/>
    <s v="0100:Servizi istituzionali,  generali e di gestione "/>
    <s v="0108:Statistica e sistemi informativi"/>
    <n v="2020107"/>
    <n v="2020107999"/>
    <s v="APPARATI MULTIMEDIALI"/>
    <x v="2"/>
    <s v=""/>
    <n v="15000"/>
    <m/>
    <m/>
    <x v="7"/>
    <n v="7"/>
    <s v="Organizzazione e personale. Informatica                                  "/>
    <m/>
    <m/>
    <m/>
    <m/>
  </r>
  <r>
    <n v="20017"/>
    <s v="PURO"/>
    <s v="0100:Servizi istituzionali,  generali e di gestione "/>
    <s v="0108:Statistica e sistemi informativi"/>
    <n v="2020107"/>
    <n v="2020107999"/>
    <s v="APPARATI MULTIMEDIALI"/>
    <x v="1"/>
    <s v="apparati multimediali"/>
    <n v="15000"/>
    <s v="Marco Caldini"/>
    <s v="in corso di esercizio"/>
    <x v="7"/>
    <n v="7"/>
    <s v="Organizzazione e personale. Informatica                                  "/>
    <m/>
    <m/>
    <m/>
    <m/>
  </r>
  <r>
    <n v="20030"/>
    <s v="AVANZO"/>
    <s v="0100:Servizi istituzionali,  generali e di gestione "/>
    <s v="0108:Statistica e sistemi informativi"/>
    <n v="2020107"/>
    <n v="2020107002"/>
    <s v="POSTAZIONI DI LAVORO PER GLI UFFICI DEL CORECOM PER LA GESTIONE DELLE DELEGHE"/>
    <x v="2"/>
    <s v=""/>
    <n v="6186.91"/>
    <m/>
    <m/>
    <x v="7"/>
    <n v="7"/>
    <s v="Organizzazione e personale. Informatica                                  "/>
    <s v="prima variazione UP (avanzo)"/>
    <s v="AGCOM"/>
    <m/>
    <m/>
  </r>
  <r>
    <n v="20030"/>
    <s v="AVANZO"/>
    <s v="0100:Servizi istituzionali,  generali e di gestione "/>
    <s v="0108:Statistica e sistemi informativi"/>
    <n v="2020107"/>
    <n v="2020107002"/>
    <s v="POSTAZIONI DI LAVORO PER GLI UFFICI DEL CORECOM PER LA GESTIONE DELLE DELEGHE"/>
    <x v="1"/>
    <s v="Postazioni di lavoro Corecom gestione deleghe"/>
    <n v="6186.91"/>
    <s v="Marco Caldini"/>
    <s v="in corso di esercizio"/>
    <x v="7"/>
    <n v="7"/>
    <s v="Organizzazione e personale. Informatica                                  "/>
    <s v="prima variazione UP - attività (avanzo)"/>
    <s v="AGCOM"/>
    <m/>
    <m/>
  </r>
  <r>
    <n v="20038"/>
    <s v="AVANZO"/>
    <s v="0100:Servizi istituzionali,  generali e di gestione "/>
    <s v="0108:Statistica e sistemi informativi"/>
    <n v="2020107"/>
    <n v="2020107999"/>
    <s v="APPARATI MULTIMEDIALI PER OLI"/>
    <x v="2"/>
    <s v=""/>
    <n v="202.15"/>
    <m/>
    <m/>
    <x v="7"/>
    <n v="7"/>
    <s v="Organizzazione e personale. Informatica                                  "/>
    <s v="prima variazione UP (avanzo)"/>
    <s v="OLI"/>
    <m/>
    <m/>
  </r>
  <r>
    <n v="20038"/>
    <s v="AVANZO"/>
    <s v="0100:Servizi istituzionali,  generali e di gestione "/>
    <s v="0108:Statistica e sistemi informativi"/>
    <n v="2020107"/>
    <n v="2020107999"/>
    <s v="APPARATI MULTIMEDIALI PER OLI"/>
    <x v="1"/>
    <s v="Apparati multimendiali per la gestione delle dirette Oli"/>
    <n v="202.15"/>
    <s v="Marco Caldini"/>
    <s v="in corso di esercizio"/>
    <x v="7"/>
    <n v="7"/>
    <s v="Organizzazione e personale. Informatica                                  "/>
    <s v="prima variazione UP - attività (avanzo)"/>
    <s v="OLI"/>
    <m/>
    <m/>
  </r>
  <r>
    <n v="20039"/>
    <s v="AVANZO"/>
    <s v="0100:Servizi istituzionali,  generali e di gestione "/>
    <s v="0108:Statistica e sistemi informativi"/>
    <n v="2020302"/>
    <n v="2020302001"/>
    <s v="SVILUPPO SOFTWARE E MANUTENZIONE EVOLUTIVA PER OLI"/>
    <x v="2"/>
    <s v=""/>
    <n v="6750"/>
    <m/>
    <m/>
    <x v="7"/>
    <n v="7"/>
    <s v="Organizzazione e personale. Informatica                                  "/>
    <s v="prima variazione UP (avanzo)"/>
    <s v="OLI"/>
    <m/>
    <m/>
  </r>
  <r>
    <n v="20039"/>
    <s v="AVANZO"/>
    <s v="0100:Servizi istituzionali,  generali e di gestione "/>
    <s v="0108:Statistica e sistemi informativi"/>
    <n v="2020302"/>
    <n v="2020302001"/>
    <s v="SVILUPPO SOFTWARE E MANUTENZIONE EVOLUTIVA PER OLI"/>
    <x v="1"/>
    <s v="Interventi di manutenzione evolutiva su software/web OLI"/>
    <n v="6750"/>
    <s v="Marco Caldini"/>
    <s v="in corso di esercizio"/>
    <x v="7"/>
    <n v="7"/>
    <s v="Organizzazione e personale. Informatica                                  "/>
    <s v="prima variazione UP - attività (avanzo)"/>
    <s v="OLI"/>
    <m/>
    <m/>
  </r>
  <r>
    <n v="20050"/>
    <s v="PURO"/>
    <s v="0100:Servizi istituzionali,  generali e di gestione "/>
    <s v="0108:Statistica e sistemi informativi"/>
    <n v="2020106"/>
    <m/>
    <s v="MACCHINARI PER UFFICIO"/>
    <x v="2"/>
    <s v=""/>
    <n v="2000"/>
    <m/>
    <m/>
    <x v="7"/>
    <n v="7"/>
    <s v="Organizzazione e personale. Informatica                                  "/>
    <m/>
    <m/>
    <m/>
    <m/>
  </r>
  <r>
    <n v="20050"/>
    <s v="PURO"/>
    <s v="0100:Servizi istituzionali,  generali e di gestione "/>
    <s v="0108:Statistica e sistemi informativi"/>
    <n v="2020106"/>
    <m/>
    <s v="MACCHINARI PER UFFICIO"/>
    <x v="1"/>
    <s v="macchinari per ufficio"/>
    <n v="2000"/>
    <s v="Marco Caldini"/>
    <s v="dicembre 2021"/>
    <x v="7"/>
    <n v="7"/>
    <s v="Organizzazione e personale. Informatica                                  "/>
    <m/>
    <m/>
    <m/>
    <m/>
  </r>
  <r>
    <n v="10323"/>
    <s v="PURO"/>
    <s v="0100:Servizi istituzionali,  generali e di gestione "/>
    <s v="0101:Organi istituzionali"/>
    <n v="1030202"/>
    <n v="1030202004"/>
    <s v="SPESE PUBBLICITA'"/>
    <x v="2"/>
    <s v=""/>
    <n v="29000"/>
    <m/>
    <m/>
    <x v="7"/>
    <n v="7"/>
    <s v="Rappresentanza e relazioni istituzionali esterne. Comunicazione, URP e Tipografia                                 "/>
    <m/>
    <m/>
    <m/>
    <m/>
  </r>
  <r>
    <n v="10323"/>
    <s v="PURO"/>
    <s v="0100:Servizi istituzionali,  generali e di gestione "/>
    <s v="0101:Organi istituzionali"/>
    <n v="1030202"/>
    <n v="1030202004"/>
    <s v="SPESE PUBBLICITA'"/>
    <x v="1"/>
    <s v="acquisto pubblicita' istituzionale"/>
    <n v="29000"/>
    <s v="Manuela Paperini"/>
    <s v="in corso di esercizio"/>
    <x v="7"/>
    <n v="7"/>
    <s v="Rappresentanza e relazioni istituzionali esterne. Comunicazione, URP e Tipografia                                 "/>
    <m/>
    <m/>
    <m/>
    <m/>
  </r>
  <r>
    <n v="10397"/>
    <s v="PURO"/>
    <s v="0100:Servizi istituzionali,  generali e di gestione "/>
    <s v="0111:Altri servizi generali"/>
    <n v="1040104"/>
    <m/>
    <s v="TRASFERIMENTO RISORSE GIUNTA REGIONALE PER CONTRIBUTO ANAC"/>
    <x v="2"/>
    <s v=""/>
    <n v="100"/>
    <m/>
    <m/>
    <x v="7"/>
    <n v="7"/>
    <s v="Rappresentanza e relazioni istituzionali esterne. Comunicazione, URP e Tipografia                                 "/>
    <m/>
    <m/>
    <m/>
    <m/>
  </r>
  <r>
    <n v="10397"/>
    <s v="PURO"/>
    <s v="0100:Servizi istituzionali,  generali e di gestione "/>
    <s v="0111:Altri servizi generali"/>
    <n v="1040104"/>
    <m/>
    <s v="TRASFERIMENTO RISORSE GIUNTA REGIONALE PER CONTRIBUTO ANAC"/>
    <x v="1"/>
    <s v="rimborso a giunta regionale spesa per contributi anac procedure di gara"/>
    <n v="100"/>
    <s v="Marco Caldini"/>
    <s v="in corso di esercizio"/>
    <x v="7"/>
    <n v="7"/>
    <s v="Rappresentanza e relazioni istituzionali esterne. Comunicazione, URP e Tipografia                                 "/>
    <m/>
    <m/>
    <m/>
    <m/>
  </r>
  <r>
    <n v="10579"/>
    <s v="PURO"/>
    <s v="0100:Servizi istituzionali,  generali e di gestione "/>
    <s v="0101:Organi istituzionali"/>
    <n v="1030202"/>
    <n v="1030202004"/>
    <s v="COMUNICAZIONE FESTA DELLA TOSCANA - L.R. 46/2015"/>
    <x v="2"/>
    <s v=""/>
    <n v="35000"/>
    <m/>
    <m/>
    <x v="7"/>
    <n v="7"/>
    <s v="Rappresentanza e relazioni istituzionali esterne. Comunicazione, URP e Tipografia                                 "/>
    <m/>
    <m/>
    <m/>
    <m/>
  </r>
  <r>
    <n v="10579"/>
    <s v="PURO"/>
    <s v="0100:Servizi istituzionali,  generali e di gestione "/>
    <s v="0101:Organi istituzionali"/>
    <n v="1030202"/>
    <n v="1030202004"/>
    <s v="COMUNICAZIONE FESTA DELLA TOSCANA - L.R. 46/2015"/>
    <x v="1"/>
    <s v="acquisto pubblicita' istituzionale per festa della toscana"/>
    <n v="35000"/>
    <s v="Manuela Paperini"/>
    <s v="in corso di esercizio"/>
    <x v="7"/>
    <n v="7"/>
    <s v="Rappresentanza e relazioni istituzionali esterne. Comunicazione, URP e Tipografia                                 "/>
    <m/>
    <m/>
    <m/>
    <m/>
  </r>
  <r>
    <n v="70032"/>
    <s v="PURO"/>
    <s v="9900:Servizi per conto terzi "/>
    <s v="9901:Servizi per conto terzi - Partite di giro"/>
    <n v="7019903"/>
    <n v="7019903001"/>
    <s v="SPESE ANTICIPATE PER CARTE DI CREDITO AZIENDALI"/>
    <x v="2"/>
    <s v=""/>
    <n v="1000"/>
    <m/>
    <m/>
    <x v="7"/>
    <n v="7"/>
    <s v="Rappresentanza e relazioni istituzionali esterne. Comunicazione, URP e Tipografia                                 "/>
    <m/>
    <m/>
    <m/>
    <m/>
  </r>
  <r>
    <n v="70032"/>
    <s v="PURO"/>
    <s v="9900:Servizi per conto terzi "/>
    <s v="9901:Servizi per conto terzi - Partite di giro"/>
    <n v="7019903"/>
    <n v="7019903001"/>
    <s v="SPESE ANTICIPATE PER CARTE DI CREDITO AZIENDALI"/>
    <x v="1"/>
    <s v="pubblicita' su facebook"/>
    <n v="1000"/>
    <s v="Manuela Paperini"/>
    <s v="in corso di esercizio"/>
    <x v="7"/>
    <n v="7"/>
    <s v="Rappresentanza e relazioni istituzionali esterne. Comunicazione, URP e Tipografia                                 "/>
    <m/>
    <m/>
    <m/>
    <m/>
  </r>
  <r>
    <n v="10661"/>
    <s v="PURO"/>
    <s v="0100:Servizi istituzionali,  generali e di gestione "/>
    <s v="0101:Organi istituzionali"/>
    <n v="1040401"/>
    <m/>
    <s v="TRASFERIMENTI A FONDAZIONE SISTEMA TOSCANA PER ATTIVITA' DI COMUNICAZIONE ISTITUZIONALE"/>
    <x v="2"/>
    <m/>
    <n v="135000"/>
    <m/>
    <m/>
    <x v="7"/>
    <n v="7"/>
    <s v="Rappresentanza e relazioni istituzionali esterne. Comunicazione, URP e Tipografia                                 "/>
    <m/>
    <m/>
    <m/>
    <m/>
  </r>
  <r>
    <n v="10661"/>
    <s v="PURO"/>
    <s v="0100:Servizi istituzionali,  generali e di gestione "/>
    <s v="0101:Organi istituzionali"/>
    <n v="1040401"/>
    <m/>
    <s v="TRASFERIMENTI A FONDAZIONE SISTEMA TOSCANA PER ATTIVITA' DI COMUNICAZIONE ISTITUZIONALE"/>
    <x v="1"/>
    <s v="trasferimenti a fondazione sistema toscana per attività di comunicazione istituzionale"/>
    <n v="135000"/>
    <s v="Manuela Paperini"/>
    <s v="in corso di esercizio"/>
    <x v="7"/>
    <n v="7"/>
    <s v="Rappresentanza e relazioni istituzionali esterne. Comunicazione, URP e Tipografia                                 "/>
    <m/>
    <m/>
    <m/>
    <m/>
  </r>
  <r>
    <n v="10068"/>
    <s v="PURO"/>
    <s v="0100:Servizi istituzionali,  generali e di gestione "/>
    <s v="0110:Risorse umane"/>
    <n v="1030212"/>
    <m/>
    <s v="RIMBORSI SPESE E PREMI PER TIROCINI FORMATIVI A TITOLO ONEROSO PRESSO IL CONSIGLIO REGIONALE"/>
    <x v="2"/>
    <s v=""/>
    <n v="40000"/>
    <m/>
    <m/>
    <x v="8"/>
    <n v="8"/>
    <s v="Assistenza generale alla Commissione di controllo, al Parlamento degli studenti. Formazione del personale                                            "/>
    <m/>
    <m/>
    <s v="X"/>
    <m/>
  </r>
  <r>
    <n v="10068"/>
    <s v="PURO"/>
    <s v="0100:Servizi istituzionali,  generali e di gestione "/>
    <s v="0110:Risorse umane"/>
    <n v="1030212"/>
    <m/>
    <s v="RIMBORSI SPESE E PREMI PER TIROCINI FORMATIVI A TITOLO ONEROSO PRESSO IL CONSIGLIO REGIONALE"/>
    <x v="1"/>
    <s v="attivazione tirocini formativicon previsione rimborsospese"/>
    <n v="40000"/>
    <s v="Francesco Spolverini"/>
    <s v="in corso di esercizio"/>
    <x v="8"/>
    <n v="8"/>
    <s v="Assistenza generale alla Commissione di controllo, al Parlamento degli studenti. Formazione del personale                                            "/>
    <m/>
    <m/>
    <s v="X"/>
    <m/>
  </r>
  <r>
    <n v="10303"/>
    <s v="PURO"/>
    <s v="0100:Servizi istituzionali,  generali e di gestione "/>
    <s v="0110:Risorse umane"/>
    <n v="1090101"/>
    <n v="1090101001"/>
    <s v="RIMBORSO COMPENSI ALLA GIUNTA REGIONALE PER LAVORO STRAORDINARIO DEL PERSONALE  GIORNALISTICO A TEMPO INDETERMINATO DEL CONSIGLIO"/>
    <x v="2"/>
    <s v=""/>
    <n v="9000"/>
    <m/>
    <m/>
    <x v="8"/>
    <n v="8"/>
    <s v="Organizzazione e personale. Informatica                                  "/>
    <m/>
    <m/>
    <m/>
    <m/>
  </r>
  <r>
    <n v="10303"/>
    <s v="PURO"/>
    <s v="0100:Servizi istituzionali,  generali e di gestione "/>
    <s v="0110:Risorse umane"/>
    <n v="1090101"/>
    <n v="1090101001"/>
    <s v="RIMBORSO COMPENSI ALLA GIUNTA REGIONALE PER LAVORO STRAORDINARIO DEL PERSONALE  GIORNALISTICO A TEMPO INDETERMINATO DEL CONSIGLIO"/>
    <x v="1"/>
    <s v="straordinari effettuati dal personale giornalistico"/>
    <n v="9000"/>
    <s v="Ugo Galeotti"/>
    <s v="dicembre 2021"/>
    <x v="8"/>
    <n v="8"/>
    <s v="Organizzazione e personale. Informatica                                  "/>
    <m/>
    <m/>
    <m/>
    <m/>
  </r>
  <r>
    <n v="10320"/>
    <s v="PURO"/>
    <s v="0100:Servizi istituzionali,  generali e di gestione "/>
    <s v="0110:Risorse umane"/>
    <n v="1030218"/>
    <n v="1030218001"/>
    <s v="ACCERTAMENTI SANITARI"/>
    <x v="2"/>
    <s v=""/>
    <n v="13000"/>
    <m/>
    <m/>
    <x v="8"/>
    <n v="8"/>
    <s v="Organizzazione e personale. Informatica                                  "/>
    <m/>
    <m/>
    <m/>
    <m/>
  </r>
  <r>
    <n v="10320"/>
    <s v="PURO"/>
    <s v="0100:Servizi istituzionali,  generali e di gestione "/>
    <s v="0110:Risorse umane"/>
    <n v="1030218"/>
    <n v="1030218001"/>
    <s v="ACCERTAMENTI SANITARI"/>
    <x v="1"/>
    <s v="accertamenti sanitari"/>
    <n v="13000"/>
    <s v="Emanuela Ceccarelli"/>
    <s v="anno 2021"/>
    <x v="8"/>
    <n v="8"/>
    <s v="Organizzazione e personale. Informatica                                  "/>
    <m/>
    <m/>
    <m/>
    <m/>
  </r>
  <r>
    <n v="10320"/>
    <s v="REIMP. DA FPV/E"/>
    <s v="0100:Servizi istituzionali,  generali e di gestione "/>
    <s v="0110:Risorse umane"/>
    <n v="1030218"/>
    <n v="1030218001"/>
    <s v="ACCERTAMENTI SANITARI"/>
    <x v="2"/>
    <s v=""/>
    <n v="2268.42"/>
    <m/>
    <m/>
    <x v="8"/>
    <n v="8"/>
    <s v="Organizzazione e personale. Informatica                                  "/>
    <s v="X"/>
    <m/>
    <m/>
    <m/>
  </r>
  <r>
    <n v="10320"/>
    <s v="REIMP. DA FPV/E"/>
    <s v="0100:Servizi istituzionali,  generali e di gestione "/>
    <s v="0110:Risorse umane"/>
    <n v="1030218"/>
    <n v="1030218001"/>
    <s v="ACCERTAMENTI SANITARI"/>
    <x v="1"/>
    <s v="Reimputazione da riaccertamento"/>
    <n v="2268.42"/>
    <s v="Emanuela Ceccarelli"/>
    <s v="marzo 2021"/>
    <x v="8"/>
    <n v="8"/>
    <s v="Organizzazione e personale. Informatica                                  "/>
    <s v="X"/>
    <m/>
    <m/>
    <m/>
  </r>
  <r>
    <n v="10321"/>
    <s v="PURO"/>
    <s v="0100:Servizi istituzionali,  generali e di gestione "/>
    <s v="0110:Risorse umane"/>
    <n v="1030204"/>
    <n v="1030204004"/>
    <s v="SPESE PER LA FORMAZIONE OBBLIGATORIA DEL PERSONALE DEL CONSIGLIO"/>
    <x v="2"/>
    <s v=""/>
    <n v="20000"/>
    <m/>
    <m/>
    <x v="8"/>
    <n v="8"/>
    <s v="Assistenza generale alla Commissione di controllo, al Parlamento degli studenti. Formazione del personale                                            "/>
    <m/>
    <m/>
    <s v="X"/>
    <m/>
  </r>
  <r>
    <n v="10321"/>
    <s v="PURO"/>
    <s v="0100:Servizi istituzionali,  generali e di gestione "/>
    <s v="0110:Risorse umane"/>
    <n v="1030204"/>
    <n v="1030204004"/>
    <s v="SPESE PER LA FORMAZIONE OBBLIGATORIA DEL PERSONALE DEL CONSIGLIO"/>
    <x v="1"/>
    <s v="spese per corsi di formazione obbligatori n "/>
    <n v="20000"/>
    <s v="Francesco Spolverini"/>
    <s v="dicembre 2021"/>
    <x v="8"/>
    <n v="8"/>
    <s v="Assistenza generale alla Commissione di controllo, al Parlamento degli studenti. Formazione del personale                                            "/>
    <m/>
    <m/>
    <s v="X"/>
    <m/>
  </r>
  <r>
    <n v="10372"/>
    <s v="PURO"/>
    <s v="0100:Servizi istituzionali,  generali e di gestione "/>
    <s v="0110:Risorse umane"/>
    <n v="1090101"/>
    <n v="1090101001"/>
    <s v="RIMBORSO COMPENSI ALLA GIUNTA REGIONALE PER LAVORO STRAORDINARIO DEL PERSONALE  A TEMPO INDETERMINATO DEL CONSIGLIO"/>
    <x v="2"/>
    <s v=""/>
    <n v="90000"/>
    <m/>
    <m/>
    <x v="8"/>
    <n v="8"/>
    <s v="Organizzazione e personale. Informatica                                  "/>
    <m/>
    <m/>
    <m/>
    <m/>
  </r>
  <r>
    <n v="10372"/>
    <s v="PURO"/>
    <s v="0100:Servizi istituzionali,  generali e di gestione "/>
    <s v="0110:Risorse umane"/>
    <n v="1090101"/>
    <n v="1090101001"/>
    <s v="RIMBORSO COMPENSI ALLA GIUNTA REGIONALE PER LAVORO STRAORDINARIO DEL PERSONALE  A TEMPO INDETERMINATO DEL CONSIGLIO"/>
    <x v="1"/>
    <s v="rimborso spese alla giunta regionale per lavoro straordinario del personale a tempo indeterminato"/>
    <n v="90000"/>
    <s v="Ugo Galeotti"/>
    <s v="in corso di esercizio"/>
    <x v="8"/>
    <n v="8"/>
    <s v="Organizzazione e personale. Informatica                                  "/>
    <m/>
    <m/>
    <m/>
    <m/>
  </r>
  <r>
    <n v="10399"/>
    <s v="PURO"/>
    <s v="0100:Servizi istituzionali,  generali e di gestione "/>
    <s v="0111:Altri servizi generali"/>
    <n v="1040104"/>
    <n v="1040104001"/>
    <s v="TRASFERIMENTO RISORSE GIUNTA REGIONALE PER CONTRIBUTO ANAC"/>
    <x v="2"/>
    <s v=""/>
    <n v="600"/>
    <m/>
    <m/>
    <x v="8"/>
    <n v="8"/>
    <s v="Organizzazione e personale. Informatica                                  "/>
    <m/>
    <m/>
    <m/>
    <m/>
  </r>
  <r>
    <n v="10399"/>
    <s v="PURO"/>
    <s v="0100:Servizi istituzionali,  generali e di gestione "/>
    <s v="0111:Altri servizi generali"/>
    <n v="1040104"/>
    <n v="1040104001"/>
    <s v="TRASFERIMENTO RISORSE GIUNTA REGIONALE PER CONTRIBUTO ANAC"/>
    <x v="1"/>
    <s v="contributo anac procedure di gara"/>
    <n v="600"/>
    <s v="Ugo Galeotti"/>
    <s v="anno 2021"/>
    <x v="8"/>
    <n v="8"/>
    <s v="Organizzazione e personale. Informatica                                  "/>
    <m/>
    <m/>
    <m/>
    <m/>
  </r>
  <r>
    <n v="10510"/>
    <s v="PURO"/>
    <s v="0100:Servizi istituzionali,  generali e di gestione "/>
    <s v="0110:Risorse umane"/>
    <n v="1030212"/>
    <m/>
    <s v="RIMBORSO SPESE PER TIROCINI FORMATIVI CORECOM - RISORSE AGCOM"/>
    <x v="2"/>
    <s v=""/>
    <n v="6000"/>
    <m/>
    <m/>
    <x v="8"/>
    <n v="8"/>
    <s v="Assistenza generale alla Commissione di controllo, al Parlamento degli studenti. Formazione del personale                                            "/>
    <m/>
    <m/>
    <s v="X"/>
    <m/>
  </r>
  <r>
    <n v="10510"/>
    <s v="PURO"/>
    <s v="0100:Servizi istituzionali,  generali e di gestione "/>
    <s v="0110:Risorse umane"/>
    <n v="1030212"/>
    <m/>
    <s v="RIMBORSO SPESE PER TIROCINI FORMATIVI CORECOM - RISORSE AGCOM"/>
    <x v="1"/>
    <s v="rimborso a tirocinanti per corecom"/>
    <n v="6000"/>
    <s v="Francesco Spolverini"/>
    <s v="in corso di esercizio"/>
    <x v="8"/>
    <n v="8"/>
    <s v="Assistenza generale alla Commissione di controllo, al Parlamento degli studenti. Formazione del personale                                            "/>
    <m/>
    <m/>
    <s v="X"/>
    <m/>
  </r>
  <r>
    <n v="10510"/>
    <s v="AVANZO"/>
    <s v="0100:Servizi istituzionali,  generali e di gestione "/>
    <s v="0110:Risorse umane"/>
    <n v="1030212"/>
    <m/>
    <s v="RIMBORSO SPESE PER TIROCINI FORMATIVI CORECOM - RISORSE AGCOM"/>
    <x v="2"/>
    <s v=""/>
    <n v="6000"/>
    <m/>
    <m/>
    <x v="8"/>
    <n v="8"/>
    <s v="Assistenza generale alla Commissione di controllo, al Parlamento degli studenti. Formazione del personale                                            "/>
    <s v="prima variazione UP (avanzo)"/>
    <s v="AGCOM"/>
    <s v="X"/>
    <m/>
  </r>
  <r>
    <n v="10510"/>
    <s v="AVANZO"/>
    <s v="0100:Servizi istituzionali,  generali e di gestione "/>
    <s v="0110:Risorse umane"/>
    <n v="1030212"/>
    <m/>
    <s v="RIMBORSO SPESE PER TIROCINI FORMATIVI CORECOM - RISORSE AGCOM"/>
    <x v="1"/>
    <s v="rimborso a tirocinanti per corecom"/>
    <n v="6000"/>
    <s v="Francesco Spolverini"/>
    <s v="in corso di esercizio"/>
    <x v="8"/>
    <n v="8"/>
    <s v="Assistenza generale alla Commissione di controllo, al Parlamento degli studenti. Formazione del personale                                            "/>
    <s v="prima variazione UP - attività (avanzo)"/>
    <s v="AGCOM"/>
    <s v="X"/>
    <m/>
  </r>
  <r>
    <n v="10513"/>
    <s v="PURO"/>
    <s v="0100:Servizi istituzionali,  generali e di gestione "/>
    <s v="0103:Gestione economica, finanziaria,  programmazione, provveditorato"/>
    <n v="1030102"/>
    <n v="1030102999"/>
    <s v="ACQUISTO TITOLI DI TRASPORTO URBANO PER I DIPENDENTI DEL CONSIGLIO REGIONALE"/>
    <x v="2"/>
    <s v=""/>
    <n v="600"/>
    <m/>
    <m/>
    <x v="8"/>
    <n v="8"/>
    <s v="Organizzazione e personale. Informatica                                  "/>
    <m/>
    <m/>
    <m/>
    <m/>
  </r>
  <r>
    <n v="10513"/>
    <s v="PURO"/>
    <s v="0100:Servizi istituzionali,  generali e di gestione "/>
    <s v="0103:Gestione economica, finanziaria,  programmazione, provveditorato"/>
    <n v="1030102"/>
    <n v="1030102999"/>
    <s v="ACQUISTO TITOLI DI TRASPORTO URBANO PER I DIPENDENTI DEL CONSIGLIO REGIONALE"/>
    <x v="1"/>
    <s v="acquisto titoli di trasporto urbano per i dipendenti del consiglio regionale"/>
    <n v="600"/>
    <s v="Ugo Galeotti"/>
    <s v="in corso di esercizio"/>
    <x v="8"/>
    <n v="8"/>
    <s v="Organizzazione e personale. Informatica                                  "/>
    <m/>
    <m/>
    <m/>
    <m/>
  </r>
  <r>
    <n v="10575"/>
    <s v="PURO"/>
    <s v="0100:Servizi istituzionali,  generali e di gestione "/>
    <s v="0110:Risorse umane"/>
    <n v="1030204"/>
    <m/>
    <s v="SPESE PER LA FORMAZIONE NON OBBLIGATORIA DEL PERSONALE DEL CONSIGLIO"/>
    <x v="2"/>
    <s v=""/>
    <n v="15000"/>
    <m/>
    <m/>
    <x v="8"/>
    <n v="8"/>
    <s v="Assistenza generale alla Commissione di controllo, al Parlamento degli studenti. Formazione del personale                                            "/>
    <m/>
    <m/>
    <s v="X"/>
    <m/>
  </r>
  <r>
    <n v="10575"/>
    <s v="PURO"/>
    <s v="0100:Servizi istituzionali,  generali e di gestione "/>
    <s v="0110:Risorse umane"/>
    <n v="1030204"/>
    <m/>
    <s v="SPESE PER LA FORMAZIONE NON OBBLIGATORIA DEL PERSONALE DEL CONSIGLIO"/>
    <x v="1"/>
    <s v="spese per attivita' di formazione non obbligatoria del personale del consiglio"/>
    <n v="15000"/>
    <s v="Francesco Spolverini"/>
    <s v="in corso di esercizio"/>
    <x v="8"/>
    <n v="8"/>
    <s v="Assistenza generale alla Commissione di controllo, al Parlamento degli studenti. Formazione del personale                                            "/>
    <m/>
    <m/>
    <s v="X"/>
    <m/>
  </r>
  <r>
    <n v="10576"/>
    <s v="PURO"/>
    <s v="0100:Servizi istituzionali,  generali e di gestione "/>
    <s v="0103:Gestione economica, finanziaria,  programmazione, provveditorato"/>
    <n v="1030205"/>
    <n v="1030205004"/>
    <s v="RIMBORSO SOMME RELATIVE AL CONSUMO ENERGETICO ED AL COLLEGAMENTO TELEMATICO DEI DIPENDENTI DEL CONSIGLIO IN TELELAVORO"/>
    <x v="2"/>
    <s v=""/>
    <n v="16000"/>
    <m/>
    <m/>
    <x v="8"/>
    <n v="8"/>
    <s v="Organizzazione e personale. Informatica                                  "/>
    <m/>
    <m/>
    <m/>
    <m/>
  </r>
  <r>
    <n v="10576"/>
    <s v="PURO"/>
    <s v="0100:Servizi istituzionali,  generali e di gestione "/>
    <s v="0103:Gestione economica, finanziaria,  programmazione, provveditorato"/>
    <n v="1030205"/>
    <n v="1030205004"/>
    <s v="RIMBORSO SOMME RELATIVE AL CONSUMO ENERGETICO ED AL COLLEGAMENTO TELEMATICO DEI DIPENDENTI DEL CONSIGLIO IN TELELAVORO"/>
    <x v="1"/>
    <s v="rimborso consumo energetico dipendenti telelavoro"/>
    <n v="8500"/>
    <s v="Ugo Galeotti"/>
    <s v="in corso di esercizio"/>
    <x v="8"/>
    <n v="8"/>
    <s v="Organizzazione e personale. Informatica                                  "/>
    <m/>
    <m/>
    <m/>
    <m/>
  </r>
  <r>
    <n v="10576"/>
    <s v="PURO"/>
    <s v="0100:Servizi istituzionali,  generali e di gestione "/>
    <s v="0103:Gestione economica, finanziaria,  programmazione, provveditorato"/>
    <n v="1030205"/>
    <n v="1030205004"/>
    <s v="RIMBORSO SOMME RELATIVE AL CONSUMO ENERGETICO ED AL COLLEGAMENTO TELEMATICO DEI DIPENDENTI DEL CONSIGLIO IN TELELAVORO"/>
    <x v="3"/>
    <s v="rimborso spese adsl"/>
    <n v="7500"/>
    <s v="Ugo Galeotti"/>
    <s v="in corso di esercizio"/>
    <x v="8"/>
    <n v="8"/>
    <s v="Organizzazione e personale. Informatica                                  "/>
    <m/>
    <m/>
    <m/>
    <m/>
  </r>
  <r>
    <n v="10620"/>
    <s v="PURO"/>
    <s v="0100:Servizi istituzionali,  generali e di gestione "/>
    <s v="0110:Risorse umane"/>
    <n v="1090101"/>
    <m/>
    <s v="RIMBORSO ALLA GIUNTA REGIONALE DELLA SPESA SOSTENUTA PER MISSIONI IN ITALIA DEL PERSONALE DEL CONSIGLIO REGIONALE"/>
    <x v="2"/>
    <s v=""/>
    <n v="26500"/>
    <m/>
    <m/>
    <x v="8"/>
    <n v="8"/>
    <s v="Organizzazione e personale. Informatica                                  "/>
    <m/>
    <m/>
    <m/>
    <m/>
  </r>
  <r>
    <n v="10620"/>
    <s v="PURO"/>
    <s v="0100:Servizi istituzionali,  generali e di gestione "/>
    <s v="0110:Risorse umane"/>
    <n v="1090101"/>
    <m/>
    <s v="RIMBORSO ALLA GIUNTA REGIONALE DELLA SPESA SOSTENUTA PER MISSIONI IN ITALIA DEL PERSONALE DEL CONSIGLIO REGIONALE"/>
    <x v="1"/>
    <s v="rimborso giunta regionale della spesa di missione del personale del consiglio"/>
    <n v="26500"/>
    <s v="Emanuela Ceccarelli"/>
    <s v="in corso di esercizio"/>
    <x v="8"/>
    <n v="8"/>
    <s v="Organizzazione e personale. Informatica                                  "/>
    <m/>
    <m/>
    <m/>
    <m/>
  </r>
  <r>
    <n v="10621"/>
    <s v="PURO"/>
    <s v="0100:Servizi istituzionali,  generali e di gestione "/>
    <s v="0110:Risorse umane"/>
    <n v="1030202"/>
    <m/>
    <s v="SPESE DI MISSIONE ALL'ESTERO DEL PERSONALE DEL CONSIGLIO REGIONALE ED IN ITALIA DEL PERSONALE DI SEGRETERIA DELL'UFFICIO DI PRESIDENZA"/>
    <x v="2"/>
    <s v=""/>
    <n v="500"/>
    <m/>
    <m/>
    <x v="8"/>
    <n v="8"/>
    <s v="Organizzazione e personale. Informatica                                  "/>
    <m/>
    <m/>
    <m/>
    <m/>
  </r>
  <r>
    <n v="10621"/>
    <s v="PURO"/>
    <s v="0100:Servizi istituzionali,  generali e di gestione "/>
    <s v="0110:Risorse umane"/>
    <n v="1030202"/>
    <m/>
    <s v="SPESE DI MISSIONE ALL'ESTERO DEL PERSONALE DEL CONSIGLIO REGIONALE ED IN ITALIA DEL PERSONALE DI SEGRETERIA DELL'UFFICIO DI PRESIDENZA"/>
    <x v="1"/>
    <s v="missioni estero personale consiglio e missione italia personale segreteria ufficio presidenza"/>
    <n v="500"/>
    <s v="Emanuela Ceccarelli"/>
    <s v="in corso di esercizio"/>
    <x v="8"/>
    <n v="8"/>
    <s v="Organizzazione e personale. Informatica                                  "/>
    <m/>
    <m/>
    <m/>
    <m/>
  </r>
  <r>
    <n v="10622"/>
    <s v="PURO"/>
    <s v="0100:Servizi istituzionali,  generali e di gestione "/>
    <s v="0110:Risorse umane"/>
    <n v="1090101"/>
    <m/>
    <s v="RIMBORSO ALLA GIUNTA REGIONALE DELLA SPESA SOSTENUTA PER MISSIONI IN ITALIA DEL PERSONALE DEL CORECOM PER ATTIVITA DELEGATE"/>
    <x v="2"/>
    <s v=""/>
    <n v="5676.07"/>
    <m/>
    <m/>
    <x v="8"/>
    <n v="8"/>
    <s v="Organizzazione e personale. Informatica                                  "/>
    <m/>
    <m/>
    <m/>
    <m/>
  </r>
  <r>
    <n v="10622"/>
    <s v="PURO"/>
    <s v="0100:Servizi istituzionali,  generali e di gestione "/>
    <s v="0110:Risorse umane"/>
    <n v="1090101"/>
    <m/>
    <s v="RIMBORSO ALLA GIUNTA REGIONALE DELLA SPESA SOSTENUTA PER MISSIONI IN ITALIA DEL PERSONALE DEL CORECOM PER ATTIVITA DELEGATE"/>
    <x v="1"/>
    <s v="rimborso giunta regionale della spesa di missione del personale corecom per attivita' delegate"/>
    <n v="5676.07"/>
    <s v="Emanuela Ceccarelli"/>
    <s v="in corso di esercizio"/>
    <x v="8"/>
    <n v="8"/>
    <s v="Organizzazione e personale. Informatica                                  "/>
    <m/>
    <m/>
    <m/>
    <m/>
  </r>
  <r>
    <n v="10622"/>
    <s v="AVANZO"/>
    <s v="0100:Servizi istituzionali,  generali e di gestione "/>
    <s v="0110:Risorse umane"/>
    <n v="1090101"/>
    <m/>
    <s v="RIMBORSO ALLA GIUNTA REGIONALE DELLA SPESA SOSTENUTA PER MISSIONI IN ITALIA DEL PERSONALE DEL CORECOM PER ATTIVITA DELEGATE"/>
    <x v="2"/>
    <s v=""/>
    <n v="6524.18"/>
    <m/>
    <m/>
    <x v="8"/>
    <n v="8"/>
    <s v="Organizzazione e personale. Informatica                                  "/>
    <s v="prima variazione UP (avanzo)"/>
    <s v="AGCOM"/>
    <m/>
    <m/>
  </r>
  <r>
    <n v="10622"/>
    <s v="AVANZO"/>
    <s v="0100:Servizi istituzionali,  generali e di gestione "/>
    <s v="0110:Risorse umane"/>
    <n v="1090101"/>
    <m/>
    <s v="RIMBORSO ALLA GIUNTA REGIONALE DELLA SPESA SOSTENUTA PER MISSIONI IN ITALIA DEL PERSONALE DEL CORECOM PER ATTIVITA DELEGATE"/>
    <x v="1"/>
    <s v="rimborso giunta regionale della spesa di missione del personale corecom per attivita' delegate"/>
    <n v="6524.18"/>
    <s v="Emanuela Ceccarelli"/>
    <s v="in corso di esercizio"/>
    <x v="8"/>
    <n v="8"/>
    <s v="Organizzazione e personale. Informatica                                  "/>
    <s v="prima variazione UP - attività (avanzo)"/>
    <s v="AGCOM"/>
    <m/>
    <m/>
  </r>
  <r>
    <n v="10652"/>
    <s v="PURO"/>
    <s v="1500:Politiche per il lavoro e la formazione professionale "/>
    <s v="1502:Formazione professionale"/>
    <n v="1040401"/>
    <m/>
    <s v="CONTRIBUTO PER LE SPESE DI FUNZIONAMENTO DELLA FONDAZIONE PER LA FORMAZIONE POLITICA E ISTITUZIONALE L.R. 79/2020"/>
    <x v="2"/>
    <s v=""/>
    <n v="100000"/>
    <m/>
    <m/>
    <x v="8"/>
    <n v="8"/>
    <s v="Organizzazione e personale. Informatica                                  "/>
    <m/>
    <m/>
    <s v="X"/>
    <m/>
  </r>
  <r>
    <n v="10652"/>
    <s v="PURO"/>
    <s v="1500:Politiche per il lavoro e la formazione professionale "/>
    <s v="1502:Formazione professionale"/>
    <n v="1040401"/>
    <m/>
    <s v="CONTRIBUTO PER LE SPESE DI FUNZIONAMENTO DELLA FONDAZIONE PER LA FORMAZIONE POLITICA E ISTITUZIONALE L.R. 79/2020"/>
    <x v="1"/>
    <s v="spese fondazione formazione politica in conto esercizio"/>
    <n v="100000"/>
    <s v="Ugo Galeotti"/>
    <s v="in corso di esercizio"/>
    <x v="8"/>
    <n v="8"/>
    <s v="Organizzazione e personale. Informatica                                  "/>
    <m/>
    <m/>
    <m/>
    <m/>
  </r>
  <r>
    <n v="30001"/>
    <s v="AVANZO"/>
    <s v="0100:Servizi istituzionali,  generali e di gestione "/>
    <s v="0103:Gestione economica, finanziaria,  programmazione, provveditorato"/>
    <n v="3010104"/>
    <m/>
    <s v="COSTITUZIONE DEL FONDO PATRIMONIALE DELLA FONDAZIONE PER LA FORMAZIONE POLITICA E ISTITUZIONALE L.R. 79/2020"/>
    <x v="2"/>
    <m/>
    <n v="50000"/>
    <m/>
    <m/>
    <x v="8"/>
    <n v="8"/>
    <m/>
    <s v="prima variazione UP (avanzo)"/>
    <s v="Fondo Fondazione "/>
    <s v="X"/>
    <m/>
  </r>
  <r>
    <n v="30001"/>
    <s v="AVANZO"/>
    <s v="0100:Servizi istituzionali,  generali e di gestione "/>
    <s v="0103:Gestione economica, finanziaria,  programmazione, provveditorato"/>
    <n v="3010104"/>
    <m/>
    <s v="COSTITUZIONE DEL FONDO PATRIMONIALE DELLA FONDAZIONE PER LA FORMAZIONE POLITICA E ISTITUZIONALE L.R. 79/2020"/>
    <x v="1"/>
    <s v="costituzione fondo patrimoniale Fondazione per la formazione politica e istituzionale "/>
    <n v="50000"/>
    <s v="Ugo Galeotti"/>
    <s v="in corso di esercizio"/>
    <x v="8"/>
    <n v="8"/>
    <m/>
    <s v="prima variazione UP - attività (avanzo)"/>
    <s v="Fondo Fondazione "/>
    <m/>
    <m/>
  </r>
  <r>
    <n v="10135"/>
    <s v="PURO"/>
    <s v="0100:Servizi istituzionali,  generali e di gestione "/>
    <s v="0103:Gestione economica, finanziaria,  programmazione, provveditorato"/>
    <n v="1030213"/>
    <m/>
    <s v="SPESE PER SERVIZI DI PORTINERIA - ACCOGLIENZA UTENTI CORECOM PER FUNZIONI DELEGATE DA AGCOM"/>
    <x v="2"/>
    <s v=""/>
    <n v="30000"/>
    <m/>
    <m/>
    <x v="8"/>
    <n v="8"/>
    <s v="Rappresentanza e relazioni istituzionali esterne. Comunicazione, URP e Tipografia                                 "/>
    <m/>
    <m/>
    <m/>
    <m/>
  </r>
  <r>
    <n v="10135"/>
    <s v="PURO"/>
    <s v="0100:Servizi istituzionali,  generali e di gestione "/>
    <s v="0103:Gestione economica, finanziaria,  programmazione, provveditorato"/>
    <n v="1030213"/>
    <m/>
    <s v="SPESE PER SERVIZI DI PORTINERIA - ACCOGLIENZA UTENTI CORECOM PER FUNZIONI DELEGATE DA AGCOM"/>
    <x v="1"/>
    <s v="servizio portineria e accoglienza utenti corecom funzioni delegate da agcom (contratto soggetto aggregatore 1/7/2019-8/2/2025"/>
    <n v="30000"/>
    <s v="Patrizia Bianchi"/>
    <s v="Contratto in esecuzione"/>
    <x v="8"/>
    <n v="8"/>
    <s v="Rappresentanza e relazioni istituzionali esterne. Comunicazione, URP e Tipografia                                 "/>
    <m/>
    <m/>
    <m/>
    <m/>
  </r>
  <r>
    <n v="10135"/>
    <s v="AVANZO"/>
    <s v="0100:Servizi istituzionali,  generali e di gestione "/>
    <s v="0103:Gestione economica, finanziaria,  programmazione, provveditorato"/>
    <n v="1030213"/>
    <m/>
    <s v="SPESE PER SERVIZI DI PORTINERIA - ACCOGLIENZA UTENTI CORECOM PER FUNZIONI DELEGATE DA AGCOM"/>
    <x v="2"/>
    <s v=""/>
    <n v="1447.54"/>
    <m/>
    <m/>
    <x v="8"/>
    <n v="8"/>
    <s v="Rappresentanza e relazioni istituzionali esterne. Comunicazione, URP e Tipografia                                 "/>
    <s v="prima variazione UP (avanzo)"/>
    <s v="AGCOM"/>
    <m/>
    <m/>
  </r>
  <r>
    <n v="10135"/>
    <s v="AVANZO"/>
    <s v="0100:Servizi istituzionali,  generali e di gestione "/>
    <s v="0103:Gestione economica, finanziaria,  programmazione, provveditorato"/>
    <n v="1030213"/>
    <m/>
    <s v="SPESE PER SERVIZI DI PORTINERIA - ACCOGLIENZA UTENTI CORECOM PER FUNZIONI DELEGATE DA AGCOM"/>
    <x v="1"/>
    <s v="servizio portineria e accoglienza utenti corecom funzioni delegate da agcom (contratto soggetto aggregatore 1/7/2019-8/2/2025"/>
    <n v="1447.54"/>
    <s v="Patrizia Bianchi"/>
    <s v="Contratto in esecuzione"/>
    <x v="8"/>
    <n v="8"/>
    <s v="Rappresentanza e relazioni istituzionali esterne. Comunicazione, URP e Tipografia                                 "/>
    <s v="prima variazione UP - attività (avanzo)"/>
    <s v="AGCOM"/>
    <m/>
    <m/>
  </r>
  <r>
    <n v="10226"/>
    <s v="PURO"/>
    <s v="0100:Servizi istituzionali,  generali e di gestione "/>
    <s v="0103:Gestione economica, finanziaria,  programmazione, provveditorato"/>
    <n v="1030102"/>
    <m/>
    <s v="SPESE PER MATERIALI VARI, MINUTERIE ED ALTRI BENI DI CONSUMO"/>
    <x v="2"/>
    <s v=""/>
    <n v="638.07999999999993"/>
    <m/>
    <m/>
    <x v="8"/>
    <n v="8"/>
    <s v="Rappresentanza e relazioni istituzionali esterne. Comunicazione, URP e Tipografia                                 "/>
    <m/>
    <m/>
    <m/>
    <m/>
  </r>
  <r>
    <n v="10226"/>
    <s v="PURO"/>
    <s v="0100:Servizi istituzionali,  generali e di gestione "/>
    <s v="0103:Gestione economica, finanziaria,  programmazione, provveditorato"/>
    <n v="1030102"/>
    <m/>
    <s v="SPESE PER MATERIALI VARI, MINUTERIE ED ALTRI BENI DI CONSUMO"/>
    <x v="1"/>
    <s v="fornitura di materiale vario, minuteria e altri beni di consumo per le esigenze del consiglio regionale"/>
    <n v="638.07999999999993"/>
    <s v="Patrizia Bianchi"/>
    <s v="in corso di esercizio"/>
    <x v="8"/>
    <n v="8"/>
    <s v="Rappresentanza e relazioni istituzionali esterne. Comunicazione, URP e Tipografia                                 "/>
    <m/>
    <m/>
    <m/>
    <m/>
  </r>
  <r>
    <n v="10244"/>
    <s v="PURO"/>
    <s v="0100:Servizi istituzionali,  generali e di gestione "/>
    <s v="0103:Gestione economica, finanziaria,  programmazione, provveditorato"/>
    <n v="1030213"/>
    <m/>
    <s v="DEPOSITO MATERIALE VARIO"/>
    <x v="2"/>
    <s v=""/>
    <n v="32000"/>
    <m/>
    <m/>
    <x v="8"/>
    <n v="8"/>
    <s v="Rappresentanza e relazioni istituzionali esterne. Comunicazione, URP e Tipografia                                 "/>
    <m/>
    <m/>
    <m/>
    <m/>
  </r>
  <r>
    <n v="10244"/>
    <s v="PURO"/>
    <s v="0100:Servizi istituzionali,  generali e di gestione "/>
    <s v="0103:Gestione economica, finanziaria,  programmazione, provveditorato"/>
    <n v="1030213"/>
    <m/>
    <s v="DEPOSITO MATERIALE VARIO"/>
    <x v="1"/>
    <s v="servizio di deposito e custodia schede elettorali e materiale vario - proroga "/>
    <n v="2000"/>
    <s v="Patrizia Bianchi"/>
    <s v="in corso di esercizio"/>
    <x v="8"/>
    <n v="8"/>
    <s v="Rappresentanza e relazioni istituzionali esterne. Comunicazione, URP e Tipografia                                 "/>
    <m/>
    <m/>
    <m/>
    <m/>
  </r>
  <r>
    <n v="10244"/>
    <s v="PURO"/>
    <s v="0100:Servizi istituzionali,  generali e di gestione "/>
    <s v="0103:Gestione economica, finanziaria,  programmazione, provveditorato"/>
    <n v="1030213"/>
    <m/>
    <s v="DEPOSITO MATERIALE VARIO"/>
    <x v="3"/>
    <s v="servizio di deposito e custodia schede elettorali e materiale vario. nuova procedura appalto decorrenza gennaio 21 "/>
    <n v="30000"/>
    <s v="Patrizia Bianchi"/>
    <s v="in corso di esercizio"/>
    <x v="8"/>
    <n v="8"/>
    <s v="Rappresentanza e relazioni istituzionali esterne. Comunicazione, URP e Tipografia                                 "/>
    <m/>
    <m/>
    <m/>
    <m/>
  </r>
  <r>
    <n v="10259"/>
    <s v="PURO"/>
    <s v="0100:Servizi istituzionali,  generali e di gestione "/>
    <s v="0103:Gestione economica, finanziaria,  programmazione, provveditorato"/>
    <n v="1030213"/>
    <m/>
    <s v="SERVIZIO GENERALE DI FACCHINAGGIO"/>
    <x v="2"/>
    <s v=""/>
    <n v="130000"/>
    <m/>
    <m/>
    <x v="8"/>
    <n v="8"/>
    <s v="Rappresentanza e relazioni istituzionali esterne. Comunicazione, URP e Tipografia                                 "/>
    <m/>
    <m/>
    <m/>
    <m/>
  </r>
  <r>
    <n v="10259"/>
    <s v="PURO"/>
    <s v="0100:Servizi istituzionali,  generali e di gestione "/>
    <s v="0103:Gestione economica, finanziaria,  programmazione, provveditorato"/>
    <n v="1030213"/>
    <m/>
    <s v="SERVIZIO GENERALE DI FACCHINAGGIO"/>
    <x v="1"/>
    <s v="servizio facchinaggio interno/esterno convenzione consip fm3 - lotto 5, scadenza 8/10/2021 eventuale proroga ottobre 2021"/>
    <n v="80000"/>
    <s v="Patrizia Bianchi"/>
    <s v="in corso di esercizio"/>
    <x v="8"/>
    <n v="8"/>
    <s v="Rappresentanza e relazioni istituzionali esterne. Comunicazione, URP e Tipografia                                 "/>
    <m/>
    <m/>
    <m/>
    <m/>
  </r>
  <r>
    <n v="10259"/>
    <s v="PURO"/>
    <s v="0100:Servizi istituzionali,  generali e di gestione "/>
    <s v="0103:Gestione economica, finanziaria,  programmazione, provveditorato"/>
    <n v="1030213"/>
    <m/>
    <s v="SERVIZIO GENERALE DI FACCHINAGGIO"/>
    <x v="3"/>
    <s v="servizio di facchinaggio interno/esterno adesione nuovo appalto soggetto aggregatore da ottobre 2021"/>
    <n v="50000"/>
    <s v="Patrizia Bianchi"/>
    <s v="in corso di esercizio"/>
    <x v="8"/>
    <n v="8"/>
    <s v="Rappresentanza e relazioni istituzionali esterne. Comunicazione, URP e Tipografia                                 "/>
    <m/>
    <m/>
    <m/>
    <m/>
  </r>
  <r>
    <n v="10260"/>
    <s v="PURO"/>
    <s v="0100:Servizi istituzionali,  generali e di gestione "/>
    <s v="0103:Gestione economica, finanziaria,  programmazione, provveditorato"/>
    <n v="1030213"/>
    <m/>
    <s v="SPESE PER SERVIZIO DI VIGILANZA ARMATA"/>
    <x v="2"/>
    <s v=""/>
    <n v="360000"/>
    <m/>
    <m/>
    <x v="8"/>
    <n v="8"/>
    <s v="Rappresentanza e relazioni istituzionali esterne. Comunicazione, URP e Tipografia                                 "/>
    <m/>
    <m/>
    <m/>
    <m/>
  </r>
  <r>
    <n v="10260"/>
    <s v="PURO"/>
    <s v="0100:Servizi istituzionali,  generali e di gestione "/>
    <s v="0103:Gestione economica, finanziaria,  programmazione, provveditorato"/>
    <n v="1030213"/>
    <m/>
    <s v="SPESE PER SERVIZIO DI VIGILANZA ARMATA"/>
    <x v="1"/>
    <s v="servizi di vigilanza armata. adesione a contratto soggetto aggregatore dal 1.08.2019 - 19.08.2025"/>
    <n v="360000"/>
    <s v="Patrizia Bianchi"/>
    <s v="in corso esercizio"/>
    <x v="8"/>
    <n v="8"/>
    <s v="Rappresentanza e relazioni istituzionali esterne. Comunicazione, URP e Tipografia                                 "/>
    <m/>
    <m/>
    <m/>
    <m/>
  </r>
  <r>
    <n v="10261"/>
    <s v="PURO"/>
    <s v="0100:Servizi istituzionali,  generali e di gestione "/>
    <s v="0103:Gestione economica, finanziaria,  programmazione, provveditorato"/>
    <n v="1030213"/>
    <m/>
    <s v="SPESE PER SERVIZIO DI PORTINERIA"/>
    <x v="2"/>
    <s v=""/>
    <n v="481000"/>
    <m/>
    <m/>
    <x v="8"/>
    <n v="8"/>
    <s v="Rappresentanza e relazioni istituzionali esterne. Comunicazione, URP e Tipografia                                 "/>
    <m/>
    <m/>
    <m/>
    <m/>
  </r>
  <r>
    <n v="10261"/>
    <s v="PURO"/>
    <s v="0100:Servizi istituzionali,  generali e di gestione "/>
    <s v="0103:Gestione economica, finanziaria,  programmazione, provveditorato"/>
    <n v="1030213"/>
    <m/>
    <s v="SPESE PER SERVIZIO DI PORTINERIA"/>
    <x v="1"/>
    <s v="adesione a nuovo contratto soggetto aggregatore dal 1/7/2019-8/02/2025"/>
    <n v="481000"/>
    <s v="Patrizia Bianchi"/>
    <s v="Contratto in esecuzione"/>
    <x v="8"/>
    <n v="8"/>
    <s v="Rappresentanza e relazioni istituzionali esterne. Comunicazione, URP e Tipografia                                 "/>
    <m/>
    <m/>
    <m/>
    <m/>
  </r>
  <r>
    <n v="10294"/>
    <s v="PURO"/>
    <s v="0100:Servizi istituzionali,  generali e di gestione "/>
    <s v="0106:Ufficio tecnico"/>
    <n v="1030209"/>
    <n v="1030209003"/>
    <s v="MANUTENZIONE MOBILI ARREDI E ATTREZZATURE"/>
    <x v="2"/>
    <s v=""/>
    <n v="5000"/>
    <m/>
    <m/>
    <x v="8"/>
    <n v="8"/>
    <s v="Rappresentanza e relazioni istituzionali esterne. Comunicazione, URP e Tipografia                                 "/>
    <m/>
    <m/>
    <m/>
    <m/>
  </r>
  <r>
    <n v="10294"/>
    <s v="PURO"/>
    <s v="0100:Servizi istituzionali,  generali e di gestione "/>
    <s v="0106:Ufficio tecnico"/>
    <n v="1030209"/>
    <n v="1030209003"/>
    <s v="MANUTENZIONE MOBILI ARREDI E ATTREZZATURE"/>
    <x v="1"/>
    <s v="affidamento servizio di manutenzione mobili, arredi e attrezzature"/>
    <n v="5000"/>
    <s v="Patrizia Bianchi"/>
    <s v="in corso di esercizio"/>
    <x v="8"/>
    <n v="8"/>
    <s v="Rappresentanza e relazioni istituzionali esterne. Comunicazione, URP e Tipografia                                 "/>
    <m/>
    <m/>
    <m/>
    <m/>
  </r>
  <r>
    <n v="10306"/>
    <s v="PURO"/>
    <s v="0100:Servizi istituzionali,  generali e di gestione "/>
    <s v="0103:Gestione economica, finanziaria,  programmazione, provveditorato"/>
    <n v="1030102"/>
    <m/>
    <s v="FORNITURA VESTIARIO PER IL PERSONALE"/>
    <x v="2"/>
    <s v=""/>
    <n v="5000"/>
    <m/>
    <m/>
    <x v="8"/>
    <n v="8"/>
    <s v="Rappresentanza e relazioni istituzionali esterne. Comunicazione, URP e Tipografia                                 "/>
    <m/>
    <m/>
    <m/>
    <m/>
  </r>
  <r>
    <n v="10306"/>
    <s v="PURO"/>
    <s v="0100:Servizi istituzionali,  generali e di gestione "/>
    <s v="0103:Gestione economica, finanziaria,  programmazione, provveditorato"/>
    <n v="1030102"/>
    <m/>
    <s v="FORNITURA VESTIARIO PER IL PERSONALE"/>
    <x v="1"/>
    <s v="acquisto nuova dotazione di vestiario per personale prima accoglienza e autisti"/>
    <n v="5000"/>
    <s v="Patrizia Bianchi"/>
    <s v="in corso di esercizio"/>
    <x v="8"/>
    <n v="8"/>
    <s v="Rappresentanza e relazioni istituzionali esterne. Comunicazione, URP e Tipografia                                 "/>
    <m/>
    <m/>
    <m/>
    <m/>
  </r>
  <r>
    <n v="10396"/>
    <s v="PURO"/>
    <s v="0100:Servizi istituzionali,  generali e di gestione "/>
    <s v="0105:Gestione dei beni demaniali e patrimoniali"/>
    <n v="1030213"/>
    <m/>
    <s v="ONERI DELLA SICUREZZA RELATIVI A SERVIZI DI FACCHINAGGIO"/>
    <x v="2"/>
    <s v=""/>
    <n v="25"/>
    <m/>
    <m/>
    <x v="8"/>
    <n v="8"/>
    <s v="Rappresentanza e relazioni istituzionali esterne. Comunicazione, URP e Tipografia                                 "/>
    <m/>
    <m/>
    <m/>
    <m/>
  </r>
  <r>
    <n v="10396"/>
    <s v="PURO"/>
    <s v="0100:Servizi istituzionali,  generali e di gestione "/>
    <s v="0105:Gestione dei beni demaniali e patrimoniali"/>
    <n v="1030213"/>
    <m/>
    <s v="ONERI DELLA SICUREZZA RELATIVI A SERVIZI DI FACCHINAGGIO"/>
    <x v="1"/>
    <s v="oneri della sicurezza relativi a servizi di facchinaggio"/>
    <n v="25"/>
    <s v="Patrizia Bianchi"/>
    <s v="Contratto in esecuzione"/>
    <x v="8"/>
    <n v="8"/>
    <s v="Rappresentanza e relazioni istituzionali esterne. Comunicazione, URP e Tipografia                                 "/>
    <m/>
    <m/>
    <m/>
    <m/>
  </r>
  <r>
    <n v="10514"/>
    <s v="PURO"/>
    <s v="0100:Servizi istituzionali,  generali e di gestione "/>
    <s v="0103:Gestione economica, finanziaria,  programmazione, provveditorato"/>
    <n v="1030102"/>
    <n v="1030102005"/>
    <s v="ACQUISTO BENI PER ALLESTIMENTO SALE DI RAPPRESENTANZA"/>
    <x v="2"/>
    <s v=""/>
    <n v="2361.92"/>
    <m/>
    <m/>
    <x v="8"/>
    <n v="8"/>
    <s v="Rappresentanza e relazioni istituzionali esterne. Comunicazione, URP e Tipografia                                 "/>
    <m/>
    <m/>
    <m/>
    <m/>
  </r>
  <r>
    <n v="10514"/>
    <s v="PURO"/>
    <s v="0100:Servizi istituzionali,  generali e di gestione "/>
    <s v="0103:Gestione economica, finanziaria,  programmazione, provveditorato"/>
    <n v="1030102"/>
    <n v="1030102005"/>
    <s v="ACQUISTO BENI PER ALLESTIMENTO SALE DI RAPPRESENTANZA"/>
    <x v="1"/>
    <s v="acquisto beni di consumo per allestimento sale di rappresentanza"/>
    <n v="2361.92"/>
    <s v="Patrizia Bianchi"/>
    <s v="in corso di esercizio"/>
    <x v="8"/>
    <n v="8"/>
    <s v="Rappresentanza e relazioni istituzionali esterne. Comunicazione, URP e Tipografia                                 "/>
    <m/>
    <m/>
    <m/>
    <m/>
  </r>
  <r>
    <n v="20005"/>
    <s v="PURO"/>
    <s v="0100:Servizi istituzionali,  generali e di gestione "/>
    <s v="0103:Gestione economica, finanziaria,  programmazione, provveditorato"/>
    <n v="2020103"/>
    <m/>
    <s v="ACQUISTO MOBILI E ARREDI -SPESE DI INVESTIMENTO"/>
    <x v="2"/>
    <s v=""/>
    <n v="18000"/>
    <m/>
    <m/>
    <x v="8"/>
    <n v="8"/>
    <s v="Rappresentanza e relazioni istituzionali esterne. Comunicazione, URP e Tipografia                                 "/>
    <m/>
    <m/>
    <m/>
    <m/>
  </r>
  <r>
    <n v="20005"/>
    <s v="PURO"/>
    <s v="0100:Servizi istituzionali,  generali e di gestione "/>
    <s v="0103:Gestione economica, finanziaria,  programmazione, provveditorato"/>
    <n v="2020103"/>
    <m/>
    <s v="ACQUISTO MOBILI E ARREDI -SPESE DI INVESTIMENTO"/>
    <x v="1"/>
    <s v="acquisto mobili e arredi per allestimento locali delle sedi consiliari"/>
    <n v="18000"/>
    <s v="Patrizia Bianchi"/>
    <s v="in corso di esercizio"/>
    <x v="8"/>
    <n v="8"/>
    <s v="Rappresentanza e relazioni istituzionali esterne. Comunicazione, URP e Tipografia                                 "/>
    <m/>
    <m/>
    <m/>
    <m/>
  </r>
  <r>
    <n v="20006"/>
    <s v="PURO"/>
    <s v="0100:Servizi istituzionali,  generali e di gestione "/>
    <s v="0103:Gestione economica, finanziaria,  programmazione, provveditorato"/>
    <n v="2020105"/>
    <m/>
    <s v="ACQUISTO ATTREZZATURE -SPESE DI INVESTIMENTO"/>
    <x v="2"/>
    <s v=""/>
    <n v="8000"/>
    <m/>
    <m/>
    <x v="8"/>
    <n v="8"/>
    <s v="Rappresentanza e relazioni istituzionali esterne. Comunicazione, URP e Tipografia                                 "/>
    <m/>
    <m/>
    <m/>
    <m/>
  </r>
  <r>
    <n v="20006"/>
    <s v="PURO"/>
    <s v="0100:Servizi istituzionali,  generali e di gestione "/>
    <s v="0103:Gestione economica, finanziaria,  programmazione, provveditorato"/>
    <n v="2020105"/>
    <m/>
    <s v="ACQUISTO ATTREZZATURE -SPESE DI INVESTIMENTO"/>
    <x v="1"/>
    <s v="acquisto attrezzature sulla base delle esigenze del consiglio regionale"/>
    <n v="8000"/>
    <s v="Patrizia Bianchi"/>
    <s v="in corso di esercizio"/>
    <x v="8"/>
    <n v="8"/>
    <s v="Rappresentanza e relazioni istituzionali esterne. Comunicazione, URP e Tipografia                                 "/>
    <m/>
    <m/>
    <m/>
    <m/>
  </r>
  <r>
    <n v="20024"/>
    <s v="PURO"/>
    <s v="0100:Servizi istituzionali,  generali e di gestione "/>
    <s v="0111:Altri servizi generali"/>
    <n v="2020105"/>
    <m/>
    <s v="SPESE PER L'ACQUISTO DI MATERIALI E ATTREZZATURE PER LA SEGNALETICA INTERNA"/>
    <x v="2"/>
    <s v=""/>
    <n v="14000"/>
    <m/>
    <m/>
    <x v="8"/>
    <n v="8"/>
    <s v="Rappresentanza e relazioni istituzionali esterne. Comunicazione, URP e Tipografia                                 "/>
    <m/>
    <m/>
    <m/>
    <m/>
  </r>
  <r>
    <n v="20024"/>
    <s v="PURO"/>
    <s v="0100:Servizi istituzionali,  generali e di gestione "/>
    <s v="0111:Altri servizi generali"/>
    <n v="2020105"/>
    <m/>
    <s v="SPESE PER L'ACQUISTO DI MATERIALI E ATTREZZATURE PER LA SEGNALETICA INTERNA"/>
    <x v="1"/>
    <s v="progetto di rifacimento attrezzature per segnaletica interna (ad es. totem e pannello informativo in plexiglass)"/>
    <n v="14000"/>
    <s v="Patrizia Bianchi"/>
    <s v="in corso di esercizio"/>
    <x v="8"/>
    <n v="8"/>
    <s v="Rappresentanza e relazioni istituzionali esterne. Comunicazione, URP e Tipografia                                 "/>
    <m/>
    <m/>
    <m/>
    <m/>
  </r>
  <r>
    <n v="20029"/>
    <s v="PURO"/>
    <s v="0100:Servizi istituzionali,  generali e di gestione "/>
    <s v="0111:Altri servizi generali"/>
    <n v="2020105"/>
    <m/>
    <s v="SPESE PER L'ACQUISTO DI MATERIALI E ATTREZZATURE PER ALLESTIMENTO SPAZI ESPOSITIVI DI PROPRIETA' REGIONE TOSCANA"/>
    <x v="2"/>
    <s v=""/>
    <n v="1000"/>
    <m/>
    <m/>
    <x v="8"/>
    <n v="8"/>
    <s v="Rappresentanza e relazioni istituzionali esterne. Comunicazione, URP e Tipografia                                 "/>
    <m/>
    <m/>
    <m/>
    <m/>
  </r>
  <r>
    <n v="20029"/>
    <s v="PURO"/>
    <s v="0100:Servizi istituzionali,  generali e di gestione "/>
    <s v="0111:Altri servizi generali"/>
    <n v="2020105"/>
    <m/>
    <s v="SPESE PER L'ACQUISTO DI MATERIALI E ATTREZZATURE PER ALLESTIMENTO SPAZI ESPOSITIVI DI PROPRIETA' REGIONE TOSCANA"/>
    <x v="1"/>
    <s v="acquisto materiali e attrezzature per allestimento nuovi spazi espositivi di proprieta' della regione"/>
    <n v="1000"/>
    <s v="Patrizia Bianchi"/>
    <s v="in corso di esercizio"/>
    <x v="8"/>
    <n v="8"/>
    <s v="Rappresentanza e relazioni istituzionali esterne. Comunicazione, URP e Tipografia                                 "/>
    <m/>
    <m/>
    <m/>
    <m/>
  </r>
  <r>
    <n v="20037"/>
    <s v="PURO"/>
    <s v="0100:Servizi istituzionali,  generali e di gestione "/>
    <s v="0111:Altri servizi generali"/>
    <n v="2020103"/>
    <m/>
    <s v="SPESE PER L'ACQUISTO DI MOBILI E ARREDI PER ALLESTIMENTO SPAZI ESPOSITIVI DI PROPRIETA REGIONE TOSCANA"/>
    <x v="2"/>
    <s v=""/>
    <n v="1000"/>
    <m/>
    <m/>
    <x v="8"/>
    <n v="8"/>
    <s v="Rappresentanza e relazioni istituzionali esterne. Comunicazione, URP e Tipografia                                 "/>
    <m/>
    <m/>
    <m/>
    <m/>
  </r>
  <r>
    <n v="20037"/>
    <s v="PURO"/>
    <s v="0100:Servizi istituzionali,  generali e di gestione "/>
    <s v="0111:Altri servizi generali"/>
    <n v="2020103"/>
    <m/>
    <s v="SPESE PER L'ACQUISTO DI MOBILI E ARREDI PER ALLESTIMENTO SPAZI ESPOSITIVI DI PROPRIETA REGIONE TOSCANA"/>
    <x v="1"/>
    <s v="acquisto mobili e arredi per allestimento nuovi spazi espositivi di proprieta' della regione"/>
    <n v="1000"/>
    <s v="Patrizia Bianchi"/>
    <s v="in corso di esercizio"/>
    <x v="8"/>
    <n v="8"/>
    <s v="Rappresentanza e relazioni istituzionali esterne. Comunicazione, URP e Tipografia                                 "/>
    <m/>
    <m/>
    <m/>
    <m/>
  </r>
  <r>
    <n v="10230"/>
    <s v="PURO"/>
    <s v="0100:Servizi istituzionali,  generali e di gestione "/>
    <s v="0103:Gestione economica, finanziaria,  programmazione, provveditorato"/>
    <n v="1100401"/>
    <n v="1100401003"/>
    <s v="ASSICURAZIONE RCT E PRESTATORI D'OPERA"/>
    <x v="2"/>
    <s v=""/>
    <n v="16360.01"/>
    <m/>
    <m/>
    <x v="9"/>
    <n v="9"/>
    <s v="Provveditorato, gare, contratti e manutenzione sedi                          "/>
    <m/>
    <m/>
    <m/>
    <m/>
  </r>
  <r>
    <n v="10230"/>
    <s v="PURO"/>
    <s v="0100:Servizi istituzionali,  generali e di gestione "/>
    <s v="0103:Gestione economica, finanziaria,  programmazione, provveditorato"/>
    <n v="1100401"/>
    <n v="1100401003"/>
    <s v="ASSICURAZIONE RCT E PRESTATORI D'OPERA"/>
    <x v="1"/>
    <s v="assicurazione rct e prestatori d'opera 1 aprile 2019  31 marzo 2023"/>
    <n v="11360.01"/>
    <s v="Piero Fabrizio Puggelli"/>
    <s v="Contratto in esecuzione"/>
    <x v="9"/>
    <n v="9"/>
    <s v="Provveditorato, gare, contratti e manutenzione sedi                          "/>
    <m/>
    <m/>
    <m/>
    <m/>
  </r>
  <r>
    <n v="10230"/>
    <s v="PURO"/>
    <s v="0100:Servizi istituzionali,  generali e di gestione "/>
    <s v="0103:Gestione economica, finanziaria,  programmazione, provveditorato"/>
    <n v="1100401"/>
    <n v="1100401003"/>
    <s v="ASSICURAZIONE RCT E PRESTATORI D'OPERA"/>
    <x v="3"/>
    <s v="regolazioni premi e franchigie"/>
    <n v="5000"/>
    <s v="Piero Fabrizio Puggelli"/>
    <s v="in corso di esercizio"/>
    <x v="9"/>
    <n v="9"/>
    <s v="Provveditorato, gare, contratti e manutenzione sedi                          "/>
    <m/>
    <m/>
    <m/>
    <m/>
  </r>
  <r>
    <n v="10231"/>
    <s v="PURO"/>
    <s v="0100:Servizi istituzionali,  generali e di gestione "/>
    <s v="0103:Gestione economica, finanziaria,  programmazione, provveditorato"/>
    <n v="1100401"/>
    <n v="1100401003"/>
    <s v="ASSICURAZIONE RC PATRIMONIALE"/>
    <x v="2"/>
    <s v=""/>
    <n v="20000"/>
    <m/>
    <m/>
    <x v="9"/>
    <n v="9"/>
    <s v="Provveditorato, gare, contratti e manutenzione sedi                          "/>
    <m/>
    <m/>
    <m/>
    <m/>
  </r>
  <r>
    <n v="10231"/>
    <s v="PURO"/>
    <s v="0100:Servizi istituzionali,  generali e di gestione "/>
    <s v="0103:Gestione economica, finanziaria,  programmazione, provveditorato"/>
    <n v="1100401"/>
    <n v="1100401003"/>
    <s v="ASSICURAZIONE RC PATRIMONIALE"/>
    <x v="1"/>
    <s v="assicurazione responsabilita' civile patrimoniale - nuova gara soggeto aggregatore gr dal 01 apr 2021 al 31 mar 2025"/>
    <n v="15000"/>
    <s v="Piero Fabrizio Puggelli"/>
    <s v="31/12/2021"/>
    <x v="9"/>
    <n v="9"/>
    <s v="Provveditorato, gare, contratti e manutenzione sedi                          "/>
    <m/>
    <m/>
    <m/>
    <m/>
  </r>
  <r>
    <n v="10231"/>
    <s v="PURO"/>
    <s v="0100:Servizi istituzionali,  generali e di gestione "/>
    <s v="0103:Gestione economica, finanziaria,  programmazione, provveditorato"/>
    <n v="1100401"/>
    <n v="1100401003"/>
    <s v="ASSICURAZIONE RC PATRIMONIALE"/>
    <x v="3"/>
    <s v="regolazioni premi e franchigie - appendici polizze progettisti"/>
    <n v="5000"/>
    <s v="Piero Fabrizio Puggelli"/>
    <s v="31/12/2021"/>
    <x v="9"/>
    <n v="9"/>
    <s v="Provveditorato, gare, contratti e manutenzione sedi                          "/>
    <m/>
    <m/>
    <m/>
    <m/>
  </r>
  <r>
    <n v="10234"/>
    <s v="PURO"/>
    <s v="0100:Servizi istituzionali,  generali e di gestione "/>
    <s v="0103:Gestione economica, finanziaria,  programmazione, provveditorato"/>
    <n v="1100401"/>
    <n v="1100401999"/>
    <s v="COSTO PREMI ASSICURATIVI - CONSIGLIERI. PRESIDENTE GIUNTA E ASSESSORI (Art. 24 c. 2 l.r. 3/2009)"/>
    <x v="2"/>
    <s v=""/>
    <n v="70000"/>
    <m/>
    <m/>
    <x v="9"/>
    <n v="9"/>
    <s v="Provveditorato, gare, contratti e manutenzione sedi                          "/>
    <m/>
    <m/>
    <m/>
    <m/>
  </r>
  <r>
    <n v="10234"/>
    <s v="PURO"/>
    <s v="0100:Servizi istituzionali,  generali e di gestione "/>
    <s v="0103:Gestione economica, finanziaria,  programmazione, provveditorato"/>
    <n v="1100401"/>
    <n v="1100401999"/>
    <s v="COSTO PREMI ASSICURATIVI - CONSIGLIERI. PRESIDENTE GIUNTA E ASSESSORI (Art. 24 c. 2 l.r. 3/2009)"/>
    <x v="1"/>
    <s v="polizza &quot;ipm&quot; presidente, consiglieri e assessori della rt (36 mesi dal 31 gen 2021 al 31 gen 2024 -eventuale proroga  6 mesi"/>
    <n v="36000"/>
    <s v="Piero Fabrizio Puggelli"/>
    <d v="2021-01-31T00:00:00"/>
    <x v="9"/>
    <n v="9"/>
    <s v="Provveditorato, gare, contratti e manutenzione sedi                          "/>
    <m/>
    <m/>
    <m/>
    <m/>
  </r>
  <r>
    <n v="10234"/>
    <s v="PURO"/>
    <s v="0100:Servizi istituzionali,  generali e di gestione "/>
    <s v="0103:Gestione economica, finanziaria,  programmazione, provveditorato"/>
    <n v="1100401"/>
    <n v="1100401999"/>
    <s v="COSTO PREMI ASSICURATIVI - CONSIGLIERI. PRESIDENTE GIUNTA E ASSESSORI (Art. 24 c. 2 l.r. 3/2009)"/>
    <x v="3"/>
    <s v="polizza &quot;infortuni&quot; presidente, consiglieri e assessori della rt  (durata 36 mesi dal 31/01/21 al 31/01/24-proroga 6 mesi)"/>
    <n v="34000"/>
    <s v="Piero Fabrizio Puggelli"/>
    <d v="2021-01-31T00:00:00"/>
    <x v="9"/>
    <n v="9"/>
    <s v="Provveditorato, gare, contratti e manutenzione sedi                          "/>
    <m/>
    <m/>
    <m/>
    <m/>
  </r>
  <r>
    <n v="10236"/>
    <s v="PURO"/>
    <s v="0100:Servizi istituzionali,  generali e di gestione "/>
    <s v="0103:Gestione economica, finanziaria,  programmazione, provveditorato"/>
    <n v="1030102"/>
    <n v="1030102999"/>
    <s v="BENI E MATERIALE DI CONSUMO"/>
    <x v="2"/>
    <s v=""/>
    <n v="7000"/>
    <m/>
    <m/>
    <x v="9"/>
    <n v="9"/>
    <s v="Provveditorato, gare, contratti e manutenzione sedi                          "/>
    <m/>
    <m/>
    <m/>
    <m/>
  </r>
  <r>
    <n v="10236"/>
    <s v="PURO"/>
    <s v="0100:Servizi istituzionali,  generali e di gestione "/>
    <s v="0103:Gestione economica, finanziaria,  programmazione, provveditorato"/>
    <n v="1030102"/>
    <n v="1030102999"/>
    <s v="BENI E MATERIALE DI CONSUMO"/>
    <x v="1"/>
    <s v="acquisto di materiale di consumo per la mensa"/>
    <n v="3228.75"/>
    <s v="Piero Fabrizio Puggelli"/>
    <s v="in corso di esercizio"/>
    <x v="9"/>
    <n v="9"/>
    <s v="Provveditorato, gare, contratti e manutenzione sedi                          "/>
    <m/>
    <m/>
    <m/>
    <m/>
  </r>
  <r>
    <n v="10236"/>
    <s v="PURO"/>
    <s v="0100:Servizi istituzionali,  generali e di gestione "/>
    <s v="0103:Gestione economica, finanziaria,  programmazione, provveditorato"/>
    <n v="1030102"/>
    <n v="1030102999"/>
    <s v="BENI E MATERIALE DI CONSUMO"/>
    <x v="3"/>
    <s v="acquisto acqua in boccioni"/>
    <n v="3771.25"/>
    <s v="Fabio Cocchi"/>
    <s v="Contratto in esecuzione"/>
    <x v="9"/>
    <n v="9"/>
    <s v="Provveditorato, gare, contratti e manutenzione sedi                          "/>
    <m/>
    <m/>
    <m/>
    <m/>
  </r>
  <r>
    <n v="10237"/>
    <s v="PURO"/>
    <s v="0100:Servizi istituzionali,  generali e di gestione "/>
    <s v="0103:Gestione economica, finanziaria,  programmazione, provveditorato"/>
    <n v="1030209"/>
    <m/>
    <s v="MANUTENZIONE E RIPARAZIONE DI ATTREZZATURE MENSA"/>
    <x v="2"/>
    <s v=""/>
    <n v="1000"/>
    <m/>
    <m/>
    <x v="9"/>
    <n v="9"/>
    <s v="Provveditorato, gare, contratti e manutenzione sedi                          "/>
    <m/>
    <m/>
    <m/>
    <m/>
  </r>
  <r>
    <n v="10237"/>
    <s v="PURO"/>
    <s v="0100:Servizi istituzionali,  generali e di gestione "/>
    <s v="0103:Gestione economica, finanziaria,  programmazione, provveditorato"/>
    <n v="1030209"/>
    <m/>
    <s v="MANUTENZIONE E RIPARAZIONE DI ATTREZZATURE MENSA"/>
    <x v="1"/>
    <s v="manutenzione e riparazione di attrezzature mensa"/>
    <n v="1000"/>
    <s v="Piero Fabrizio Puggelli"/>
    <s v="31/12/2021"/>
    <x v="9"/>
    <n v="9"/>
    <s v="Provveditorato, gare, contratti e manutenzione sedi                          "/>
    <m/>
    <m/>
    <m/>
    <m/>
  </r>
  <r>
    <n v="10238"/>
    <s v="PURO"/>
    <s v="0100:Servizi istituzionali,  generali e di gestione "/>
    <s v="0103:Gestione economica, finanziaria,  programmazione, provveditorato"/>
    <n v="1030207"/>
    <n v="1030207999"/>
    <s v="NOLEGGIO BENI DI TERZI"/>
    <x v="2"/>
    <s v=""/>
    <n v="3130"/>
    <m/>
    <m/>
    <x v="9"/>
    <n v="9"/>
    <s v="Provveditorato, gare, contratti e manutenzione sedi                          "/>
    <m/>
    <m/>
    <m/>
    <m/>
  </r>
  <r>
    <n v="10238"/>
    <s v="PURO"/>
    <s v="0100:Servizi istituzionali,  generali e di gestione "/>
    <s v="0103:Gestione economica, finanziaria,  programmazione, provveditorato"/>
    <n v="1030207"/>
    <n v="1030207999"/>
    <s v="NOLEGGIO BENI DI TERZI"/>
    <x v="1"/>
    <s v="affidamento si servizio e lavaggio tovagliato dal 01/08/2020"/>
    <n v="2500"/>
    <s v="Fabio Cocchi"/>
    <s v="in corso di esecuzione"/>
    <x v="9"/>
    <n v="9"/>
    <s v="Provveditorato, gare, contratti e manutenzione sedi                          "/>
    <m/>
    <m/>
    <m/>
    <m/>
  </r>
  <r>
    <n v="10238"/>
    <s v="PURO"/>
    <s v="0100:Servizi istituzionali,  generali e di gestione "/>
    <s v="0103:Gestione economica, finanziaria,  programmazione, provveditorato"/>
    <n v="1030207"/>
    <n v="1030207999"/>
    <s v="NOLEGGIO BENI DI TERZI"/>
    <x v="3"/>
    <s v="noleggio erogatori acqua (dal 29/02/2020)"/>
    <n v="630"/>
    <s v="Fabio Cocchi"/>
    <s v="in corso di esecuzione"/>
    <x v="9"/>
    <n v="9"/>
    <s v="Provveditorato, gare, contratti e manutenzione sedi                          "/>
    <m/>
    <m/>
    <m/>
    <m/>
  </r>
  <r>
    <n v="10242"/>
    <s v="PURO"/>
    <s v="0100:Servizi istituzionali,  generali e di gestione "/>
    <s v="0105:Gestione dei beni demaniali e patrimoniali"/>
    <n v="1030207"/>
    <n v="1030207001"/>
    <s v="CANONE DI LOCAZIONE"/>
    <x v="2"/>
    <s v=""/>
    <n v="17000"/>
    <m/>
    <m/>
    <x v="9"/>
    <n v="9"/>
    <s v="Provveditorato, gare, contratti e manutenzione sedi                          "/>
    <m/>
    <m/>
    <m/>
    <m/>
  </r>
  <r>
    <n v="10242"/>
    <s v="PURO"/>
    <s v="0100:Servizi istituzionali,  generali e di gestione "/>
    <s v="0105:Gestione dei beni demaniali e patrimoniali"/>
    <n v="1030207"/>
    <n v="1030207001"/>
    <s v="CANONE DI LOCAZIONE"/>
    <x v="1"/>
    <s v="locazione palazzo pentellini"/>
    <n v="17000"/>
    <s v="Piero Fabrizio Puggelli"/>
    <d v="2021-12-31T00:00:00"/>
    <x v="9"/>
    <n v="9"/>
    <s v="Provveditorato, gare, contratti e manutenzione sedi                          "/>
    <m/>
    <m/>
    <m/>
    <m/>
  </r>
  <r>
    <n v="10243"/>
    <s v="PURO"/>
    <s v="0100:Servizi istituzionali,  generali e di gestione "/>
    <s v="0105:Gestione dei beni demaniali e patrimoniali"/>
    <n v="1020102"/>
    <n v="1020102001"/>
    <s v="IMPOSTA DI REGISTRO SU LOCAZIONE"/>
    <x v="2"/>
    <s v=""/>
    <n v="180"/>
    <m/>
    <m/>
    <x v="9"/>
    <n v="9"/>
    <s v="Provveditorato, gare, contratti e manutenzione sedi                          "/>
    <m/>
    <m/>
    <m/>
    <m/>
  </r>
  <r>
    <n v="10243"/>
    <s v="PURO"/>
    <s v="0100:Servizi istituzionali,  generali e di gestione "/>
    <s v="0105:Gestione dei beni demaniali e patrimoniali"/>
    <n v="1020102"/>
    <n v="1020102001"/>
    <s v="IMPOSTA DI REGISTRO SU LOCAZIONE"/>
    <x v="1"/>
    <s v="imposta di registro palazzo pentellini"/>
    <n v="180"/>
    <s v="Piero Fabrizio Puggelli"/>
    <d v="2021-01-31T00:00:00"/>
    <x v="9"/>
    <n v="9"/>
    <s v="Provveditorato, gare, contratti e manutenzione sedi                          "/>
    <m/>
    <m/>
    <m/>
    <m/>
  </r>
  <r>
    <n v="10245"/>
    <s v="PURO"/>
    <s v="0100:Servizi istituzionali,  generali e di gestione "/>
    <s v="0103:Gestione economica, finanziaria,  programmazione, provveditorato"/>
    <n v="1030207"/>
    <m/>
    <s v="NOLEGGIO OPERATIVO SENZA CONDUCENTE"/>
    <x v="2"/>
    <s v=""/>
    <n v="20106.12"/>
    <m/>
    <m/>
    <x v="9"/>
    <n v="9"/>
    <s v="Provveditorato, gare, contratti e manutenzione sedi                          "/>
    <m/>
    <m/>
    <m/>
    <m/>
  </r>
  <r>
    <n v="10245"/>
    <s v="PURO"/>
    <s v="0100:Servizi istituzionali,  generali e di gestione "/>
    <s v="0103:Gestione economica, finanziaria,  programmazione, provveditorato"/>
    <n v="1030207"/>
    <m/>
    <s v="NOLEGGIO OPERATIVO SENZA CONDUCENTE"/>
    <x v="1"/>
    <s v="noleggio parco auto - noleggio opel (scadenza 25 e 256 gen 2021)"/>
    <n v="1500"/>
    <s v="Fabio Cocchi"/>
    <s v="Contratto in esecuzione"/>
    <x v="9"/>
    <n v="9"/>
    <s v="Provveditorato, gare, contratti e manutenzione sedi                          "/>
    <m/>
    <m/>
    <m/>
    <m/>
  </r>
  <r>
    <n v="10245"/>
    <s v="PURO"/>
    <s v="0100:Servizi istituzionali,  generali e di gestione "/>
    <s v="0103:Gestione economica, finanziaria,  programmazione, provveditorato"/>
    <n v="1030207"/>
    <m/>
    <s v="NOLEGGIO OPERATIVO SENZA CONDUCENTE"/>
    <x v="3"/>
    <s v="noleggio parco auto : rinnovo noleggio panda scadenza 26/11/2021 e opel scadenza 26 e 26 gen 2022"/>
    <n v="10500"/>
    <s v="Fabio Cocchi"/>
    <s v="Contratto in esecuzione"/>
    <x v="9"/>
    <n v="9"/>
    <s v="Provveditorato, gare, contratti e manutenzione sedi                          "/>
    <m/>
    <m/>
    <m/>
    <m/>
  </r>
  <r>
    <n v="10245"/>
    <s v="PURO"/>
    <s v="0100:Servizi istituzionali,  generali e di gestione "/>
    <s v="0103:Gestione economica, finanziaria,  programmazione, provveditorato"/>
    <n v="1030207"/>
    <m/>
    <s v="NOLEGGIO OPERATIVO SENZA CONDUCENTE"/>
    <x v="4"/>
    <s v="adesione convenzione consip veicoli noleggio 14- lotto 2 (durata 36 mesi)"/>
    <n v="8106.12"/>
    <s v="Fabio Cocchi"/>
    <s v="Contratto in esecuzione"/>
    <x v="9"/>
    <n v="9"/>
    <s v="Provveditorato, gare, contratti e manutenzione sedi                          "/>
    <m/>
    <m/>
    <m/>
    <m/>
  </r>
  <r>
    <n v="10246"/>
    <s v="PURO"/>
    <s v="0100:Servizi istituzionali,  generali e di gestione "/>
    <s v="0103:Gestione economica, finanziaria,  programmazione, provveditorato"/>
    <n v="1030102"/>
    <n v="1030102002"/>
    <s v="CARBURANTI"/>
    <x v="2"/>
    <s v=""/>
    <n v="13500"/>
    <m/>
    <m/>
    <x v="9"/>
    <n v="9"/>
    <s v="Provveditorato, gare, contratti e manutenzione sedi                          "/>
    <m/>
    <m/>
    <m/>
    <m/>
  </r>
  <r>
    <n v="10246"/>
    <s v="PURO"/>
    <s v="0100:Servizi istituzionali,  generali e di gestione "/>
    <s v="0103:Gestione economica, finanziaria,  programmazione, provveditorato"/>
    <n v="1030102"/>
    <n v="1030102002"/>
    <s v="CARBURANTI"/>
    <x v="1"/>
    <s v="acquisto carburante per autoparco"/>
    <n v="13500"/>
    <s v="Fabio Cocchi"/>
    <s v="31/12/2021"/>
    <x v="9"/>
    <n v="9"/>
    <s v="Provveditorato, gare, contratti e manutenzione sedi                          "/>
    <m/>
    <m/>
    <m/>
    <m/>
  </r>
  <r>
    <n v="10247"/>
    <s v="PURO"/>
    <s v="0100:Servizi istituzionali,  generali e di gestione "/>
    <s v="0103:Gestione economica, finanziaria,  programmazione, provveditorato"/>
    <n v="1030205"/>
    <n v="1030205999"/>
    <s v="PEDAGGI. CANONI E PARCHEGGI AUTOVETTURE PARCO AUTO"/>
    <x v="2"/>
    <s v=""/>
    <n v="4300"/>
    <m/>
    <m/>
    <x v="9"/>
    <n v="9"/>
    <s v="Provveditorato, gare, contratti e manutenzione sedi                          "/>
    <m/>
    <m/>
    <m/>
    <m/>
  </r>
  <r>
    <n v="10247"/>
    <s v="PURO"/>
    <s v="0100:Servizi istituzionali,  generali e di gestione "/>
    <s v="0103:Gestione economica, finanziaria,  programmazione, provveditorato"/>
    <n v="1030205"/>
    <n v="1030205999"/>
    <s v="PEDAGGI. CANONI E PARCHEGGI AUTOVETTURE PARCO AUTO"/>
    <x v="1"/>
    <s v="pedaggi parcheggi relativi ad autovetture parco auto"/>
    <n v="3800"/>
    <s v="Fabio Cocchi"/>
    <s v="31/12/2021"/>
    <x v="9"/>
    <n v="9"/>
    <s v="Provveditorato, gare, contratti e manutenzione sedi                          "/>
    <m/>
    <m/>
    <m/>
    <m/>
  </r>
  <r>
    <n v="10247"/>
    <s v="PURO"/>
    <s v="0100:Servizi istituzionali,  generali e di gestione "/>
    <s v="0103:Gestione economica, finanziaria,  programmazione, provveditorato"/>
    <n v="1030205"/>
    <n v="1030205999"/>
    <s v="PEDAGGI. CANONI E PARCHEGGI AUTOVETTURE PARCO AUTO"/>
    <x v="3"/>
    <s v="sas servizi alla strada - canoni ztlbts"/>
    <n v="500"/>
    <s v="Fabio Cocchi"/>
    <s v="31/12/2021"/>
    <x v="9"/>
    <n v="9"/>
    <s v="Provveditorato, gare, contratti e manutenzione sedi                          "/>
    <m/>
    <m/>
    <m/>
    <m/>
  </r>
  <r>
    <n v="10248"/>
    <s v="PURO"/>
    <s v="0100:Servizi istituzionali,  generali e di gestione "/>
    <s v="0103:Gestione economica, finanziaria,  programmazione, provveditorato"/>
    <n v="1030213"/>
    <m/>
    <s v="ALTRE SPESE DI ESERCIZIO E MOVIMENTAZIONE AUTOVETTURE  PARCO AUTO"/>
    <x v="2"/>
    <s v=""/>
    <n v="200"/>
    <m/>
    <m/>
    <x v="9"/>
    <n v="9"/>
    <s v="Provveditorato, gare, contratti e manutenzione sedi                          "/>
    <m/>
    <m/>
    <m/>
    <m/>
  </r>
  <r>
    <n v="10248"/>
    <s v="PURO"/>
    <s v="0100:Servizi istituzionali,  generali e di gestione "/>
    <s v="0103:Gestione economica, finanziaria,  programmazione, provveditorato"/>
    <n v="1030213"/>
    <m/>
    <s v="ALTRE SPESE DI ESERCIZIO E MOVIMENTAZIONE AUTOVETTURE  PARCO AUTO"/>
    <x v="1"/>
    <s v="altre spese di esercizio per autovetture parco auto (siena parcheggi + sas interoperabilita')"/>
    <n v="200"/>
    <s v="Fabio Cocchi"/>
    <s v="31/12/2021"/>
    <x v="9"/>
    <n v="9"/>
    <s v="Provveditorato, gare, contratti e manutenzione sedi                          "/>
    <m/>
    <m/>
    <m/>
    <m/>
  </r>
  <r>
    <n v="10251"/>
    <s v="PURO"/>
    <s v="0100:Servizi istituzionali,  generali e di gestione "/>
    <s v="0103:Gestione economica, finanziaria,  programmazione, provveditorato"/>
    <n v="1030205"/>
    <n v="1030205004"/>
    <s v="CONSUMO ENERGIA ELETTRICA"/>
    <x v="2"/>
    <s v=""/>
    <n v="272000"/>
    <m/>
    <m/>
    <x v="9"/>
    <n v="9"/>
    <s v="Provveditorato, gare, contratti e manutenzione sedi                          "/>
    <m/>
    <m/>
    <m/>
    <m/>
  </r>
  <r>
    <n v="10251"/>
    <s v="PURO"/>
    <s v="0100:Servizi istituzionali,  generali e di gestione "/>
    <s v="0103:Gestione economica, finanziaria,  programmazione, provveditorato"/>
    <n v="1030205"/>
    <n v="1030205004"/>
    <s v="CONSUMO ENERGIA ELETTRICA"/>
    <x v="1"/>
    <s v="consumo energia elettrica bassa tensione"/>
    <n v="100000"/>
    <s v="Piero Fabrizio Puggelli"/>
    <s v="31/12/2021"/>
    <x v="9"/>
    <n v="9"/>
    <s v="Provveditorato, gare, contratti e manutenzione sedi                          "/>
    <m/>
    <m/>
    <m/>
    <m/>
  </r>
  <r>
    <n v="10251"/>
    <s v="PURO"/>
    <s v="0100:Servizi istituzionali,  generali e di gestione "/>
    <s v="0103:Gestione economica, finanziaria,  programmazione, provveditorato"/>
    <n v="1030205"/>
    <n v="1030205004"/>
    <s v="CONSUMO ENERGIA ELETTRICA"/>
    <x v="3"/>
    <s v="consumo energia elettrica media tensione"/>
    <n v="172000"/>
    <s v="Piero Fabrizio Puggelli"/>
    <s v="31/12/2021"/>
    <x v="9"/>
    <n v="9"/>
    <s v="Provveditorato, gare, contratti e manutenzione sedi                          "/>
    <m/>
    <m/>
    <m/>
    <m/>
  </r>
  <r>
    <n v="10252"/>
    <s v="PURO"/>
    <s v="0100:Servizi istituzionali,  generali e di gestione "/>
    <s v="0103:Gestione economica, finanziaria,  programmazione, provveditorato"/>
    <n v="1030205"/>
    <n v="1030205006"/>
    <s v="CONSUMO GAS"/>
    <x v="2"/>
    <s v=""/>
    <n v="21200"/>
    <m/>
    <m/>
    <x v="9"/>
    <n v="9"/>
    <s v="Provveditorato, gare, contratti e manutenzione sedi                          "/>
    <m/>
    <m/>
    <m/>
    <m/>
  </r>
  <r>
    <n v="10252"/>
    <s v="PURO"/>
    <s v="0100:Servizi istituzionali,  generali e di gestione "/>
    <s v="0103:Gestione economica, finanziaria,  programmazione, provveditorato"/>
    <n v="1030205"/>
    <n v="1030205006"/>
    <s v="CONSUMO GAS"/>
    <x v="1"/>
    <s v="consumo gas - anno termico 1/10/2020- 30/09/2021 periodo 1° gennaio - 30/9/2021"/>
    <n v="15900"/>
    <s v="Piero Fabrizio Puggelli"/>
    <s v="Contratto in esecuzione"/>
    <x v="9"/>
    <n v="9"/>
    <s v="Provveditorato, gare, contratti e manutenzione sedi                          "/>
    <m/>
    <m/>
    <m/>
    <m/>
  </r>
  <r>
    <n v="10252"/>
    <s v="PURO"/>
    <s v="0100:Servizi istituzionali,  generali e di gestione "/>
    <s v="0103:Gestione economica, finanziaria,  programmazione, provveditorato"/>
    <n v="1030205"/>
    <n v="1030205006"/>
    <s v="CONSUMO GAS"/>
    <x v="3"/>
    <s v="consumo gas - anno termico 1/10/2021- 30/09/2022 - periodo 1/10-31/12/2021"/>
    <n v="5300"/>
    <s v="Piero Fabrizio Puggelli"/>
    <d v="2021-10-01T00:00:00"/>
    <x v="9"/>
    <n v="9"/>
    <s v="Provveditorato, gare, contratti e manutenzione sedi                          "/>
    <m/>
    <m/>
    <m/>
    <m/>
  </r>
  <r>
    <n v="10253"/>
    <s v="PURO"/>
    <s v="0100:Servizi istituzionali,  generali e di gestione "/>
    <s v="0103:Gestione economica, finanziaria,  programmazione, provveditorato"/>
    <n v="1030205"/>
    <n v="1030205005"/>
    <s v="CONSUMO ACQUA POTABILE"/>
    <x v="2"/>
    <s v=""/>
    <n v="29300"/>
    <m/>
    <m/>
    <x v="9"/>
    <n v="9"/>
    <s v="Provveditorato, gare, contratti e manutenzione sedi                          "/>
    <m/>
    <m/>
    <m/>
    <m/>
  </r>
  <r>
    <n v="10253"/>
    <s v="PURO"/>
    <s v="0100:Servizi istituzionali,  generali e di gestione "/>
    <s v="0103:Gestione economica, finanziaria,  programmazione, provveditorato"/>
    <n v="1030205"/>
    <n v="1030205005"/>
    <s v="CONSUMO ACQUA POTABILE"/>
    <x v="1"/>
    <s v="publiacqua fornitura acqua per 2 utenze (dirette) ubicate in via cavour 4, via ricasoli 11"/>
    <n v="22000"/>
    <s v="Piero Fabrizio Puggelli"/>
    <s v="31/12/2021"/>
    <x v="9"/>
    <n v="9"/>
    <s v="Provveditorato, gare, contratti e manutenzione sedi                          "/>
    <m/>
    <m/>
    <m/>
    <m/>
  </r>
  <r>
    <n v="10253"/>
    <s v="PURO"/>
    <s v="0100:Servizi istituzionali,  generali e di gestione "/>
    <s v="0103:Gestione economica, finanziaria,  programmazione, provveditorato"/>
    <n v="1030205"/>
    <n v="1030205005"/>
    <s v="CONSUMO ACQUA POTABILE"/>
    <x v="3"/>
    <s v="barbagli fornitura acqua e servizi lettura e contabilizzazione n. 5 utenze  &quot;utenza raggruppata&quot; ubicate in via cavour 16,"/>
    <n v="7300"/>
    <s v="Piero Fabrizio Puggelli"/>
    <s v="31/12/2021"/>
    <x v="9"/>
    <n v="9"/>
    <s v="Provveditorato, gare, contratti e manutenzione sedi                          "/>
    <m/>
    <m/>
    <m/>
    <m/>
  </r>
  <r>
    <n v="10254"/>
    <s v="PURO"/>
    <s v="0100:Servizi istituzionali,  generali e di gestione "/>
    <s v="0103:Gestione economica, finanziaria,  programmazione, provveditorato"/>
    <n v="1030205"/>
    <m/>
    <s v="UTENZE CONDOMINIALI"/>
    <x v="2"/>
    <s v=""/>
    <n v="207900"/>
    <m/>
    <m/>
    <x v="9"/>
    <n v="9"/>
    <s v="Provveditorato, gare, contratti e manutenzione sedi                          "/>
    <s v="Prima variazione UP"/>
    <m/>
    <m/>
    <m/>
  </r>
  <r>
    <n v="10254"/>
    <s v="PURO"/>
    <s v="0100:Servizi istituzionali,  generali e di gestione "/>
    <s v="0103:Gestione economica, finanziaria,  programmazione, provveditorato"/>
    <n v="1030205"/>
    <m/>
    <s v="UTENZE CONDOMINIALI"/>
    <x v="1"/>
    <s v="oneri condominiali gestione ordinaria bastogi"/>
    <n v="207500"/>
    <s v="Piero Fabrizio Puggelli"/>
    <s v="31/12/2021"/>
    <x v="9"/>
    <n v="9"/>
    <s v="Provveditorato, gare, contratti e manutenzione sedi                          "/>
    <s v="prima variazione UP - attività "/>
    <m/>
    <m/>
    <m/>
  </r>
  <r>
    <n v="10254"/>
    <s v="PURO"/>
    <s v="0100:Servizi istituzionali,  generali e di gestione "/>
    <s v="0103:Gestione economica, finanziaria,  programmazione, provveditorato"/>
    <n v="1030205"/>
    <m/>
    <s v="UTENZE CONDOMINIALI"/>
    <x v="3"/>
    <s v="condominio via ricasoli 29"/>
    <n v="400"/>
    <s v="Piero Fabrizio Puggelli"/>
    <s v="31/12/2021"/>
    <x v="9"/>
    <n v="9"/>
    <s v="Provveditorato, gare, contratti e manutenzione sedi                          "/>
    <s v="prima variazione UP - attività "/>
    <m/>
    <m/>
    <m/>
  </r>
  <r>
    <n v="10255"/>
    <s v="PURO"/>
    <s v="0900:Sviluppo sostenibile e tutela del territorio e dell'ambiente "/>
    <s v="0903:Rifiuti"/>
    <n v="1030213"/>
    <m/>
    <s v="SMALTIMENTO RIFIUTI INGOMBRANTI E SPECIALI"/>
    <x v="2"/>
    <s v=""/>
    <n v="13400"/>
    <m/>
    <m/>
    <x v="9"/>
    <n v="9"/>
    <s v="Provveditorato, gare, contratti e manutenzione sedi                          "/>
    <s v="Prima variazione UP"/>
    <m/>
    <m/>
    <m/>
  </r>
  <r>
    <n v="10255"/>
    <s v="PURO"/>
    <s v="0900:Sviluppo sostenibile e tutela del territorio e dell'ambiente "/>
    <s v="0903:Rifiuti"/>
    <n v="1030213"/>
    <m/>
    <s v="SMALTIMENTO RIFIUTI INGOMBRANTI E SPECIALI"/>
    <x v="1"/>
    <s v="servizio smaltimento rifiuti "/>
    <n v="13400"/>
    <s v="Fabio Cocchi"/>
    <s v="30/09/2024"/>
    <x v="9"/>
    <n v="9"/>
    <s v="Provveditorato, gare, contratti e manutenzione sedi                          "/>
    <s v="prima variazione UP - attività "/>
    <m/>
    <m/>
    <m/>
  </r>
  <r>
    <n v="10256"/>
    <s v="PURO"/>
    <s v="0100:Servizi istituzionali,  generali e di gestione "/>
    <s v="0105:Gestione dei beni demaniali e patrimoniali"/>
    <n v="1020106"/>
    <n v="1020106001"/>
    <s v="TASSA SUI RIFIUTI"/>
    <x v="2"/>
    <s v=""/>
    <n v="210000"/>
    <m/>
    <m/>
    <x v="9"/>
    <n v="9"/>
    <s v="Provveditorato, gare, contratti e manutenzione sedi                          "/>
    <m/>
    <m/>
    <m/>
    <m/>
  </r>
  <r>
    <n v="10256"/>
    <s v="PURO"/>
    <s v="0100:Servizi istituzionali,  generali e di gestione "/>
    <s v="0105:Gestione dei beni demaniali e patrimoniali"/>
    <n v="1020106"/>
    <n v="1020106001"/>
    <s v="TASSA SUI RIFIUTI"/>
    <x v="1"/>
    <s v="tassa sui rifiuti "/>
    <n v="210000"/>
    <s v="Piero Fabrizio Puggelli"/>
    <s v="31/10/2021"/>
    <x v="9"/>
    <n v="9"/>
    <s v="Provveditorato, gare, contratti e manutenzione sedi                          "/>
    <m/>
    <m/>
    <m/>
    <m/>
  </r>
  <r>
    <n v="10257"/>
    <s v="PURO"/>
    <s v="0100:Servizi istituzionali,  generali e di gestione "/>
    <s v="0103:Gestione economica, finanziaria,  programmazione, provveditorato"/>
    <n v="1030213"/>
    <m/>
    <s v="SERVIZIO GENERALE DI PULIZIA"/>
    <x v="2"/>
    <s v=""/>
    <n v="509550.57"/>
    <m/>
    <m/>
    <x v="9"/>
    <n v="9"/>
    <s v="Provveditorato, gare, contratti e manutenzione sedi                          "/>
    <s v="Prima variazione UP"/>
    <m/>
    <m/>
    <m/>
  </r>
  <r>
    <n v="10257"/>
    <s v="PURO"/>
    <s v="0100:Servizi istituzionali,  generali e di gestione "/>
    <s v="0103:Gestione economica, finanziaria,  programmazione, provveditorato"/>
    <n v="1030213"/>
    <m/>
    <s v="SERVIZIO GENERALE DI PULIZIA"/>
    <x v="1"/>
    <s v="servizio di pulizia - contratto dal 08/10/2019 - consorzio leonardo"/>
    <n v="509550.57"/>
    <s v="Fabio Cocchi"/>
    <s v="Contratto in esecuzione"/>
    <x v="9"/>
    <n v="9"/>
    <s v="Provveditorato, gare, contratti e manutenzione sedi                          "/>
    <s v="prima variazione UP - attività "/>
    <m/>
    <m/>
    <m/>
  </r>
  <r>
    <n v="10258"/>
    <s v="PURO"/>
    <s v="0100:Servizi istituzionali,  generali e di gestione "/>
    <s v="0103:Gestione economica, finanziaria,  programmazione, provveditorato"/>
    <n v="1030213"/>
    <m/>
    <s v="SERVIZI DI DISINFESTAZIONE E DERATTIZZAZIONE"/>
    <x v="2"/>
    <s v=""/>
    <n v="10000"/>
    <m/>
    <m/>
    <x v="9"/>
    <n v="9"/>
    <s v="Provveditorato, gare, contratti e manutenzione sedi                          "/>
    <m/>
    <m/>
    <m/>
    <m/>
  </r>
  <r>
    <n v="10258"/>
    <s v="PURO"/>
    <s v="0100:Servizi istituzionali,  generali e di gestione "/>
    <s v="0103:Gestione economica, finanziaria,  programmazione, provveditorato"/>
    <n v="1030213"/>
    <m/>
    <s v="SERVIZI DI DISINFESTAZIONE E DERATTIZZAZIONE"/>
    <x v="1"/>
    <s v="servizi di disinfestazione e derattizzazione"/>
    <n v="10000"/>
    <s v="Fabio Cocchi"/>
    <s v="31/12/2021"/>
    <x v="9"/>
    <n v="9"/>
    <s v="Provveditorato, gare, contratti e manutenzione sedi                          "/>
    <m/>
    <m/>
    <m/>
    <m/>
  </r>
  <r>
    <n v="10263"/>
    <s v="PURO"/>
    <s v="0100:Servizi istituzionali,  generali e di gestione "/>
    <s v="0106:Ufficio tecnico"/>
    <n v="1030209"/>
    <m/>
    <s v="MANUTENZIONE IMPIANTI PER LA SICUREZZA SUI LUOGHI DI LAVORO"/>
    <x v="2"/>
    <s v=""/>
    <n v="11065"/>
    <m/>
    <m/>
    <x v="9"/>
    <n v="9"/>
    <s v="Provveditorato, gare, contratti e manutenzione sedi                          "/>
    <m/>
    <m/>
    <m/>
    <m/>
  </r>
  <r>
    <n v="10263"/>
    <s v="PURO"/>
    <s v="0100:Servizi istituzionali,  generali e di gestione "/>
    <s v="0106:Ufficio tecnico"/>
    <n v="1030209"/>
    <m/>
    <s v="MANUTENZIONE IMPIANTI PER LA SICUREZZA SUI LUOGHI DI LAVORO"/>
    <x v="1"/>
    <s v="servizi a canone per manutenzione impianti antincendio dal 7/10/2020 al 7/10/21 (proroga della proroga)"/>
    <n v="10000"/>
    <s v="Laura Speziale"/>
    <s v="Contratto in esecuzione"/>
    <x v="9"/>
    <n v="9"/>
    <s v="Provveditorato, gare, contratti e manutenzione sedi                          "/>
    <m/>
    <m/>
    <m/>
    <m/>
  </r>
  <r>
    <n v="10263"/>
    <s v="PURO"/>
    <s v="0100:Servizi istituzionali,  generali e di gestione "/>
    <s v="0106:Ufficio tecnico"/>
    <n v="1030209"/>
    <m/>
    <s v="MANUTENZIONE IMPIANTI PER LA SICUREZZA SUI LUOGHI DI LAVORO"/>
    <x v="3"/>
    <s v="costi relativi a sicurezza (proroga della proroga)"/>
    <n v="500"/>
    <s v="Laura Speziale"/>
    <s v="Contratto in esecuzione"/>
    <x v="9"/>
    <n v="9"/>
    <s v="Provveditorato, gare, contratti e manutenzione sedi                          "/>
    <m/>
    <m/>
    <m/>
    <m/>
  </r>
  <r>
    <n v="10263"/>
    <s v="PURO"/>
    <s v="0100:Servizi istituzionali,  generali e di gestione "/>
    <s v="0106:Ufficio tecnico"/>
    <n v="1030209"/>
    <m/>
    <s v="MANUTENZIONE IMPIANTI PER LA SICUREZZA SUI LUOGHI DI LAVORO"/>
    <x v="4"/>
    <s v="quota 0,5% contratto rekeep"/>
    <n v="565"/>
    <s v="Laura Speziale"/>
    <s v="Contratto in esecuzione"/>
    <x v="9"/>
    <n v="9"/>
    <s v="Provveditorato, gare, contratti e manutenzione sedi                          "/>
    <m/>
    <m/>
    <m/>
    <m/>
  </r>
  <r>
    <n v="10265"/>
    <s v="PURO"/>
    <s v="0100:Servizi istituzionali,  generali e di gestione "/>
    <s v="0103:Gestione economica, finanziaria,  programmazione, provveditorato"/>
    <n v="1030102"/>
    <n v="1030102999"/>
    <s v="FORNITURE BENI DI CONSUMO PER LA SICUREZZA SUI LUOGHI DI LAVORO"/>
    <x v="2"/>
    <s v=""/>
    <n v="500"/>
    <m/>
    <m/>
    <x v="9"/>
    <n v="9"/>
    <s v="Provveditorato, gare, contratti e manutenzione sedi                          "/>
    <m/>
    <m/>
    <m/>
    <m/>
  </r>
  <r>
    <n v="10265"/>
    <s v="PURO"/>
    <s v="0100:Servizi istituzionali,  generali e di gestione "/>
    <s v="0103:Gestione economica, finanziaria,  programmazione, provveditorato"/>
    <n v="1030102"/>
    <n v="1030102999"/>
    <s v="FORNITURE BENI DI CONSUMO PER LA SICUREZZA SUI LUOGHI DI LAVORO"/>
    <x v="1"/>
    <s v="forniture beni di consumo per la sicurezza sui luoghi di lavoro"/>
    <n v="500"/>
    <s v="Laura Speziale"/>
    <s v="31/12/2021"/>
    <x v="9"/>
    <n v="9"/>
    <s v="Provveditorato, gare, contratti e manutenzione sedi                          "/>
    <m/>
    <m/>
    <m/>
    <m/>
  </r>
  <r>
    <n v="10292"/>
    <s v="PURO"/>
    <s v="0100:Servizi istituzionali,  generali e di gestione "/>
    <s v="0106:Ufficio tecnico"/>
    <n v="1030209"/>
    <m/>
    <s v="MANUTENZIONE OPERE DI FALEGNAMERIA"/>
    <x v="2"/>
    <s v=""/>
    <n v="30000"/>
    <m/>
    <m/>
    <x v="9"/>
    <n v="9"/>
    <s v="Provveditorato, gare, contratti e manutenzione sedi                          "/>
    <m/>
    <m/>
    <m/>
    <m/>
  </r>
  <r>
    <n v="10292"/>
    <s v="PURO"/>
    <s v="0100:Servizi istituzionali,  generali e di gestione "/>
    <s v="0106:Ufficio tecnico"/>
    <n v="1030209"/>
    <m/>
    <s v="MANUTENZIONE OPERE DI FALEGNAMERIA"/>
    <x v="1"/>
    <s v="opere di falegnameria contratto lavori in esecuzione"/>
    <n v="30000"/>
    <s v="Annalisa Arrigo"/>
    <s v="Contratto in corso"/>
    <x v="9"/>
    <n v="9"/>
    <s v="Provveditorato, gare, contratti e manutenzione sedi                          "/>
    <m/>
    <m/>
    <m/>
    <m/>
  </r>
  <r>
    <n v="10296"/>
    <s v="PURO"/>
    <s v="0100:Servizi istituzionali,  generali e di gestione "/>
    <s v="0106:Ufficio tecnico"/>
    <n v="1030209"/>
    <n v="1030209009"/>
    <s v="MANUTENZIONE EDILE ED IMBIANCATURA"/>
    <x v="2"/>
    <s v=""/>
    <n v="47500"/>
    <m/>
    <m/>
    <x v="9"/>
    <n v="9"/>
    <s v="Provveditorato, gare, contratti e manutenzione sedi                          "/>
    <m/>
    <m/>
    <m/>
    <m/>
  </r>
  <r>
    <n v="10296"/>
    <s v="PURO"/>
    <s v="0100:Servizi istituzionali,  generali e di gestione "/>
    <s v="0106:Ufficio tecnico"/>
    <n v="1030209"/>
    <n v="1030209009"/>
    <s v="MANUTENZIONE EDILE ED IMBIANCATURA"/>
    <x v="1"/>
    <s v="contratto aq opere edili e affini  in scadenza 2021  (importo contratto 60000,00 + iva compreso 0,5%)"/>
    <n v="25000"/>
    <s v="Valter Montanelli"/>
    <s v=" scadenza 2021"/>
    <x v="9"/>
    <n v="9"/>
    <s v="Provveditorato, gare, contratti e manutenzione sedi                          "/>
    <m/>
    <m/>
    <m/>
    <m/>
  </r>
  <r>
    <n v="10296"/>
    <s v="PURO"/>
    <s v="0100:Servizi istituzionali,  generali e di gestione "/>
    <s v="0106:Ufficio tecnico"/>
    <n v="1030209"/>
    <n v="1030209009"/>
    <s v="MANUTENZIONE EDILE ED IMBIANCATURA"/>
    <x v="3"/>
    <s v="contratto aq opere edili e affini  2020-2021 (fino al 30% del contratto vedi decreto 354 del 20/05/2020 di inizio procedura)"/>
    <n v="22500"/>
    <s v="Valter Montanelli"/>
    <s v=" scadenza 2021"/>
    <x v="9"/>
    <n v="9"/>
    <s v="Provveditorato, gare, contratti e manutenzione sedi                          "/>
    <m/>
    <m/>
    <m/>
    <m/>
  </r>
  <r>
    <n v="10297"/>
    <s v="PURO"/>
    <s v="0100:Servizi istituzionali,  generali e di gestione "/>
    <s v="0106:Ufficio tecnico"/>
    <n v="1030209"/>
    <m/>
    <s v="VUOTATURA FOSSE BIOLOGICHE"/>
    <x v="2"/>
    <s v=""/>
    <n v="3000"/>
    <m/>
    <m/>
    <x v="9"/>
    <n v="9"/>
    <s v="Provveditorato, gare, contratti e manutenzione sedi                          "/>
    <m/>
    <m/>
    <m/>
    <m/>
  </r>
  <r>
    <n v="10297"/>
    <s v="PURO"/>
    <s v="0100:Servizi istituzionali,  generali e di gestione "/>
    <s v="0106:Ufficio tecnico"/>
    <n v="1030209"/>
    <m/>
    <s v="VUOTATURA FOSSE BIOLOGICHE"/>
    <x v="1"/>
    <s v="servizi vuotatura fosse biologiche anno 2021"/>
    <n v="3000"/>
    <s v="Piero Fabrizio Puggelli"/>
    <s v="in corso di esercizio"/>
    <x v="9"/>
    <n v="9"/>
    <s v="Provveditorato, gare, contratti e manutenzione sedi                          "/>
    <m/>
    <m/>
    <m/>
    <m/>
  </r>
  <r>
    <n v="10298"/>
    <s v="PURO"/>
    <s v="0100:Servizi istituzionali,  generali e di gestione "/>
    <s v="0106:Ufficio tecnico"/>
    <n v="1030209"/>
    <m/>
    <s v="MANUTENZIONE ELETTRICA/IDRAULICA/CONDIZIONAMENTO E RISCALDAMENTO"/>
    <x v="2"/>
    <s v=""/>
    <n v="157100"/>
    <m/>
    <m/>
    <x v="9"/>
    <n v="9"/>
    <s v="Provveditorato, gare, contratti e manutenzione sedi                          "/>
    <m/>
    <m/>
    <m/>
    <m/>
  </r>
  <r>
    <n v="10298"/>
    <s v="PURO"/>
    <s v="0100:Servizi istituzionali,  generali e di gestione "/>
    <s v="0106:Ufficio tecnico"/>
    <n v="1030209"/>
    <m/>
    <s v="MANUTENZIONE ELETTRICA/IDRAULICA/CONDIZIONAMENTO E RISCALDAMENTO"/>
    <x v="1"/>
    <s v="servizio manutenzione erogatori publiacqua anno 2021"/>
    <n v="2000"/>
    <s v="Piero Fabrizio Puggelli"/>
    <s v="Contratto in esecuzione"/>
    <x v="9"/>
    <n v="9"/>
    <s v="Provveditorato, gare, contratti e manutenzione sedi                          "/>
    <m/>
    <m/>
    <m/>
    <m/>
  </r>
  <r>
    <n v="10298"/>
    <s v="PURO"/>
    <s v="0100:Servizi istituzionali,  generali e di gestione "/>
    <s v="0106:Ufficio tecnico"/>
    <n v="1030209"/>
    <m/>
    <s v="MANUTENZIONE ELETTRICA/IDRAULICA/CONDIZIONAMENTO E RISCALDAMENTO"/>
    <x v="3"/>
    <s v="ulteriore proroga contratto rekeep: finanziamento servizio a canone  manutenzione impianti elettrici, idrico sanitari etc "/>
    <n v="146300"/>
    <s v="Laura Speziale  "/>
    <s v="Contratto in esecuzione"/>
    <x v="9"/>
    <n v="9"/>
    <s v="Provveditorato, gare, contratti e manutenzione sedi                          "/>
    <m/>
    <m/>
    <m/>
    <m/>
  </r>
  <r>
    <n v="10298"/>
    <s v="PURO"/>
    <s v="0100:Servizi istituzionali,  generali e di gestione "/>
    <s v="0106:Ufficio tecnico"/>
    <n v="1030209"/>
    <m/>
    <s v="MANUTENZIONE ELETTRICA/IDRAULICA/CONDIZIONAMENTO E RISCALDAMENTO"/>
    <x v="4"/>
    <s v="ulteriore proroga rekeep: finanziamento servizi di governo - compreso  0,5% di 7 anni contratto+1 proroga + 1 proroga"/>
    <n v="8800"/>
    <s v="Laura Speziale"/>
    <s v="Contratto in esecuzione"/>
    <x v="9"/>
    <n v="9"/>
    <s v="Provveditorato, gare, contratti e manutenzione sedi                          "/>
    <m/>
    <m/>
    <m/>
    <m/>
  </r>
  <r>
    <n v="10299"/>
    <s v="PURO"/>
    <s v="0100:Servizi istituzionali,  generali e di gestione "/>
    <s v="0106:Ufficio tecnico"/>
    <n v="1030209"/>
    <m/>
    <s v="MANUTENZIONE IMPIANTI ELEVATORI ASCENSORI"/>
    <x v="2"/>
    <s v=""/>
    <n v="8000"/>
    <m/>
    <m/>
    <x v="9"/>
    <n v="9"/>
    <s v="Provveditorato, gare, contratti e manutenzione sedi                          "/>
    <m/>
    <m/>
    <m/>
    <m/>
  </r>
  <r>
    <n v="10299"/>
    <s v="PURO"/>
    <s v="0100:Servizi istituzionali,  generali e di gestione "/>
    <s v="0106:Ufficio tecnico"/>
    <n v="1030209"/>
    <m/>
    <s v="MANUTENZIONE IMPIANTI ELEVATORI ASCENSORI"/>
    <x v="1"/>
    <s v="proroga della proroga rekeep: servizio a canone manutenzione impianti elevatori"/>
    <n v="7550"/>
    <s v="Laura speziale"/>
    <s v="Contratto in esecuzione"/>
    <x v="9"/>
    <n v="9"/>
    <s v="Provveditorato, gare, contratti e manutenzione sedi                          "/>
    <m/>
    <m/>
    <m/>
    <m/>
  </r>
  <r>
    <n v="10299"/>
    <s v="PURO"/>
    <s v="0100:Servizi istituzionali,  generali e di gestione "/>
    <s v="0106:Ufficio tecnico"/>
    <n v="1030209"/>
    <m/>
    <s v="MANUTENZIONE IMPIANTI ELEVATORI ASCENSORI"/>
    <x v="3"/>
    <s v="0,5% su 7 anni di contratto + 1 di proroga + 1 di proroga"/>
    <n v="450"/>
    <s v="Laura Speziale"/>
    <s v="Contratto in esecuzione"/>
    <x v="9"/>
    <n v="9"/>
    <s v="Provveditorato, gare, contratti e manutenzione sedi                          "/>
    <m/>
    <m/>
    <m/>
    <m/>
  </r>
  <r>
    <n v="10313"/>
    <s v="PURO"/>
    <s v="0100:Servizi istituzionali,  generali e di gestione "/>
    <s v="0103:Gestione economica, finanziaria,  programmazione, provveditorato"/>
    <n v="1010102"/>
    <n v="1010102002"/>
    <s v="BUONI PASTO"/>
    <x v="2"/>
    <s v=""/>
    <n v="6245.35"/>
    <m/>
    <m/>
    <x v="9"/>
    <n v="9"/>
    <s v="Provveditorato, gare, contratti e manutenzione sedi                          "/>
    <m/>
    <m/>
    <m/>
    <m/>
  </r>
  <r>
    <n v="10313"/>
    <s v="PURO"/>
    <s v="0100:Servizi istituzionali,  generali e di gestione "/>
    <s v="0103:Gestione economica, finanziaria,  programmazione, provveditorato"/>
    <n v="1010102"/>
    <n v="1010102002"/>
    <s v="BUONI PASTO"/>
    <x v="1"/>
    <s v="acquisto buoni pasto"/>
    <n v="6245.35"/>
    <s v="Fabio Cocchi"/>
    <s v="31/12/2021"/>
    <x v="9"/>
    <n v="9"/>
    <s v="Provveditorato, gare, contratti e manutenzione sedi                          "/>
    <m/>
    <m/>
    <m/>
    <m/>
  </r>
  <r>
    <n v="10315"/>
    <s v="PURO"/>
    <s v="0100:Servizi istituzionali,  generali e di gestione "/>
    <s v="0103:Gestione economica, finanziaria,  programmazione, provveditorato"/>
    <n v="1010102"/>
    <n v="1010102999"/>
    <s v="SERVIZIO MENSA"/>
    <x v="2"/>
    <s v=""/>
    <n v="169339.15"/>
    <m/>
    <m/>
    <x v="9"/>
    <n v="9"/>
    <s v="Provveditorato, gare, contratti e manutenzione sedi                          "/>
    <s v="Prima variazione UP"/>
    <m/>
    <m/>
    <m/>
  </r>
  <r>
    <n v="10315"/>
    <s v="PURO"/>
    <s v="0100:Servizi istituzionali,  generali e di gestione "/>
    <s v="0103:Gestione economica, finanziaria,  programmazione, provveditorato"/>
    <n v="1010102"/>
    <n v="1010102999"/>
    <s v="SERVIZIO MENSA"/>
    <x v="1"/>
    <s v="proroga contratto mensa dal 01/02/2020 per 3 anni - quota regione"/>
    <n v="167989.15"/>
    <s v="Piero Fabrizio Puggelli"/>
    <s v="Contratto in esecuzione"/>
    <x v="9"/>
    <n v="9"/>
    <s v="Provveditorato, gare, contratti e manutenzione sedi                          "/>
    <s v="prima variazione UP - attività "/>
    <m/>
    <m/>
    <m/>
  </r>
  <r>
    <n v="10315"/>
    <s v="PURO"/>
    <s v="0100:Servizi istituzionali,  generali e di gestione "/>
    <s v="0103:Gestione economica, finanziaria,  programmazione, provveditorato"/>
    <n v="1010102"/>
    <n v="1010102999"/>
    <s v="SERVIZIO MENSA"/>
    <x v="3"/>
    <s v="oneri sicurezza - quota contratto in essere e proroga"/>
    <n v="1350"/>
    <s v="Piero Fabrizio Puggelli"/>
    <s v="Contratto in esecuzione"/>
    <x v="9"/>
    <n v="9"/>
    <s v="Provveditorato, gare, contratti e manutenzione sedi                          "/>
    <s v="prima variazione UP - attività "/>
    <m/>
    <m/>
    <m/>
  </r>
  <r>
    <n v="10316"/>
    <s v="PURO"/>
    <s v="0100:Servizi istituzionali,  generali e di gestione "/>
    <s v="0103:Gestione economica, finanziaria,  programmazione, provveditorato"/>
    <n v="1030214"/>
    <m/>
    <s v="COSTO MENSA - QUOTA A CARICO DIPENDENTI"/>
    <x v="2"/>
    <s v=""/>
    <n v="122744.58"/>
    <m/>
    <m/>
    <x v="9"/>
    <n v="9"/>
    <s v="Provveditorato, gare, contratti e manutenzione sedi                          "/>
    <m/>
    <m/>
    <m/>
    <m/>
  </r>
  <r>
    <n v="10316"/>
    <s v="PURO"/>
    <s v="0100:Servizi istituzionali,  generali e di gestione "/>
    <s v="0103:Gestione economica, finanziaria,  programmazione, provveditorato"/>
    <n v="1030214"/>
    <m/>
    <s v="COSTO MENSA - QUOTA A CARICO DIPENDENTI"/>
    <x v="1"/>
    <s v="proroga per 3 anni servizio mensa - quota a carico dipendenti"/>
    <n v="122744.58"/>
    <s v="Piero Fabrizio Puggelli"/>
    <s v="Contratto in esecuzione"/>
    <x v="9"/>
    <n v="9"/>
    <s v="Provveditorato, gare, contratti e manutenzione sedi                          "/>
    <m/>
    <m/>
    <m/>
    <m/>
  </r>
  <r>
    <n v="10336"/>
    <s v="PURO"/>
    <s v="0100:Servizi istituzionali,  generali e di gestione "/>
    <s v="0105:Gestione dei beni demaniali e patrimoniali"/>
    <n v="1030207"/>
    <n v="1030207999"/>
    <s v="ALTRE SPESE PER UTILIZZO BENI DI TERZI (ONERI ACCESSORI LOCAZIONE)"/>
    <x v="2"/>
    <s v=""/>
    <n v="5280"/>
    <m/>
    <m/>
    <x v="9"/>
    <n v="9"/>
    <s v="Provveditorato, gare, contratti e manutenzione sedi                          "/>
    <m/>
    <m/>
    <m/>
    <m/>
  </r>
  <r>
    <n v="10336"/>
    <s v="PURO"/>
    <s v="0100:Servizi istituzionali,  generali e di gestione "/>
    <s v="0105:Gestione dei beni demaniali e patrimoniali"/>
    <n v="1030207"/>
    <n v="1030207999"/>
    <s v="ALTRE SPESE PER UTILIZZO BENI DI TERZI (ONERI ACCESSORI LOCAZIONE)"/>
    <x v="1"/>
    <s v="oneri accessori palazzo pentellini"/>
    <n v="5280"/>
    <s v="Piero Fabrizio Puggelli"/>
    <s v="contratto in esecuzione "/>
    <x v="9"/>
    <n v="9"/>
    <s v="Provveditorato, gare, contratti e manutenzione sedi                          "/>
    <m/>
    <m/>
    <m/>
    <m/>
  </r>
  <r>
    <n v="10404"/>
    <s v="PURO"/>
    <s v="0100:Servizi istituzionali,  generali e di gestione "/>
    <s v="0111:Altri servizi generali"/>
    <n v="1040104"/>
    <n v="1040104001"/>
    <s v="TRASFERIMENTO RISORSE GIUNTA REGIONALE PER CONTRIBUTO ANAC"/>
    <x v="2"/>
    <s v=""/>
    <n v="2000"/>
    <m/>
    <m/>
    <x v="9"/>
    <n v="9"/>
    <s v="Provveditorato, gare, contratti e manutenzione sedi                          "/>
    <m/>
    <m/>
    <m/>
    <m/>
  </r>
  <r>
    <n v="10404"/>
    <s v="PURO"/>
    <s v="0100:Servizi istituzionali,  generali e di gestione "/>
    <s v="0111:Altri servizi generali"/>
    <n v="1040104"/>
    <n v="1040104001"/>
    <s v="TRASFERIMENTO RISORSE GIUNTA REGIONALE PER CONTRIBUTO ANAC"/>
    <x v="1"/>
    <s v="contributi avcp contratti del settore"/>
    <n v="2000"/>
    <s v="Piero Fabrizio Puggelli"/>
    <s v="in corso di esercizio"/>
    <x v="9"/>
    <n v="9"/>
    <s v="Provveditorato, gare, contratti e manutenzione sedi                          "/>
    <m/>
    <m/>
    <m/>
    <m/>
  </r>
  <r>
    <n v="10542"/>
    <s v="PURO"/>
    <s v="0100:Servizi istituzionali,  generali e di gestione "/>
    <s v="0103:Gestione economica, finanziaria,  programmazione, provveditorato"/>
    <n v="1030105"/>
    <n v="1030105999"/>
    <s v="MATERIALE IGIENICO SANITARIO"/>
    <x v="2"/>
    <s v=""/>
    <n v="5000"/>
    <m/>
    <m/>
    <x v="9"/>
    <n v="9"/>
    <s v="Provveditorato, gare, contratti e manutenzione sedi                          "/>
    <m/>
    <m/>
    <m/>
    <m/>
  </r>
  <r>
    <n v="10542"/>
    <s v="PURO"/>
    <s v="0100:Servizi istituzionali,  generali e di gestione "/>
    <s v="0103:Gestione economica, finanziaria,  programmazione, provveditorato"/>
    <n v="1030105"/>
    <n v="1030105999"/>
    <s v="MATERIALE IGIENICO SANITARIO"/>
    <x v="1"/>
    <s v="affidamenti fornitura materiale igienico (dal 1/04/2020  materiale igienico compreso nel contratto delle pulizie)"/>
    <n v="5000"/>
    <s v="Fabio Cocchi"/>
    <s v="in corso di esercizio"/>
    <x v="9"/>
    <n v="9"/>
    <s v="Provveditorato, gare, contratti e manutenzione sedi                          "/>
    <m/>
    <m/>
    <m/>
    <m/>
  </r>
  <r>
    <n v="10565"/>
    <s v="PURO"/>
    <s v="0100:Servizi istituzionali,  generali e di gestione "/>
    <s v="0106:Ufficio tecnico"/>
    <n v="1030209"/>
    <n v="1030209004"/>
    <s v="MANUTENZIONE IMPIANTI PER LA SICUREZZA SUI LUOGHI DI LAVORO SERVIZI EXTRACANONE E VERIFICHE OBBLIGATORIE"/>
    <x v="2"/>
    <s v=""/>
    <n v="17800"/>
    <m/>
    <m/>
    <x v="9"/>
    <n v="9"/>
    <s v="Provveditorato, gare, contratti e manutenzione sedi                          "/>
    <m/>
    <m/>
    <m/>
    <m/>
  </r>
  <r>
    <n v="10565"/>
    <s v="PURO"/>
    <s v="0100:Servizi istituzionali,  generali e di gestione "/>
    <s v="0106:Ufficio tecnico"/>
    <n v="1030209"/>
    <n v="1030209004"/>
    <s v="MANUTENZIONE IMPIANTI PER LA SICUREZZA SUI LUOGHI DI LAVORO SERVIZI EXTRACANONE E VERIFICHE OBBLIGATORIE"/>
    <x v="1"/>
    <s v="servizi extra canone per manutenzione impianti antincendio ulteriore proroga per 2021"/>
    <n v="8000"/>
    <s v="Laura Speziale"/>
    <s v="Contratto in esecuzione"/>
    <x v="9"/>
    <n v="9"/>
    <s v="Provveditorato, gare, contratti e manutenzione sedi                          "/>
    <m/>
    <m/>
    <m/>
    <m/>
  </r>
  <r>
    <n v="10565"/>
    <s v="PURO"/>
    <s v="0100:Servizi istituzionali,  generali e di gestione "/>
    <s v="0106:Ufficio tecnico"/>
    <n v="1030209"/>
    <n v="1030209004"/>
    <s v="MANUTENZIONE IMPIANTI PER LA SICUREZZA SUI LUOGHI DI LAVORO SERVIZI EXTRACANONE E VERIFICHE OBBLIGATORIE"/>
    <x v="3"/>
    <s v="verifiche su cabina condominiale"/>
    <n v="3300"/>
    <s v="Laura Speziale"/>
    <s v="in corso di esercizio"/>
    <x v="9"/>
    <n v="9"/>
    <s v="Provveditorato, gare, contratti e manutenzione sedi                          "/>
    <m/>
    <m/>
    <m/>
    <m/>
  </r>
  <r>
    <n v="10565"/>
    <s v="PURO"/>
    <s v="0100:Servizi istituzionali,  generali e di gestione "/>
    <s v="0106:Ufficio tecnico"/>
    <n v="1030209"/>
    <n v="1030209004"/>
    <s v="MANUTENZIONE IMPIANTI PER LA SICUREZZA SUI LUOGHI DI LAVORO SERVIZI EXTRACANONE E VERIFICHE OBBLIGATORIE"/>
    <x v="4"/>
    <s v="verifiche su impianti elevatori"/>
    <n v="600"/>
    <s v="Laura Speziale"/>
    <s v="in corso di esercizio"/>
    <x v="9"/>
    <n v="9"/>
    <s v="Provveditorato, gare, contratti e manutenzione sedi                          "/>
    <m/>
    <m/>
    <m/>
    <m/>
  </r>
  <r>
    <n v="10565"/>
    <s v="PURO"/>
    <s v="0100:Servizi istituzionali,  generali e di gestione "/>
    <s v="0106:Ufficio tecnico"/>
    <n v="1030209"/>
    <n v="1030209004"/>
    <s v="MANUTENZIONE IMPIANTI PER LA SICUREZZA SUI LUOGHI DI LAVORO SERVIZI EXTRACANONE E VERIFICHE OBBLIGATORIE"/>
    <x v="5"/>
    <s v="verifiche asl su impianti elettrici e messa a terra"/>
    <n v="5900"/>
    <s v="Laura Speziale"/>
    <s v="in corso di esercizio"/>
    <x v="9"/>
    <n v="9"/>
    <s v="Provveditorato, gare, contratti e manutenzione sedi                          "/>
    <m/>
    <m/>
    <m/>
    <m/>
  </r>
  <r>
    <n v="10567"/>
    <s v="PURO"/>
    <s v="0100:Servizi istituzionali,  generali e di gestione "/>
    <s v="0106:Ufficio tecnico"/>
    <n v="1030209"/>
    <m/>
    <s v="MANUTENZIONE ELETTRICA IDRAULICA CONDIZIONAMENTO E RISCALDAMENTO. SERVIZI EXTRA CANONE"/>
    <x v="2"/>
    <s v=""/>
    <n v="12000"/>
    <m/>
    <m/>
    <x v="9"/>
    <n v="9"/>
    <s v="Provveditorato, gare, contratti e manutenzione sedi                          "/>
    <m/>
    <m/>
    <m/>
    <m/>
  </r>
  <r>
    <n v="10567"/>
    <s v="PURO"/>
    <s v="0100:Servizi istituzionali,  generali e di gestione "/>
    <s v="0106:Ufficio tecnico"/>
    <n v="1030209"/>
    <m/>
    <s v="MANUTENZIONE ELETTRICA IDRAULICA CONDIZIONAMENTO E RISCALDAMENTO. SERVIZI EXTRA CANONE"/>
    <x v="1"/>
    <s v="servizi extra canone impianti  a carattere ordinario ulteriore proroga per 2021"/>
    <n v="12000"/>
    <s v="Laura Speziale  "/>
    <s v="in corso di esecuzione"/>
    <x v="9"/>
    <n v="9"/>
    <s v="Provveditorato, gare, contratti e manutenzione sedi                          "/>
    <m/>
    <m/>
    <m/>
    <m/>
  </r>
  <r>
    <n v="10572"/>
    <s v="PURO"/>
    <s v="0100:Servizi istituzionali,  generali e di gestione "/>
    <s v="0103:Gestione economica, finanziaria,  programmazione, provveditorato"/>
    <n v="1030216"/>
    <n v="1030216001"/>
    <s v="PUBBLICAZIONE BANDI DI GARA"/>
    <x v="2"/>
    <s v=""/>
    <n v="10000"/>
    <m/>
    <m/>
    <x v="9"/>
    <n v="9"/>
    <s v="Provveditorato, gare, contratti e manutenzione sedi                          "/>
    <m/>
    <m/>
    <m/>
    <m/>
  </r>
  <r>
    <n v="10572"/>
    <s v="PURO"/>
    <s v="0100:Servizi istituzionali,  generali e di gestione "/>
    <s v="0103:Gestione economica, finanziaria,  programmazione, provveditorato"/>
    <n v="1030216"/>
    <n v="1030216001"/>
    <s v="PUBBLICAZIONE BANDI DI GARA"/>
    <x v="1"/>
    <s v="adempimento pubblicazione gare per gli uffici del consiglio (collegato a capitolo di entrata 3043)"/>
    <n v="10000"/>
    <s v="Francesca Sarti Fantoni"/>
    <s v="in corso di esercizio"/>
    <x v="9"/>
    <n v="9"/>
    <s v="Provveditorato, gare, contratti e manutenzione sedi                          "/>
    <m/>
    <m/>
    <m/>
    <m/>
  </r>
  <r>
    <n v="10573"/>
    <s v="PURO"/>
    <s v="0100:Servizi istituzionali,  generali e di gestione "/>
    <s v="0103:Gestione economica, finanziaria,  programmazione, provveditorato"/>
    <n v="1030102"/>
    <n v="1030102001"/>
    <s v="ACQUISTO CANCELLERIA E STAMPATI PER GLI UFFICI (Settore Provveditorato)"/>
    <x v="2"/>
    <s v=""/>
    <n v="11000"/>
    <m/>
    <m/>
    <x v="9"/>
    <n v="9"/>
    <s v="Provveditorato, gare, contratti e manutenzione sedi                          "/>
    <m/>
    <m/>
    <m/>
    <m/>
  </r>
  <r>
    <n v="10573"/>
    <s v="PURO"/>
    <s v="0100:Servizi istituzionali,  generali e di gestione "/>
    <s v="0103:Gestione economica, finanziaria,  programmazione, provveditorato"/>
    <n v="1030102"/>
    <n v="1030102001"/>
    <s v="ACQUISTO CANCELLERIA E STAMPATI PER GLI UFFICI (Settore Provveditorato)"/>
    <x v="1"/>
    <s v="acquisto cancelleria e stampati per gli uffici nuovo affidamento del triennio 2020 2021 2022 gara di gr ancora da perfezionar"/>
    <n v="9000"/>
    <s v="Fabio Cocchi"/>
    <s v="Contratto in esecuzione"/>
    <x v="9"/>
    <n v="9"/>
    <s v="Provveditorato, gare, contratti e manutenzione sedi                          "/>
    <m/>
    <m/>
    <m/>
    <m/>
  </r>
  <r>
    <n v="10573"/>
    <s v="PURO"/>
    <s v="0100:Servizi istituzionali,  generali e di gestione "/>
    <s v="0103:Gestione economica, finanziaria,  programmazione, provveditorato"/>
    <n v="1030102"/>
    <n v="1030102001"/>
    <s v="ACQUISTO CANCELLERIA E STAMPATI PER GLI UFFICI (Settore Provveditorato)"/>
    <x v="3"/>
    <s v="acquisto materiale di consumo (rotolini) per le casse fiscali di mensa e bar del consiglio"/>
    <n v="2000"/>
    <s v="Fabio Cocchi"/>
    <s v="Contratto in esecuzione"/>
    <x v="9"/>
    <n v="9"/>
    <s v="Provveditorato, gare, contratti e manutenzione sedi                          "/>
    <m/>
    <m/>
    <m/>
    <m/>
  </r>
  <r>
    <n v="10582"/>
    <s v="PURO"/>
    <s v="0100:Servizi istituzionali,  generali e di gestione "/>
    <s v="0108:Statistica e sistemi informativi"/>
    <n v="1030207"/>
    <n v="1030207004"/>
    <s v="SERVIZIO DI NOLEGGIO CASSE FISCALI PER LA MENSA ED IL BAR DEL CONSIGLIO REGIONALE"/>
    <x v="2"/>
    <s v=""/>
    <n v="33244.199999999997"/>
    <m/>
    <m/>
    <x v="9"/>
    <n v="9"/>
    <s v="Provveditorato, gare, contratti e manutenzione sedi                          "/>
    <m/>
    <m/>
    <m/>
    <m/>
  </r>
  <r>
    <n v="10582"/>
    <s v="PURO"/>
    <s v="0100:Servizi istituzionali,  generali e di gestione "/>
    <s v="0108:Statistica e sistemi informativi"/>
    <n v="1030207"/>
    <n v="1030207004"/>
    <s v="SERVIZIO DI NOLEGGIO CASSE FISCALI PER LA MENSA ED IL BAR DEL CONSIGLIO REGIONALE"/>
    <x v="1"/>
    <s v="servizio di noleggio casse fiscali per la mensa ed il bar del consiglio durata contratto 36 mesi dal 1/4/2019 al 31/3/2022"/>
    <n v="33244.199999999997"/>
    <s v="Fabio Cocchi"/>
    <s v="Contratto in esecuzione"/>
    <x v="9"/>
    <n v="9"/>
    <s v="Provveditorato, gare, contratti e manutenzione sedi                          "/>
    <m/>
    <m/>
    <m/>
    <m/>
  </r>
  <r>
    <n v="10593"/>
    <s v="PURO"/>
    <s v="0100:Servizi istituzionali,  generali e di gestione "/>
    <s v="0106:Ufficio tecnico"/>
    <n v="1109999"/>
    <n v="1109999999"/>
    <s v="SPESE A TITOLO DI SPONSORIZZAZIONE TECNICA - QUOTA PARTE IVA"/>
    <x v="2"/>
    <s v=""/>
    <n v="7200"/>
    <m/>
    <m/>
    <x v="9"/>
    <n v="9"/>
    <s v="Provveditorato, gare, contratti e manutenzione sedi                          "/>
    <m/>
    <m/>
    <m/>
    <m/>
  </r>
  <r>
    <n v="10593"/>
    <s v="PURO"/>
    <s v="0100:Servizi istituzionali,  generali e di gestione "/>
    <s v="0106:Ufficio tecnico"/>
    <n v="1109999"/>
    <n v="1109999999"/>
    <s v="SPESE A TITOLO DI SPONSORIZZAZIONE TECNICA - QUOTA PARTE IVA"/>
    <x v="1"/>
    <s v="sponsorizzazione tecnica per intervento di restauro superfici decorate sala gonfalone"/>
    <n v="7200"/>
    <s v="Annalisa Arrigo"/>
    <s v="in corso di esercizio"/>
    <x v="9"/>
    <n v="9"/>
    <s v="Provveditorato, gare, contratti e manutenzione sedi                          "/>
    <m/>
    <m/>
    <m/>
    <m/>
  </r>
  <r>
    <n v="10594"/>
    <s v="PURO"/>
    <s v="0100:Servizi istituzionali,  generali e di gestione "/>
    <s v="0106:Ufficio tecnico"/>
    <n v="1100301"/>
    <n v="1100301001"/>
    <s v="SPESE ATITOLO DI SPONSORIZZAZIONE TECNICA - QUOTA PARTE IVA DA VERSARE ALLA GIUNTA REGIONALE"/>
    <x v="2"/>
    <s v=""/>
    <n v="7800"/>
    <m/>
    <m/>
    <x v="9"/>
    <n v="9"/>
    <s v="Provveditorato, gare, contratti e manutenzione sedi                          "/>
    <m/>
    <m/>
    <m/>
    <m/>
  </r>
  <r>
    <n v="10594"/>
    <s v="PURO"/>
    <s v="0100:Servizi istituzionali,  generali e di gestione "/>
    <s v="0106:Ufficio tecnico"/>
    <n v="1100301"/>
    <n v="1100301001"/>
    <s v="SPESE ATITOLO DI SPONSORIZZAZIONE TECNICA - QUOTA PARTE IVA DA VERSARE ALLA GIUNTA REGIONALE"/>
    <x v="1"/>
    <s v="sponsorizzazione tecnica per intervento di restauro superfici decorate sala gonfalone 2021 - quota iva da versare alla gr"/>
    <n v="7800"/>
    <s v="Annalisa Arrigo"/>
    <s v="in corso di esercizio"/>
    <x v="9"/>
    <n v="9"/>
    <s v="Provveditorato, gare, contratti e manutenzione sedi                          "/>
    <m/>
    <m/>
    <m/>
    <m/>
  </r>
  <r>
    <n v="10596"/>
    <s v="PURO"/>
    <s v="0100:Servizi istituzionali,  generali e di gestione "/>
    <s v="0103:Gestione economica, finanziaria,  programmazione, provveditorato"/>
    <n v="1030213"/>
    <n v="1030213999"/>
    <s v="SERVIZI DI MANUTENZIONE DELLE AREE SCOPERTE E DEL VERDE NELLE PERTINENZE DEL CONSIGLIO"/>
    <x v="2"/>
    <s v=""/>
    <n v="500"/>
    <m/>
    <m/>
    <x v="9"/>
    <n v="9"/>
    <s v="Provveditorato, gare, contratti e manutenzione sedi                          "/>
    <m/>
    <m/>
    <m/>
    <m/>
  </r>
  <r>
    <n v="10596"/>
    <s v="PURO"/>
    <s v="0100:Servizi istituzionali,  generali e di gestione "/>
    <s v="0103:Gestione economica, finanziaria,  programmazione, provveditorato"/>
    <n v="1030213"/>
    <n v="1030213999"/>
    <s v="SERVIZI DI MANUTENZIONE DELLE AREE SCOPERTE E DEL VERDE NELLE PERTINENZE DEL CONSIGLIO"/>
    <x v="1"/>
    <s v="manutenzione aree scoperte"/>
    <n v="500"/>
    <s v="Fabio Cocchi"/>
    <s v="in corso di esercizio"/>
    <x v="9"/>
    <n v="9"/>
    <s v="Provveditorato, gare, contratti e manutenzione sedi                          "/>
    <m/>
    <m/>
    <m/>
    <m/>
  </r>
  <r>
    <n v="10602"/>
    <s v="PURO"/>
    <s v="0100:Servizi istituzionali,  generali e di gestione "/>
    <s v="0106:Ufficio tecnico"/>
    <n v="1030209"/>
    <n v="1030209004"/>
    <s v="MANUTENZIONE IMPIANTI  SOGGETTO AGGREGATORE GRT"/>
    <x v="2"/>
    <s v=""/>
    <n v="195000"/>
    <m/>
    <m/>
    <x v="9"/>
    <n v="9"/>
    <s v="Provveditorato, gare, contratti e manutenzione sedi                          "/>
    <m/>
    <m/>
    <m/>
    <m/>
  </r>
  <r>
    <n v="10602"/>
    <s v="PURO"/>
    <s v="0100:Servizi istituzionali,  generali e di gestione "/>
    <s v="0106:Ufficio tecnico"/>
    <n v="1030209"/>
    <n v="1030209004"/>
    <s v="MANUTENZIONE IMPIANTI  SOGGETTO AGGREGATORE GRT"/>
    <x v="1"/>
    <s v="manutenzione impianti  adesione soggetto aggregatore grt "/>
    <n v="195000"/>
    <s v="Laura Speziale "/>
    <s v="in corso di esercizio"/>
    <x v="9"/>
    <n v="9"/>
    <s v="Provveditorato, gare, contratti e manutenzione sedi                          "/>
    <m/>
    <m/>
    <m/>
    <m/>
  </r>
  <r>
    <n v="10635"/>
    <s v="PURO"/>
    <s v="0100:Servizi istituzionali,  generali e di gestione "/>
    <s v="0103:Gestione economica, finanziaria,  programmazione, provveditorato"/>
    <n v="1030213"/>
    <n v="1030213999"/>
    <s v="ONERI SICUREZZA DISTRIBUTORI AUTOMATICI"/>
    <x v="2"/>
    <s v=""/>
    <n v="150"/>
    <m/>
    <m/>
    <x v="9"/>
    <n v="9"/>
    <s v="Provveditorato, gare, contratti e manutenzione sedi                          "/>
    <m/>
    <m/>
    <m/>
    <m/>
  </r>
  <r>
    <n v="10635"/>
    <s v="PURO"/>
    <s v="0100:Servizi istituzionali,  generali e di gestione "/>
    <s v="0103:Gestione economica, finanziaria,  programmazione, provveditorato"/>
    <n v="1030213"/>
    <n v="1030213999"/>
    <s v="ONERI SICUREZZA DISTRIBUTORI AUTOMATICI"/>
    <x v="1"/>
    <s v="oneri sicurezza distributori automatici"/>
    <n v="150"/>
    <s v="Piero Fabrizio Puggelli"/>
    <s v="in corso di esercizio"/>
    <x v="9"/>
    <n v="9"/>
    <s v="Provveditorato, gare, contratti e manutenzione sedi                          "/>
    <m/>
    <m/>
    <m/>
    <m/>
  </r>
  <r>
    <n v="20001"/>
    <s v="PURO"/>
    <s v="0100:Servizi istituzionali,  generali e di gestione "/>
    <s v="0106:Ufficio tecnico"/>
    <n v="2020110"/>
    <n v="2020110999"/>
    <s v="MANUTENZIONE IMMOBILI-SPESE DI INVESTIMENTO"/>
    <x v="2"/>
    <s v=""/>
    <n v="38000"/>
    <m/>
    <m/>
    <x v="9"/>
    <n v="9"/>
    <s v="Provveditorato, gare, contratti e manutenzione sedi                          "/>
    <m/>
    <m/>
    <m/>
    <m/>
  </r>
  <r>
    <n v="20001"/>
    <s v="PURO"/>
    <s v="0100:Servizi istituzionali,  generali e di gestione "/>
    <s v="0106:Ufficio tecnico"/>
    <n v="2020110"/>
    <n v="2020110999"/>
    <s v="MANUTENZIONE IMMOBILI-SPESE DI INVESTIMENTO"/>
    <x v="1"/>
    <s v="lavori os2-a intervento di conservazione lampadario monumetale e appliques in vetro sala delle feste palazzo bastogi"/>
    <n v="38000"/>
    <s v="Annalisa Arrigo"/>
    <s v="in corso di esercizio"/>
    <x v="9"/>
    <n v="9"/>
    <s v="Provveditorato, gare, contratti e manutenzione sedi                          "/>
    <m/>
    <m/>
    <m/>
    <m/>
  </r>
  <r>
    <n v="20001"/>
    <s v="REIMP. DA FPV/E"/>
    <s v="0100:Servizi istituzionali,  generali e di gestione "/>
    <s v="0106:Ufficio tecnico"/>
    <n v="2020110"/>
    <m/>
    <s v="MANUTENZIONE IMMOBILI-SPESE DI INVESTIMENTO"/>
    <x v="2"/>
    <s v=""/>
    <n v="183000"/>
    <m/>
    <m/>
    <x v="9"/>
    <n v="9"/>
    <s v="Provveditorato, gare, contratti e manutenzione sedi                          "/>
    <m/>
    <m/>
    <m/>
    <m/>
  </r>
  <r>
    <n v="20001"/>
    <s v="REIMP. DA FPV/E"/>
    <s v="0100:Servizi istituzionali,  generali e di gestione "/>
    <s v="0106:Ufficio tecnico"/>
    <n v="2020110"/>
    <m/>
    <s v="MANUTENZIONE IMMOBILI-SPESE DI INVESTIMENTO"/>
    <x v="1"/>
    <s v="ristrutturazione archivio storico ex bit spesa finanziata da fpv di entrata "/>
    <n v="183000"/>
    <s v="Laura Speziale"/>
    <s v="in corso di esercizio"/>
    <x v="9"/>
    <n v="9"/>
    <s v="Provveditorato, gare, contratti e manutenzione sedi                          "/>
    <m/>
    <m/>
    <m/>
    <m/>
  </r>
  <r>
    <n v="20002"/>
    <s v="PURO"/>
    <s v="0100:Servizi istituzionali,  generali e di gestione "/>
    <s v="0106:Ufficio tecnico"/>
    <n v="2020104"/>
    <n v="2020104002"/>
    <s v="MANUTENZIONE IMPIANTI-SPESE DI INVESTIMENTO"/>
    <x v="2"/>
    <s v=""/>
    <n v="50000"/>
    <m/>
    <m/>
    <x v="9"/>
    <n v="9"/>
    <s v="Provveditorato, gare, contratti e manutenzione sedi                          "/>
    <m/>
    <m/>
    <m/>
    <m/>
  </r>
  <r>
    <n v="20002"/>
    <s v="PURO"/>
    <s v="0100:Servizi istituzionali,  generali e di gestione "/>
    <s v="0106:Ufficio tecnico"/>
    <n v="2020104"/>
    <n v="2020104002"/>
    <s v="MANUTENZIONE IMPIANTI-SPESE DI INVESTIMENTO"/>
    <x v="1"/>
    <s v="servizio a carattere straord.man. impianti elettrici idrico sanitari risc e raffreddamento - ulteriore proroga per il 2021"/>
    <n v="44000"/>
    <s v="Laura Speziale  "/>
    <s v="scadenza 7/10/2021"/>
    <x v="9"/>
    <n v="9"/>
    <s v="Provveditorato, gare, contratti e manutenzione sedi                          "/>
    <m/>
    <m/>
    <m/>
    <m/>
  </r>
  <r>
    <n v="20002"/>
    <s v="PURO"/>
    <s v="0100:Servizi istituzionali,  generali e di gestione "/>
    <s v="0106:Ufficio tecnico"/>
    <n v="2020104"/>
    <n v="2020104002"/>
    <s v="MANUTENZIONE IMPIANTI-SPESE DI INVESTIMENTO"/>
    <x v="3"/>
    <s v="extracanone manutenzione antincendio - ulteriore proroga al 2021"/>
    <n v="5000"/>
    <s v="Laura Speziale"/>
    <s v="Contratto in esecuzione"/>
    <x v="9"/>
    <n v="9"/>
    <s v="Provveditorato, gare, contratti e manutenzione sedi                          "/>
    <m/>
    <m/>
    <m/>
    <m/>
  </r>
  <r>
    <n v="20002"/>
    <s v="PURO"/>
    <s v="0100:Servizi istituzionali,  generali e di gestione "/>
    <s v="0106:Ufficio tecnico"/>
    <n v="2020104"/>
    <n v="2020104002"/>
    <s v="MANUTENZIONE IMPIANTI-SPESE DI INVESTIMENTO"/>
    <x v="4"/>
    <s v="extracanone manutenzione antincendio - ulteriore proroga al 2021"/>
    <n v="1000"/>
    <s v="Laura Speziale"/>
    <s v="Contratto in esecuzione"/>
    <x v="9"/>
    <n v="9"/>
    <s v="Provveditorato, gare, contratti e manutenzione sedi                          "/>
    <m/>
    <m/>
    <m/>
    <m/>
  </r>
  <r>
    <n v="20003"/>
    <s v="PURO"/>
    <s v="0100:Servizi istituzionali,  generali e di gestione "/>
    <s v="0106:Ufficio tecnico"/>
    <n v="2020305"/>
    <n v="2020305001"/>
    <s v="SERVIZI TECNICI IMMOBILI E IMPIANTI   -SPESE INVESTIMENTO"/>
    <x v="2"/>
    <s v=""/>
    <n v="15800"/>
    <m/>
    <m/>
    <x v="9"/>
    <n v="9"/>
    <s v="Provveditorato, gare, contratti e manutenzione sedi                          "/>
    <m/>
    <m/>
    <m/>
    <m/>
  </r>
  <r>
    <n v="20003"/>
    <s v="PURO"/>
    <s v="0100:Servizi istituzionali,  generali e di gestione "/>
    <s v="0106:Ufficio tecnico"/>
    <n v="2020305"/>
    <n v="2020305001"/>
    <s v="SERVIZI TECNICI IMMOBILI E IMPIANTI   -SPESE INVESTIMENTO"/>
    <x v="1"/>
    <s v="servizio architettura e ingegneria scheda tec. prog esecutivo direzione lavori intervento conservazione lampadario sala feste"/>
    <n v="3600"/>
    <s v="Annalisa Arrigo"/>
    <s v="in corso di esercizio"/>
    <x v="9"/>
    <n v="9"/>
    <s v="Provveditorato, gare, contratti e manutenzione sedi                          "/>
    <m/>
    <m/>
    <m/>
    <m/>
  </r>
  <r>
    <n v="20003"/>
    <s v="PURO"/>
    <s v="0100:Servizi istituzionali,  generali e di gestione "/>
    <s v="0106:Ufficio tecnico"/>
    <n v="2020305"/>
    <n v="2020305001"/>
    <s v="SERVIZI TECNICI IMMOBILI E IMPIANTI   -SPESE INVESTIMENTO"/>
    <x v="3"/>
    <s v="servizio tecnico prova di carico su gancio  (intervento conservazione lampadario e appliques vetro sala feste bastogi"/>
    <n v="4700"/>
    <s v="Annalisa Arrigo"/>
    <s v="in corso di esercizio"/>
    <x v="9"/>
    <n v="9"/>
    <s v="Provveditorato, gare, contratti e manutenzione sedi                          "/>
    <m/>
    <m/>
    <m/>
    <m/>
  </r>
  <r>
    <n v="20003"/>
    <s v="PURO"/>
    <s v="0100:Servizi istituzionali,  generali e di gestione "/>
    <s v="0106:Ufficio tecnico"/>
    <n v="2020305"/>
    <n v="2020305001"/>
    <s v="SERVIZI TECNICI IMMOBILI E IMPIANTI   -SPESE INVESTIMENTO"/>
    <x v="4"/>
    <s v="procedura per impianto areazione tipografia"/>
    <n v="7500"/>
    <s v="Laura Speziale"/>
    <s v="in corso di esercizio"/>
    <x v="9"/>
    <n v="9"/>
    <s v="Provveditorato, gare, contratti e manutenzione sedi                          "/>
    <m/>
    <m/>
    <m/>
    <m/>
  </r>
  <r>
    <n v="20007"/>
    <s v="PURO"/>
    <s v="0100:Servizi istituzionali,  generali e di gestione "/>
    <s v="0103:Gestione economica, finanziaria,  programmazione, provveditorato"/>
    <n v="2020103"/>
    <n v="2020103001"/>
    <s v="ACQUISTO MOBILI E ARREDI  PER MENSA"/>
    <x v="2"/>
    <s v=""/>
    <n v="500"/>
    <m/>
    <m/>
    <x v="9"/>
    <n v="9"/>
    <s v="Provveditorato, gare, contratti e manutenzione sedi                          "/>
    <m/>
    <m/>
    <m/>
    <m/>
  </r>
  <r>
    <n v="20007"/>
    <s v="PURO"/>
    <s v="0100:Servizi istituzionali,  generali e di gestione "/>
    <s v="0103:Gestione economica, finanziaria,  programmazione, provveditorato"/>
    <n v="2020103"/>
    <n v="2020103001"/>
    <s v="ACQUISTO MOBILI E ARREDI  PER MENSA"/>
    <x v="1"/>
    <s v="acquisto mobili e arredi mensa"/>
    <n v="500"/>
    <s v="Piero Fabrizio Puggelli"/>
    <s v="in corso di esercizio"/>
    <x v="9"/>
    <n v="9"/>
    <s v="Provveditorato, gare, contratti e manutenzione sedi                          "/>
    <m/>
    <m/>
    <m/>
    <m/>
  </r>
  <r>
    <n v="20008"/>
    <s v="PURO"/>
    <s v="0100:Servizi istituzionali,  generali e di gestione "/>
    <s v="0103:Gestione economica, finanziaria,  programmazione, provveditorato"/>
    <n v="2020105"/>
    <n v="2020105999"/>
    <s v="ACQUISTO  ATTREZZATURE E APPARECCHIATURE PER MENSA"/>
    <x v="2"/>
    <s v=""/>
    <n v="5000"/>
    <m/>
    <m/>
    <x v="9"/>
    <n v="9"/>
    <s v="Provveditorato, gare, contratti e manutenzione sedi                          "/>
    <m/>
    <m/>
    <m/>
    <m/>
  </r>
  <r>
    <n v="20008"/>
    <s v="PURO"/>
    <s v="0100:Servizi istituzionali,  generali e di gestione "/>
    <s v="0103:Gestione economica, finanziaria,  programmazione, provveditorato"/>
    <n v="2020105"/>
    <n v="2020105999"/>
    <s v="ACQUISTO  ATTREZZATURE E APPARECCHIATURE PER MENSA"/>
    <x v="1"/>
    <s v="interventi di ripristino attrezzature mensa"/>
    <n v="5000"/>
    <s v="Fabio Cocchi"/>
    <s v="in corso di esercizio"/>
    <x v="9"/>
    <n v="9"/>
    <s v="Provveditorato, gare, contratti e manutenzione sedi                          "/>
    <m/>
    <m/>
    <m/>
    <m/>
  </r>
  <r>
    <n v="20040"/>
    <s v="PURO"/>
    <s v="0100:Servizi istituzionali,  generali e di gestione "/>
    <s v="0103:Gestione economica, finanziaria,  programmazione, provveditorato"/>
    <n v="2020305"/>
    <n v="2020305001"/>
    <s v="SERVIZI TECNICI DI PROGETTAZIONE IMPIANTI"/>
    <x v="2"/>
    <s v=""/>
    <n v="4000"/>
    <m/>
    <m/>
    <x v="9"/>
    <n v="9"/>
    <s v="Provveditorato, gare, contratti e manutenzione sedi                          "/>
    <m/>
    <m/>
    <m/>
    <m/>
  </r>
  <r>
    <n v="20040"/>
    <s v="PURO"/>
    <s v="0100:Servizi istituzionali,  generali e di gestione "/>
    <s v="0103:Gestione economica, finanziaria,  programmazione, provveditorato"/>
    <n v="2020305"/>
    <n v="2020305001"/>
    <s v="SERVIZI TECNICI DI PROGETTAZIONE IMPIANTI"/>
    <x v="1"/>
    <s v="capitolo da mantenere per completamento operazioni 2019/2020 e residui"/>
    <n v="4000"/>
    <s v="Laura Speziale"/>
    <s v="31/12/2021"/>
    <x v="9"/>
    <n v="9"/>
    <s v="Provveditorato, gare, contratti e manutenzione sedi                          "/>
    <m/>
    <m/>
    <m/>
    <m/>
  </r>
  <r>
    <n v="20041"/>
    <s v="PURO"/>
    <s v="0100:Servizi istituzionali,  generali e di gestione "/>
    <s v="0106:Ufficio tecnico"/>
    <n v="2020110"/>
    <m/>
    <s v="SPESE IN CONTO CAPITALE A TITOLO DI SPONSORIZZAZIONI"/>
    <x v="2"/>
    <s v=""/>
    <n v="60000"/>
    <m/>
    <m/>
    <x v="9"/>
    <n v="9"/>
    <s v="Provveditorato, gare, contratti e manutenzione sedi                          "/>
    <m/>
    <m/>
    <m/>
    <m/>
  </r>
  <r>
    <n v="20041"/>
    <s v="PURO"/>
    <s v="0100:Servizi istituzionali,  generali e di gestione "/>
    <s v="0106:Ufficio tecnico"/>
    <n v="2020110"/>
    <m/>
    <s v="SPESE IN CONTO CAPITALE A TITOLO DI SPONSORIZZAZIONI"/>
    <x v="1"/>
    <s v="spese in conto capitale a titolo di sponsorizzazioni sala gonfalone"/>
    <n v="60000"/>
    <s v="Annalisa Arrigo"/>
    <s v="31/12/2021"/>
    <x v="9"/>
    <n v="9"/>
    <s v="Provveditorato, gare, contratti e manutenzione sedi                          "/>
    <m/>
    <m/>
    <m/>
    <m/>
  </r>
  <r>
    <n v="20043"/>
    <s v="PURO"/>
    <s v="0100:Servizi istituzionali,  generali e di gestione "/>
    <s v="0106:Ufficio tecnico"/>
    <n v="2020104"/>
    <m/>
    <s v="MANUTENZIONE IMPIANTI SOGGETTO AGGREGATORE GRT - SPESA DI INVESTIMENTO"/>
    <x v="2"/>
    <s v=""/>
    <n v="57000"/>
    <m/>
    <m/>
    <x v="9"/>
    <n v="9"/>
    <s v="Provveditorato, gare, contratti e manutenzione sedi                          "/>
    <m/>
    <m/>
    <m/>
    <m/>
  </r>
  <r>
    <n v="20043"/>
    <s v="PURO"/>
    <s v="0100:Servizi istituzionali,  generali e di gestione "/>
    <s v="0106:Ufficio tecnico"/>
    <n v="2020104"/>
    <m/>
    <s v="MANUTENZIONE IMPIANTI SOGGETTO AGGREGATORE GRT - SPESA DI INVESTIMENTO"/>
    <x v="1"/>
    <s v="manutenzione impianti soggetto aggregatore grt- spesa di investimento"/>
    <n v="57000"/>
    <s v="Laura Speziale  "/>
    <s v="dal 01/07/2021"/>
    <x v="9"/>
    <n v="9"/>
    <s v="Provveditorato, gare, contratti e manutenzione sedi                          "/>
    <m/>
    <m/>
    <m/>
    <m/>
  </r>
  <r>
    <n v="20044"/>
    <s v="PURO"/>
    <s v="0100:Servizi istituzionali,  generali e di gestione "/>
    <s v="0106:Ufficio tecnico"/>
    <n v="2020305"/>
    <m/>
    <s v="SERVIZI ACCESSORI SOGGETTO AGGREGATORE GRT - SPESA DI INVESTIMENTO"/>
    <x v="2"/>
    <s v=""/>
    <n v="32500"/>
    <m/>
    <m/>
    <x v="9"/>
    <n v="9"/>
    <s v="Provveditorato, gare, contratti e manutenzione sedi                          "/>
    <m/>
    <m/>
    <m/>
    <m/>
  </r>
  <r>
    <n v="20044"/>
    <s v="PURO"/>
    <s v="0100:Servizi istituzionali,  generali e di gestione "/>
    <s v="0106:Ufficio tecnico"/>
    <n v="2020305"/>
    <m/>
    <s v="SERVIZI ACCESSORI SOGGETTO AGGREGATORE GRT - SPESA DI INVESTIMENTO"/>
    <x v="1"/>
    <s v="adesione nuova convenzione sog.aggregatore grt - spesa di investimento"/>
    <n v="32500"/>
    <s v="Laura Speziale "/>
    <s v="dal 01/07/2021"/>
    <x v="9"/>
    <n v="9"/>
    <s v="Provveditorato, gare, contratti e manutenzione sedi                          "/>
    <m/>
    <m/>
    <m/>
    <m/>
  </r>
  <r>
    <n v="20051"/>
    <s v="PURO"/>
    <s v="0100:Servizi istituzionali,  generali e di gestione "/>
    <s v="0103:Gestione economica, finanziaria,  programmazione, provveditorato"/>
    <n v="2020105"/>
    <m/>
    <s v="FORNITURA DI ATTREZZATURE PER LA SICUREZZA DEI LUOGHI DI LAVORO - SPESA DI INVESTIMENTO"/>
    <x v="2"/>
    <s v=""/>
    <n v="3000"/>
    <m/>
    <m/>
    <x v="9"/>
    <n v="9"/>
    <s v="Provveditorato, gare, contratti e manutenzione sedi                          "/>
    <m/>
    <m/>
    <m/>
    <m/>
  </r>
  <r>
    <n v="20051"/>
    <s v="PURO"/>
    <s v="0100:Servizi istituzionali,  generali e di gestione "/>
    <s v="0103:Gestione economica, finanziaria,  programmazione, provveditorato"/>
    <n v="2020105"/>
    <m/>
    <s v="FORNITURA DI ATTREZZATURE PER LA SICUREZZA DEI LUOGHI DI LAVORO - SPESA DI INVESTIMENTO"/>
    <x v="1"/>
    <s v="ulteriori spese  - future esigenze"/>
    <n v="3000"/>
    <s v="Laura Speziale"/>
    <s v="31/12/2021"/>
    <x v="9"/>
    <n v="9"/>
    <s v="Provveditorato, gare, contratti e manutenzione sedi                          "/>
    <m/>
    <m/>
    <m/>
    <m/>
  </r>
  <r>
    <n v="70001"/>
    <s v="PURO"/>
    <s v="9900:Servizi per conto terzi "/>
    <s v="9901:Servizi per conto terzi - Partite di giro"/>
    <n v="7020401"/>
    <n v="7020401001"/>
    <s v="COSTITUZIONE DEPOSITI CAUZIONALI"/>
    <x v="2"/>
    <s v=""/>
    <n v="5000"/>
    <m/>
    <m/>
    <x v="9"/>
    <n v="9"/>
    <s v="Provveditorato, gare, contratti e manutenzione sedi                          "/>
    <m/>
    <m/>
    <m/>
    <m/>
  </r>
  <r>
    <n v="70001"/>
    <s v="PURO"/>
    <s v="9900:Servizi per conto terzi "/>
    <s v="9901:Servizi per conto terzi - Partite di giro"/>
    <n v="7020401"/>
    <n v="7020401001"/>
    <s v="COSTITUZIONE DEPOSITI CAUZIONALI"/>
    <x v="1"/>
    <s v="costituzione depositi cauzionali"/>
    <n v="5000"/>
    <s v="Piero Fabrizio Puggelli"/>
    <s v="anno 2021"/>
    <x v="9"/>
    <n v="9"/>
    <s v="Provveditorato, gare, contratti e manutenzione sedi                          "/>
    <m/>
    <m/>
    <m/>
    <m/>
  </r>
  <r>
    <n v="70042"/>
    <s v="PURO"/>
    <s v="9900:Servizi per conto terzi "/>
    <s v="9901:Servizi per conto terzi - Partite di giro"/>
    <n v="7020402"/>
    <m/>
    <s v="RESTITUZIONE DI DEPOSITO CAUZIONALE O CONTRATTUALE DI TERZI - PROVVEDITORATO"/>
    <x v="2"/>
    <s v=""/>
    <n v="1000"/>
    <m/>
    <m/>
    <x v="9"/>
    <n v="9"/>
    <s v="Provveditorato, gare, contratti e manutenzione sedi                          "/>
    <m/>
    <m/>
    <m/>
    <m/>
  </r>
  <r>
    <n v="70042"/>
    <s v="PURO"/>
    <s v="9900:Servizi per conto terzi "/>
    <s v="9901:Servizi per conto terzi - Partite di giro"/>
    <n v="7020402"/>
    <m/>
    <s v="RESTITUZIONE DI DEPOSITO CAUZIONALE O CONTRATTUALE DI TERZI - PROVVEDITORATO"/>
    <x v="1"/>
    <s v="restituzione di deposito cauzionale o contrattuale di terzi - provveditorato"/>
    <n v="1000"/>
    <s v="Piero Fabrizio Puggelli"/>
    <s v="in corso di esercizio"/>
    <x v="9"/>
    <n v="9"/>
    <s v="Provveditorato, gare, contratti e manutenzione sedi                          "/>
    <m/>
    <m/>
    <m/>
    <m/>
  </r>
  <r>
    <n v="10660"/>
    <s v="PURO"/>
    <s v="0100:Servizi istituzionali,  generali e di gestione "/>
    <s v="0103:Gestione economica, finanziaria,  programmazione, provveditorato"/>
    <n v="1030299"/>
    <m/>
    <s v="SPESE PER ATTIVITA DI BROKERAGGIO SU POLIZZE"/>
    <x v="2"/>
    <s v=""/>
    <n v="2000"/>
    <m/>
    <m/>
    <x v="9"/>
    <n v="9"/>
    <s v="Provveditorato, gare, contratti e manutenzione sedi                          "/>
    <m/>
    <m/>
    <m/>
    <m/>
  </r>
  <r>
    <n v="10660"/>
    <s v="PURO"/>
    <s v="0100:Servizi istituzionali,  generali e di gestione "/>
    <s v="0103:Gestione economica, finanziaria,  programmazione, provveditorato"/>
    <n v="1030299"/>
    <m/>
    <s v="SPESE PER ATTIVITA DI BROKERAGGIO SU POLIZZE"/>
    <x v="1"/>
    <s v="servizio broker premi assicurativi( esente iva art. 10 co. 9) - adesione a convenzione rt (ns decreto 405/2018"/>
    <n v="2000"/>
    <s v="Piero Fabrizio Puggelli"/>
    <s v="in corso di esercizio"/>
    <x v="9"/>
    <n v="9"/>
    <s v="Provveditorato, gare, contratti e manutenzione sedi                          "/>
    <m/>
    <m/>
    <m/>
    <m/>
  </r>
  <r>
    <n v="10065"/>
    <s v="PURO"/>
    <s v="0100:Servizi istituzionali,  generali e di gestione "/>
    <s v="0111:Altri servizi generali"/>
    <n v="1100503"/>
    <n v="1100503001"/>
    <s v="INDENNIZZI PER RITARDO NEI PROCEDIMENTI AMMINISTRATIVI"/>
    <x v="2"/>
    <s v=""/>
    <n v="800"/>
    <m/>
    <m/>
    <x v="10"/>
    <n v="10"/>
    <s v="Segretariato generale del Consiglio regionale                                      "/>
    <m/>
    <m/>
    <m/>
    <m/>
  </r>
  <r>
    <n v="10065"/>
    <s v="PURO"/>
    <s v="0100:Servizi istituzionali,  generali e di gestione "/>
    <s v="0111:Altri servizi generali"/>
    <n v="1100503"/>
    <n v="1100503001"/>
    <s v="INDENNIZZI PER RITARDO NEI PROCEDIMENTI AMMINISTRATIVI"/>
    <x v="1"/>
    <s v="indennizzi per ritardo nei procedimenti amministrativi"/>
    <n v="800"/>
    <s v="Raffaella Fattorini"/>
    <s v="in corso di esercizio"/>
    <x v="10"/>
    <n v="10"/>
    <s v="Segretariato generale del Consiglio regionale                                      "/>
    <m/>
    <m/>
    <m/>
    <m/>
  </r>
  <r>
    <n v="10066"/>
    <s v="PURO"/>
    <s v="0100:Servizi istituzionali,  generali e di gestione "/>
    <s v="0111:Altri servizi generali"/>
    <n v="1100503"/>
    <n v="1100503001"/>
    <s v="INDENNIZZI PER RITARDO NEI PAGAMENTI"/>
    <x v="2"/>
    <s v=""/>
    <n v="800"/>
    <m/>
    <m/>
    <x v="10"/>
    <n v="10"/>
    <s v="Segretariato generale del Consiglio regionale                                      "/>
    <m/>
    <m/>
    <m/>
    <m/>
  </r>
  <r>
    <n v="10066"/>
    <s v="PURO"/>
    <s v="0100:Servizi istituzionali,  generali e di gestione "/>
    <s v="0111:Altri servizi generali"/>
    <n v="1100503"/>
    <n v="1100503001"/>
    <s v="INDENNIZZI PER RITARDO NEI PAGAMENTI"/>
    <x v="1"/>
    <s v="indennizzi per ritardo nei pagamenti"/>
    <n v="800"/>
    <s v="Raffaella Fattorini"/>
    <s v="in corso di esercizio"/>
    <x v="10"/>
    <n v="10"/>
    <s v="Segretariato generale del Consiglio regionale                                      "/>
    <m/>
    <m/>
    <m/>
    <m/>
  </r>
  <r>
    <n v="10330"/>
    <s v="PURO"/>
    <s v="2000:Fondi e accantonamenti "/>
    <s v="2001:Fondo di riserva"/>
    <n v="1100101"/>
    <n v="1100101001"/>
    <s v="FONDO DI RISERVA PER SPESE OBBLIGATORIE SPESE CORRENTI"/>
    <x v="2"/>
    <s v=""/>
    <n v="66800"/>
    <m/>
    <m/>
    <x v="10"/>
    <n v="10"/>
    <s v="Segretariato generale del Consiglio regionale                                      "/>
    <m/>
    <m/>
    <m/>
    <m/>
  </r>
  <r>
    <n v="10330"/>
    <s v="PURO"/>
    <s v="2000:Fondi e accantonamenti "/>
    <s v="2001:Fondo di riserva"/>
    <n v="1100101"/>
    <n v="1100101001"/>
    <s v="FONDO DI RISERVA PER SPESE OBBLIGATORIE SPESE CORRENTI"/>
    <x v="1"/>
    <s v="utilizzo fondo di riserva per spese obbligatorie correnti"/>
    <n v="66800"/>
    <s v="Segretario generale"/>
    <s v="in corso di esercizio"/>
    <x v="10"/>
    <n v="10"/>
    <s v="Segretariato generale del Consiglio regionale                                      "/>
    <m/>
    <m/>
    <m/>
    <m/>
  </r>
  <r>
    <n v="10331"/>
    <s v="PURO"/>
    <s v="2000:Fondi e accantonamenti "/>
    <s v="2001:Fondo di riserva"/>
    <n v="1100101"/>
    <n v="1100101001"/>
    <s v="FONDO DI RISERVA PER SPESE  IMPREVISTE - SPESE CORRENTI"/>
    <x v="2"/>
    <s v=""/>
    <n v="40339.320000000007"/>
    <m/>
    <m/>
    <x v="10"/>
    <n v="10"/>
    <s v="Segretariato generale del Consiglio regionale                                      "/>
    <s v="Prima variazione UP"/>
    <m/>
    <m/>
    <s v="X"/>
  </r>
  <r>
    <n v="10331"/>
    <s v="PURO"/>
    <s v="2000:Fondi e accantonamenti "/>
    <s v="2001:Fondo di riserva"/>
    <n v="1100101"/>
    <n v="1100101001"/>
    <s v="FONDO DI RISERVA PER SPESE  IMPREVISTE - SPESE CORRENTI"/>
    <x v="1"/>
    <s v="utilizzo fondo di riserva per spese impreviste correnti"/>
    <n v="40339.320000000007"/>
    <s v="Segretario generale"/>
    <s v="in corso di esercizio"/>
    <x v="10"/>
    <n v="10"/>
    <s v="Segretariato generale del Consiglio regionale                                      "/>
    <s v="prima variazione UP - attività "/>
    <m/>
    <m/>
    <s v="X"/>
  </r>
  <r>
    <n v="10334"/>
    <s v="PURO"/>
    <s v="0100:Servizi istituzionali,  generali e di gestione "/>
    <s v="0111:Altri servizi generali"/>
    <n v="1100504"/>
    <n v="1100504001"/>
    <s v="SPESE DERIVANTI DA CONTENZIOSO"/>
    <x v="2"/>
    <s v=""/>
    <n v="2000"/>
    <m/>
    <m/>
    <x v="10"/>
    <n v="10"/>
    <s v="Segretariato generale del Consiglio regionale                                      "/>
    <m/>
    <m/>
    <m/>
    <m/>
  </r>
  <r>
    <n v="10334"/>
    <s v="PURO"/>
    <s v="0100:Servizi istituzionali,  generali e di gestione "/>
    <s v="0111:Altri servizi generali"/>
    <n v="1100504"/>
    <n v="1100504001"/>
    <s v="SPESE DERIVANTI DA CONTENZIOSO"/>
    <x v="1"/>
    <s v="spese derivanti da contenzioso"/>
    <n v="2000"/>
    <s v="Raffaella Fattorini"/>
    <s v="in corso di esercizio"/>
    <x v="10"/>
    <n v="10"/>
    <s v="Segretariato generale del Consiglio regionale                                      "/>
    <m/>
    <m/>
    <m/>
    <m/>
  </r>
  <r>
    <n v="10335"/>
    <s v="AVANZO"/>
    <s v="2000:Fondi e accantonamenti "/>
    <s v="2003:Altri fondi"/>
    <n v="1100102"/>
    <n v="1100102001"/>
    <s v="FONDO RISCHI DA CONTENZIOSO"/>
    <x v="2"/>
    <m/>
    <n v="2948456.4"/>
    <m/>
    <m/>
    <x v="10"/>
    <n v="10"/>
    <m/>
    <s v="prima variazione UP (avanzo)"/>
    <s v="quota accantonata"/>
    <m/>
    <m/>
  </r>
  <r>
    <n v="10335"/>
    <s v="AVANZO"/>
    <s v="2000:Fondi e accantonamenti "/>
    <s v="2003:Altri fondi"/>
    <n v="1100102"/>
    <n v="1100102001"/>
    <s v="FONDO RISCHI DA CONTENZIOSO"/>
    <x v="1"/>
    <s v="utilizzo fondo rischi da contenzioso"/>
    <n v="2948456.4"/>
    <s v="Silvia Fantappiè"/>
    <s v="in corso di esercizio"/>
    <x v="10"/>
    <n v="10"/>
    <m/>
    <s v="prima variazione UP - attività (avanzo)"/>
    <s v="quota accantonata"/>
    <m/>
    <m/>
  </r>
  <r>
    <n v="10337"/>
    <s v="PURO"/>
    <s v="0100:Servizi istituzionali,  generali e di gestione "/>
    <s v="0111:Altri servizi generali"/>
    <n v="1070602"/>
    <n v="1070602999"/>
    <s v="INTERESSI DI MORA"/>
    <x v="2"/>
    <s v=""/>
    <n v="500"/>
    <m/>
    <m/>
    <x v="10"/>
    <n v="10"/>
    <s v="Segretariato generale del Consiglio regionale                                      "/>
    <m/>
    <m/>
    <m/>
    <m/>
  </r>
  <r>
    <n v="10337"/>
    <s v="PURO"/>
    <s v="0100:Servizi istituzionali,  generali e di gestione "/>
    <s v="0111:Altri servizi generali"/>
    <n v="1070602"/>
    <n v="1070602999"/>
    <s v="INTERESSI DI MORA"/>
    <x v="1"/>
    <s v="spese per interessi di mora"/>
    <n v="500"/>
    <s v="Raffaella Fattorini"/>
    <s v="in corso di esercizio"/>
    <x v="10"/>
    <n v="10"/>
    <s v="Segretariato generale del Consiglio regionale                                      "/>
    <m/>
    <m/>
    <m/>
    <m/>
  </r>
  <r>
    <n v="20035"/>
    <s v="PURO"/>
    <s v="2000:Fondi e accantonamenti "/>
    <s v="2003:Altri fondi"/>
    <n v="2050101"/>
    <n v="2050101001"/>
    <s v="FONDO PER SPESE IMPREVISTE IN CONTO CAPITALE"/>
    <x v="2"/>
    <s v=""/>
    <n v="45000"/>
    <m/>
    <m/>
    <x v="10"/>
    <n v="10"/>
    <s v="Segretariato generale del Consiglio regionale                                      "/>
    <m/>
    <m/>
    <m/>
    <m/>
  </r>
  <r>
    <n v="20035"/>
    <s v="PURO"/>
    <s v="2000:Fondi e accantonamenti "/>
    <s v="2003:Altri fondi"/>
    <n v="2050101"/>
    <n v="2050101001"/>
    <s v="FONDO PER SPESE IMPREVISTE IN CONTO CAPITALE"/>
    <x v="1"/>
    <s v="utilizzo fondo per spese impreviste in c/capitale"/>
    <n v="45000"/>
    <s v="Segretario generale"/>
    <s v="in corso di esercizio"/>
    <x v="10"/>
    <n v="10"/>
    <s v="Segretariato generale del Consiglio regionale                                      "/>
    <m/>
    <m/>
    <m/>
    <m/>
  </r>
  <r>
    <n v="10067"/>
    <s v="PURO"/>
    <s v="1800:Relazioni con le altre autonomie territoriali e locali "/>
    <s v="1802:Politica regionale unitaria per le relazioni finanziarie con le altre autonomie territoriali (solo per le Regioni)"/>
    <n v="1040401"/>
    <n v="1040401001"/>
    <s v="MISURE A SOSTEGNO DELL'ATTIVITA' DELL'ASSOCIAZIONE ITALIANA DEL CONSIGLIO DEI COMUNI E DELLE REGIONI D'EUROPA (A.I.C.C.R.E.)- FEDERAZIONE REGIONALE DELLA TOSCANA (l.r. 76/1997)"/>
    <x v="2"/>
    <s v=""/>
    <n v="62000"/>
    <m/>
    <m/>
    <x v="11"/>
    <n v="11"/>
    <s v="Assistenza al CdAL, alla CoPAS, alla CPO                                       "/>
    <m/>
    <m/>
    <s v="X"/>
    <m/>
  </r>
  <r>
    <n v="10067"/>
    <s v="PURO"/>
    <s v="1800:Relazioni con le altre autonomie territoriali e locali "/>
    <s v="1802:Politica regionale unitaria per le relazioni finanziarie con le altre autonomie territoriali (solo per le Regioni)"/>
    <n v="1040401"/>
    <n v="1040401001"/>
    <s v="MISURE A SOSTEGNO DELL'ATTIVITA' DELL'ASSOCIAZIONE ITALIANA DEL CONSIGLIO DEI COMUNI E DELLE REGIONI D'EUROPA (A.I.C.C.R.E.)- FEDERAZIONE REGIONALE DELLA TOSCANA (l.r. 76/1997)"/>
    <x v="1"/>
    <s v="contribuito all'aiccre"/>
    <n v="62000"/>
    <s v="Letizia Brogioni"/>
    <s v="in corso di esercizio"/>
    <x v="11"/>
    <n v="11"/>
    <s v="Assistenza al CdAL, alla CoPAS, alla CPO                                       "/>
    <m/>
    <m/>
    <s v="X"/>
    <m/>
  </r>
  <r>
    <n v="10032"/>
    <s v="PURO"/>
    <s v="0500:Tutela e valorizzazione dei beni e delle attività culturali "/>
    <s v="0502:Attività culturali e interventi diversi nel settore culturale"/>
    <n v="1030211"/>
    <m/>
    <s v="RIMBORSI SPESE PER RELATORI A INIZIATIVE DI PIANETA GALILEO"/>
    <x v="2"/>
    <s v=""/>
    <n v="51700"/>
    <m/>
    <m/>
    <x v="11"/>
    <n v="11"/>
    <s v="Assistenza generale alla Commissione di controllo, al Parlamento degli studenti. Formazione del personale                                            "/>
    <m/>
    <m/>
    <m/>
    <m/>
  </r>
  <r>
    <n v="10032"/>
    <s v="PURO"/>
    <s v="0500:Tutela e valorizzazione dei beni e delle attività culturali "/>
    <s v="0502:Attività culturali e interventi diversi nel settore culturale"/>
    <n v="1030211"/>
    <m/>
    <s v="RIMBORSI SPESE PER RELATORI A INIZIATIVE DI PIANETA GALILEO"/>
    <x v="1"/>
    <s v="rimborsi spese forfettari per relatori e autori"/>
    <n v="51700"/>
    <s v="Letizia Brogioni"/>
    <s v="in corso di esercizio"/>
    <x v="11"/>
    <n v="11"/>
    <s v="Assistenza generale alla Commissione di controllo, al Parlamento degli studenti. Formazione del personale                                            "/>
    <m/>
    <m/>
    <m/>
    <m/>
  </r>
  <r>
    <n v="10052"/>
    <s v="PURO"/>
    <s v="0500:Tutela e valorizzazione dei beni e delle attività culturali "/>
    <s v="0502:Attività culturali e interventi diversi nel settore culturale"/>
    <n v="1040101"/>
    <m/>
    <s v="CONVENZIONE CON USR PER LA GESTIONE DEL PARLAMENTO DEGLI STUDENTI LR. 34/2011"/>
    <x v="2"/>
    <s v=""/>
    <n v="36000"/>
    <m/>
    <m/>
    <x v="11"/>
    <n v="11"/>
    <s v="Assistenza generale alla Commissione di controllo, al Parlamento degli studenti. Formazione del personale                                            "/>
    <m/>
    <m/>
    <m/>
    <m/>
  </r>
  <r>
    <n v="10052"/>
    <s v="PURO"/>
    <s v="0500:Tutela e valorizzazione dei beni e delle attività culturali "/>
    <s v="0502:Attività culturali e interventi diversi nel settore culturale"/>
    <n v="1040101"/>
    <m/>
    <s v="CONVENZIONE CON USR PER LA GESTIONE DEL PARLAMENTO DEGLI STUDENTI LR. 34/2011"/>
    <x v="1"/>
    <s v="convenzione con usr per gestione prst tramite rete di scuole"/>
    <n v="36000"/>
    <s v="Letizia Brogioni"/>
    <s v="in corso di esercizio"/>
    <x v="11"/>
    <n v="11"/>
    <s v="Assistenza generale alla Commissione di controllo, al Parlamento degli studenti. Formazione del personale                                            "/>
    <m/>
    <m/>
    <m/>
    <m/>
  </r>
  <r>
    <n v="10406"/>
    <s v="PURO"/>
    <s v="0500:Tutela e valorizzazione dei beni e delle attività culturali "/>
    <s v="0502:Attività culturali e interventi diversi nel settore culturale"/>
    <n v="1040102"/>
    <m/>
    <s v="CONVENZIONE CON ATENEI PER LA GESTIONE DI PIANETA GALILEO LR. 46/2015"/>
    <x v="2"/>
    <s v=""/>
    <n v="4500"/>
    <m/>
    <m/>
    <x v="11"/>
    <n v="11"/>
    <s v="Assistenza generale alla Commissione di controllo, al Parlamento degli studenti. Formazione del personale                                            "/>
    <m/>
    <m/>
    <m/>
    <m/>
  </r>
  <r>
    <n v="10406"/>
    <s v="PURO"/>
    <s v="0500:Tutela e valorizzazione dei beni e delle attività culturali "/>
    <s v="0502:Attività culturali e interventi diversi nel settore culturale"/>
    <n v="1040102"/>
    <m/>
    <s v="CONVENZIONE CON ATENEI PER LA GESTIONE DI PIANETA GALILEO LR. 46/2015"/>
    <x v="1"/>
    <s v="convenzione pianeta galileo"/>
    <n v="4500"/>
    <s v="Letizia Brogioni"/>
    <s v="in corso di esercizio"/>
    <x v="11"/>
    <n v="11"/>
    <s v="Assistenza generale alla Commissione di controllo, al Parlamento degli studenti. Formazione del personale                                            "/>
    <m/>
    <m/>
    <m/>
    <m/>
  </r>
  <r>
    <n v="10548"/>
    <s v="PURO"/>
    <s v="1400:Sviluppo economico e competitività "/>
    <s v="1403:Ricerca e innovazione"/>
    <n v="1040399"/>
    <m/>
    <s v="TRASFERIMENTI CORRENTI A IMPRESE PER FINANZIAMENTO DEL PREMIO REGIONALE INNOVAZIONE-MADE IN TUSCANY - L.R. 9/17"/>
    <x v="2"/>
    <s v=""/>
    <n v="42500"/>
    <m/>
    <m/>
    <x v="11"/>
    <n v="11"/>
    <s v="Assistenza generale alla Commissione di controllo, al Parlamento degli studenti. Formazione del personale                                            "/>
    <m/>
    <m/>
    <m/>
    <m/>
  </r>
  <r>
    <n v="10548"/>
    <s v="PURO"/>
    <s v="1400:Sviluppo economico e competitività "/>
    <s v="1403:Ricerca e innovazione"/>
    <n v="1040399"/>
    <m/>
    <s v="TRASFERIMENTI CORRENTI A IMPRESE PER FINANZIAMENTO DEL PREMIO REGIONALE INNOVAZIONE-MADE IN TUSCANY - L.R. 9/17"/>
    <x v="1"/>
    <s v="premio innovazione"/>
    <n v="42500"/>
    <s v="Letizia Brogioni"/>
    <s v="in corso di esercizio"/>
    <x v="11"/>
    <n v="11"/>
    <s v="Assistenza generale alla Commissione di controllo, al Parlamento degli studenti. Formazione del personale                                            "/>
    <m/>
    <m/>
    <m/>
    <m/>
  </r>
  <r>
    <n v="10562"/>
    <s v="PURO"/>
    <s v="1400:Sviluppo economico e competitività "/>
    <s v="1403:Ricerca e innovazione"/>
    <n v="1040102"/>
    <m/>
    <s v="TRASFERIMENTI CORRENTI AD ANCI PER FINANZIAMENTO DEL PREMIO REGIONALE INNOVAZIONE MADE IN TUSCANY- L.R. 9/2017"/>
    <x v="2"/>
    <s v=""/>
    <n v="15000"/>
    <m/>
    <m/>
    <x v="11"/>
    <n v="11"/>
    <s v="Assistenza generale alla Commissione di controllo, al Parlamento degli studenti. Formazione del personale                                            "/>
    <m/>
    <m/>
    <m/>
    <m/>
  </r>
  <r>
    <n v="10562"/>
    <s v="PURO"/>
    <s v="1400:Sviluppo economico e competitività "/>
    <s v="1403:Ricerca e innovazione"/>
    <n v="1040102"/>
    <m/>
    <s v="TRASFERIMENTI CORRENTI AD ANCI PER FINANZIAMENTO DEL PREMIO REGIONALE INNOVAZIONE MADE IN TUSCANY- L.R. 9/2017"/>
    <x v="1"/>
    <s v="premio innovazione"/>
    <n v="15000"/>
    <s v="Letizia Brogioni"/>
    <s v="in corso di esercizio"/>
    <x v="11"/>
    <n v="11"/>
    <s v="Assistenza generale alla Commissione di controllo, al Parlamento degli studenti. Formazione del personale                                            "/>
    <m/>
    <m/>
    <m/>
    <m/>
  </r>
  <r>
    <n v="10563"/>
    <s v="PURO"/>
    <s v="1400:Sviluppo economico e competitività "/>
    <s v="1403:Ricerca e innovazione"/>
    <n v="1040205"/>
    <m/>
    <s v="TRASFERIMENTI CORRENTI A SOGGETTI PRIVATI PER FINANZIAMENTO DEL PREMIO REGIONALE INNOVAZIONE MADE IN TUSCANY- LR 9/2017"/>
    <x v="2"/>
    <s v=""/>
    <n v="42500"/>
    <m/>
    <m/>
    <x v="11"/>
    <n v="11"/>
    <s v="Assistenza generale alla Commissione di controllo, al Parlamento degli studenti. Formazione del personale                                            "/>
    <m/>
    <m/>
    <m/>
    <m/>
  </r>
  <r>
    <n v="10563"/>
    <s v="PURO"/>
    <s v="1400:Sviluppo economico e competitività "/>
    <s v="1403:Ricerca e innovazione"/>
    <n v="1040205"/>
    <m/>
    <s v="TRASFERIMENTI CORRENTI A SOGGETTI PRIVATI PER FINANZIAMENTO DEL PREMIO REGIONALE INNOVAZIONE MADE IN TUSCANY- LR 9/2017"/>
    <x v="1"/>
    <s v="premio innovazione"/>
    <n v="42500"/>
    <s v="Letizia Brogioni"/>
    <s v="in corso di esercizio"/>
    <x v="11"/>
    <n v="11"/>
    <s v="Assistenza generale alla Commissione di controllo, al Parlamento degli studenti. Formazione del personale                                            "/>
    <m/>
    <m/>
    <m/>
    <m/>
  </r>
  <r>
    <n v="10662"/>
    <s v="PURO"/>
    <s v="1400:Sviluppo economico e competitività "/>
    <s v="1402:Commercio - reti distributive - tutela dei consumatori"/>
    <n v="1040399"/>
    <m/>
    <s v="TRASFERIMNETI CORRENTI PER FINANZIAMENTO PREMIO REGIONALE GIOVANNI DA VERRAZZANO ECCELLENZE TOSCANE - LR 9/17"/>
    <x v="2"/>
    <m/>
    <n v="50000"/>
    <m/>
    <m/>
    <x v="11"/>
    <n v="11"/>
    <s v="Assistenza generale alla Commissione di controllo, al Parlamento degli studenti. Formazione del personale                                            "/>
    <m/>
    <m/>
    <m/>
    <m/>
  </r>
  <r>
    <n v="10662"/>
    <s v="PURO"/>
    <s v="1400:Sviluppo economico e competitività "/>
    <s v="1402:Commercio - reti distributive - tutela dei consumatori"/>
    <n v="1040399"/>
    <m/>
    <s v="TRASFERIMNETI CORRENTI PER FINANZIAMENTO PREMIO REGIONALE GIOVANNI DA VERRAZZANO ECCELLENZE TOSCANE - LR 9/17"/>
    <x v="1"/>
    <s v="Premio  &quot;Giovanni da Verrazzano – Eccellenze toscane&quot; ad esercizi storici"/>
    <n v="12500"/>
    <s v="Letizia Brogioni"/>
    <s v="in corso di esercizio"/>
    <x v="11"/>
    <n v="11"/>
    <s v="Assistenza generale alla Commissione di controllo, al Parlamento degli studenti. Formazione del personale                                            "/>
    <m/>
    <m/>
    <m/>
    <m/>
  </r>
  <r>
    <n v="10662"/>
    <s v="PURO"/>
    <s v="1400:Sviluppo economico e competitività "/>
    <s v="1402:Commercio - reti distributive - tutela dei consumatori"/>
    <n v="1040399"/>
    <m/>
    <s v="TRASFERIMNETI CORRENTI PER FINANZIAMENTO PREMIO REGIONALE GIOVANNI DA VERRAZZANO ECCELLENZE TOSCANE - LR 9/17"/>
    <x v="3"/>
    <s v="Premio  &quot;Giovanni da Verrazzano – Eccellenze toscane&quot; a centri commerciali naturali"/>
    <n v="12500"/>
    <s v="Letizia Brogioni"/>
    <s v="in corso di esercizio"/>
    <x v="11"/>
    <n v="11"/>
    <s v="Assistenza generale alla Commissione di controllo, al Parlamento degli studenti. Formazione del personale                                            "/>
    <m/>
    <m/>
    <m/>
    <m/>
  </r>
  <r>
    <n v="10662"/>
    <s v="PURO"/>
    <s v="1400:Sviluppo economico e competitività "/>
    <s v="1402:Commercio - reti distributive - tutela dei consumatori"/>
    <n v="1040399"/>
    <m/>
    <s v="TRASFERIMNETI CORRENTI PER FINANZIAMENTO PREMIO REGIONALE GIOVANNI DA VERRAZZANO ECCELLENZE TOSCANE - LR 9/17"/>
    <x v="4"/>
    <s v="Premio  &quot;Giovanni da Verrazzano – Eccellenze toscane&quot; a mercati storici"/>
    <n v="12500"/>
    <s v="Letizia Brogioni"/>
    <s v="in corso di esercizio"/>
    <x v="11"/>
    <n v="11"/>
    <s v="Assistenza generale alla Commissione di controllo, al Parlamento degli studenti. Formazione del personale                                            "/>
    <m/>
    <m/>
    <m/>
    <m/>
  </r>
  <r>
    <n v="10662"/>
    <s v="PURO"/>
    <s v="1400:Sviluppo economico e competitività "/>
    <s v="1402:Commercio - reti distributive - tutela dei consumatori"/>
    <n v="1040399"/>
    <m/>
    <s v="TRASFERIMNETI CORRENTI PER FINANZIAMENTO PREMIO REGIONALE GIOVANNI DA VERRAZZANO ECCELLENZE TOSCANE - LR 9/17"/>
    <x v="5"/>
    <s v="Premio  &quot;Giovanni da Verrazzano – Eccellenze toscane&quot; ad imprese"/>
    <n v="12500"/>
    <s v="Letizia Brogioni"/>
    <s v="in corso di esercizio"/>
    <x v="11"/>
    <n v="11"/>
    <s v="Assistenza generale alla Commissione di controllo, al Parlamento degli studenti. Formazione del personale                                            "/>
    <m/>
    <m/>
    <m/>
    <m/>
  </r>
  <r>
    <n v="10325"/>
    <s v="PURO"/>
    <s v="0100:Servizi istituzionali,  generali e di gestione "/>
    <s v="0101:Organi istituzionali"/>
    <n v="1030205"/>
    <n v="1030205003"/>
    <s v="SERVIZI AGENZIA GIORNALISTICA - ACCESSO A BANCHE DATI E PUBBLICAZIONE ON LINE"/>
    <x v="2"/>
    <s v=""/>
    <n v="290000"/>
    <m/>
    <m/>
    <x v="11"/>
    <n v="11"/>
    <s v="Provveditorato, gare, contratti e manutenzione sedi                          "/>
    <m/>
    <m/>
    <s v="X"/>
    <m/>
  </r>
  <r>
    <n v="10325"/>
    <s v="PURO"/>
    <s v="0100:Servizi istituzionali,  generali e di gestione "/>
    <s v="0101:Organi istituzionali"/>
    <n v="1030205"/>
    <n v="1030205003"/>
    <s v="SERVIZI AGENZIA GIORNALISTICA - ACCESSO A BANCHE DATI E PUBBLICAZIONE ON LINE"/>
    <x v="1"/>
    <s v="attivita agenzia giornalistica  lotto i giugno 2021 lotto ii aprile 2022 lotto iii aprile 2021"/>
    <n v="72000"/>
    <s v="Capo Ufficio stampa"/>
    <s v="in corso di esercizio"/>
    <x v="11"/>
    <n v="11"/>
    <s v="Provveditorato, gare, contratti e manutenzione sedi                          "/>
    <m/>
    <m/>
    <s v="X"/>
    <m/>
  </r>
  <r>
    <n v="10325"/>
    <s v="PURO"/>
    <s v="0100:Servizi istituzionali,  generali e di gestione "/>
    <s v="0101:Organi istituzionali"/>
    <n v="1030205"/>
    <n v="1030205003"/>
    <s v="SERVIZI AGENZIA GIORNALISTICA - ACCESSO A BANCHE DATI E PUBBLICAZIONE ON LINE"/>
    <x v="3"/>
    <s v="attivita agenzia giornalistica attivazione altri contratti di agenzia"/>
    <n v="100000"/>
    <s v="Capo Ufficio stampa"/>
    <s v="in corso di esercizio"/>
    <x v="11"/>
    <n v="11"/>
    <s v="Provveditorato, gare, contratti e manutenzione sedi                          "/>
    <m/>
    <m/>
    <s v="X"/>
    <m/>
  </r>
  <r>
    <n v="10325"/>
    <s v="PURO"/>
    <s v="0100:Servizi istituzionali,  generali e di gestione "/>
    <s v="0101:Organi istituzionali"/>
    <n v="1030205"/>
    <n v="1030205003"/>
    <s v="SERVIZI AGENZIA GIORNALISTICA - ACCESSO A BANCHE DATI E PUBBLICAZIONE ON LINE"/>
    <x v="4"/>
    <s v="attivita' agenzia giornalistica - attivazione altri contratti di agenzia"/>
    <n v="118000"/>
    <s v="Capo Ufficio stampa"/>
    <s v="in corso di esercizio"/>
    <x v="11"/>
    <n v="11"/>
    <s v="Provveditorato, gare, contratti e manutenzione sedi                          "/>
    <m/>
    <m/>
    <s v="X"/>
    <m/>
  </r>
  <r>
    <n v="10326"/>
    <s v="PURO"/>
    <s v="0100:Servizi istituzionali,  generali e di gestione "/>
    <s v="0101:Organi istituzionali"/>
    <n v="1040399"/>
    <n v="1040399999"/>
    <s v="TRASMISSIONI RADIO E TV"/>
    <x v="2"/>
    <s v=""/>
    <n v="880000"/>
    <m/>
    <m/>
    <x v="11"/>
    <n v="11"/>
    <s v="Provveditorato, gare, contratti e manutenzione sedi                          "/>
    <m/>
    <m/>
    <s v="X"/>
    <m/>
  </r>
  <r>
    <n v="10326"/>
    <s v="PURO"/>
    <s v="0100:Servizi istituzionali,  generali e di gestione "/>
    <s v="0101:Organi istituzionali"/>
    <n v="1040399"/>
    <n v="1040399999"/>
    <s v="TRASMISSIONI RADIO E TV"/>
    <x v="1"/>
    <s v="convenzioni per trasmissioni tv istituzionali (nuova procedura)"/>
    <n v="850000"/>
    <s v="Capo Ufficio stampa"/>
    <s v="in corso di esercizio"/>
    <x v="11"/>
    <n v="11"/>
    <s v="Provveditorato, gare, contratti e manutenzione sedi                          "/>
    <m/>
    <m/>
    <s v="X"/>
    <m/>
  </r>
  <r>
    <n v="10326"/>
    <s v="PURO"/>
    <s v="0100:Servizi istituzionali,  generali e di gestione "/>
    <s v="0101:Organi istituzionali"/>
    <n v="1040399"/>
    <n v="1040399999"/>
    <s v="TRASMISSIONI RADIO E TV"/>
    <x v="3"/>
    <s v="servizi radiofonici"/>
    <n v="30000"/>
    <s v="Capo Ufficio stampa"/>
    <s v="in corso di esercizio"/>
    <x v="11"/>
    <n v="11"/>
    <s v="Provveditorato, gare, contratti e manutenzione sedi                          "/>
    <m/>
    <m/>
    <s v="X"/>
    <m/>
  </r>
  <r>
    <n v="10328"/>
    <s v="PURO"/>
    <s v="0100:Servizi istituzionali,  generali e di gestione "/>
    <s v="0101:Organi istituzionali"/>
    <n v="1030299"/>
    <n v="1030299012"/>
    <s v="SERVIZIO DI RASSEGNA STAMPA"/>
    <x v="2"/>
    <s v=""/>
    <n v="29277.16"/>
    <m/>
    <m/>
    <x v="11"/>
    <n v="11"/>
    <s v="Provveditorato, gare, contratti e manutenzione sedi                          "/>
    <m/>
    <m/>
    <s v="X"/>
    <m/>
  </r>
  <r>
    <n v="10328"/>
    <s v="PURO"/>
    <s v="0100:Servizi istituzionali,  generali e di gestione "/>
    <s v="0101:Organi istituzionali"/>
    <n v="1030299"/>
    <n v="1030299012"/>
    <s v="SERVIZIO DI RASSEGNA STAMPA"/>
    <x v="1"/>
    <s v="affidamento servizio di rassegna stampa"/>
    <n v="29277.16"/>
    <s v="Capo Ufficio stampa"/>
    <s v="contratto in esecuzione "/>
    <x v="11"/>
    <n v="11"/>
    <s v="Provveditorato, gare, contratti e manutenzione sedi                          "/>
    <m/>
    <m/>
    <s v="X"/>
    <m/>
  </r>
  <r>
    <n v="10632"/>
    <s v="PURO"/>
    <s v="0100:Servizi istituzionali,  generali e di gestione "/>
    <s v="0108:Statistica e sistemi informativi"/>
    <n v="1030207"/>
    <n v="1030207008"/>
    <s v="NOLEGGIO IMPIANTI E MACCHINARI PER ACCESSO E CONSULTAZIONE DI AGENZIE STAMPA"/>
    <x v="2"/>
    <s v=""/>
    <n v="6502.1"/>
    <m/>
    <m/>
    <x v="11"/>
    <n v="11"/>
    <s v="Provveditorato, gare, contratti e manutenzione sedi                          "/>
    <m/>
    <m/>
    <s v="X"/>
    <m/>
  </r>
  <r>
    <n v="10632"/>
    <s v="PURO"/>
    <s v="0100:Servizi istituzionali,  generali e di gestione "/>
    <s v="0108:Statistica e sistemi informativi"/>
    <n v="1030207"/>
    <n v="1030207008"/>
    <s v="NOLEGGIO IMPIANTI E MACCHINARI PER ACCESSO E CONSULTAZIONE DI AGENZIE STAMPA"/>
    <x v="1"/>
    <s v="noleggio impianti per l'accesso e consultazione di agenzie di stampa"/>
    <n v="6502.1"/>
    <s v="Capo Ufficio stampa"/>
    <s v="in corso di esercizio"/>
    <x v="11"/>
    <n v="11"/>
    <s v="Provveditorato, gare, contratti e manutenzione sedi                          "/>
    <m/>
    <m/>
    <s v="X"/>
    <m/>
  </r>
</pivotCacheRecords>
</file>

<file path=xl/pivotCache/pivotCacheRecords2.xml><?xml version="1.0" encoding="utf-8"?>
<pivotCacheRecords xmlns="http://schemas.openxmlformats.org/spreadsheetml/2006/main" xmlns:r="http://schemas.openxmlformats.org/officeDocument/2006/relationships" count="178">
  <r>
    <n v="3010"/>
    <s v="PURO"/>
    <n v="3059999"/>
    <n v="3059999999"/>
    <s v="RIMBORSI. RECUPERI VARI E INCASSO BOLLI PER SPESE CONTRATTUALI - (ASSISTENZA AL DIFENSORE CIVICO, AI GARANTI E ALL'AUTORITA PER LA PARTECIPAZIONE)"/>
    <x v="0"/>
    <s v=""/>
    <n v="50"/>
    <m/>
    <m/>
    <x v="0"/>
    <n v="1"/>
    <m/>
    <m/>
  </r>
  <r>
    <n v="3010"/>
    <s v="PURO"/>
    <n v="3059999"/>
    <n v="3059999999"/>
    <s v="RIMBORSI. RECUPERI VARI E INCASSO BOLLI PER SPESE CONTRATTUALI - (ASSISTENZA AL DIFENSORE CIVICO, AI GARANTI E ALL'AUTORITA PER LA PARTECIPAZIONE)"/>
    <x v="1"/>
    <s v="incasso bolli"/>
    <n v="50"/>
    <s v="Luciano Moretti"/>
    <s v="in corso di esercizio"/>
    <x v="1"/>
    <n v="1"/>
    <m/>
    <m/>
  </r>
  <r>
    <s v="3011"/>
    <s v="PURO"/>
    <n v="3050203"/>
    <m/>
    <s v="RECUPERI, RIMBORSI E RESTITUZIONE SOMME  (ASSISTENZA AL DIFENSORE CIVICO, AI GARANTI E ALL'AUTORITA PER LA PARTECIPAZIONE)"/>
    <x v="0"/>
    <s v=""/>
    <n v="0"/>
    <m/>
    <m/>
    <x v="0"/>
    <n v="1"/>
    <m/>
    <m/>
  </r>
  <r>
    <s v="3011"/>
    <s v="PURO"/>
    <n v="3050203"/>
    <m/>
    <s v="RECUPERI, RIMBORSI E RESTITUZIONE SOMME  (ASSISTENZA AL DIFENSORE CIVICO, AI GARANTI E ALL'AUTORITA PER LA PARTECIPAZIONE)"/>
    <x v="1"/>
    <s v="entrate da rimborsi, recuperi e restituzioni di somme"/>
    <n v="0"/>
    <s v="Luciano Moretti"/>
    <s v="in corso di esercizio"/>
    <x v="1"/>
    <n v="1"/>
    <m/>
    <m/>
  </r>
  <r>
    <n v="3055"/>
    <s v="PURO"/>
    <n v="3030399"/>
    <m/>
    <s v="INTERESSI ATTIVI SU RECUPERO CONTRIBUTI  EROGATI"/>
    <x v="0"/>
    <s v=""/>
    <n v="0"/>
    <m/>
    <m/>
    <x v="2"/>
    <n v="2"/>
    <s v="X"/>
    <m/>
  </r>
  <r>
    <n v="3055"/>
    <s v="PURO"/>
    <n v="3030399"/>
    <m/>
    <s v="INTERESSI ATTIVI SU RECUPERO CONTRIBUTI  EROGATI"/>
    <x v="1"/>
    <s v="interessi attivi su recupero contributi erogati"/>
    <n v="0"/>
    <s v="Cecilia Tosetto"/>
    <s v="in corso di esercizio"/>
    <x v="2"/>
    <n v="2"/>
    <s v="X"/>
    <m/>
  </r>
  <r>
    <n v="4004"/>
    <s v="PURO"/>
    <n v="4050302"/>
    <m/>
    <s v="REVOCHE RECUPERI E RESTITUZIONE SOMME IN CONTO CAPITALE DA AMMINISTRAZIONI LOCALI"/>
    <x v="0"/>
    <s v=""/>
    <n v="0"/>
    <m/>
    <m/>
    <x v="2"/>
    <n v="2"/>
    <s v="X"/>
    <m/>
  </r>
  <r>
    <n v="4004"/>
    <s v="PURO"/>
    <n v="4050302"/>
    <m/>
    <s v="REVOCHE RECUPERI E RESTITUZIONE SOMME IN CONTO CAPITALE DA AMMINISTRAZIONI LOCALI"/>
    <x v="1"/>
    <s v="revoche recuperi e restituzione sommein conto capitale da amministrazionilocali"/>
    <n v="0"/>
    <s v="Cecilia Tosetto"/>
    <s v="in corso di esercizio"/>
    <x v="2"/>
    <n v="2"/>
    <s v="X"/>
    <m/>
  </r>
  <r>
    <n v="3001"/>
    <s v="PURO"/>
    <n v="3059999"/>
    <n v="3059999999"/>
    <s v="RIMBORSI. RECUPERI VARI E INCASSO BOLLI PER SPESE CONTRATTUALI - (COMMISSIONI CONSILIARI)"/>
    <x v="0"/>
    <s v=""/>
    <n v="50"/>
    <m/>
    <m/>
    <x v="2"/>
    <n v="2"/>
    <m/>
    <m/>
  </r>
  <r>
    <n v="3001"/>
    <s v="PURO"/>
    <n v="3059999"/>
    <n v="3059999999"/>
    <s v="RIMBORSI. RECUPERI VARI E INCASSO BOLLI PER SPESE CONTRATTUALI - (COMMISSIONI CONSILIARI)"/>
    <x v="1"/>
    <s v="incasso bolli"/>
    <n v="50"/>
    <s v="Riccarda Casini"/>
    <s v="in corso di esercizio"/>
    <x v="2"/>
    <n v="2"/>
    <m/>
    <m/>
  </r>
  <r>
    <n v="2006"/>
    <s v="PURO"/>
    <n v="2010102"/>
    <n v="2010102001"/>
    <s v="TRASFERIMENTI DALLE REGIONI PER ADESIONE OSSERVATORIO LEGISLATIVO INTERREGIONALE"/>
    <x v="0"/>
    <s v=""/>
    <n v="0"/>
    <m/>
    <m/>
    <x v="3"/>
    <n v="3"/>
    <m/>
    <m/>
  </r>
  <r>
    <n v="2006"/>
    <s v="PURO"/>
    <n v="2010102"/>
    <n v="2010102001"/>
    <s v="TRASFERIMENTI DALLE REGIONI PER ADESIONE OSSERVATORIO LEGISLATIVO INTERREGIONALE"/>
    <x v="1"/>
    <s v="trasferimenti dalle regioni per adesione oli"/>
    <n v="0"/>
    <s v="Carla Paradiso"/>
    <s v="in corso di esercizio"/>
    <x v="3"/>
    <n v="3"/>
    <m/>
    <m/>
  </r>
  <r>
    <n v="2010"/>
    <s v="PURO"/>
    <n v="2010401"/>
    <n v="2010401001"/>
    <s v="TRASFERIMENTO DALLA CONFERENZA PRESIDENTI ASSEMBLEE LEGISLATIVE REGIONI E PROVINCE AUTONOME PER ADESIONE OSSERVATORIO LEGISLATIVO INTERREGIONALE"/>
    <x v="0"/>
    <s v=""/>
    <n v="0"/>
    <m/>
    <m/>
    <x v="3"/>
    <n v="3"/>
    <m/>
    <m/>
  </r>
  <r>
    <n v="2010"/>
    <s v="PURO"/>
    <n v="2010401"/>
    <n v="2010401001"/>
    <s v="TRASFERIMENTO DALLA CONFERENZA PRESIDENTI ASSEMBLEE LEGISLATIVE REGIONI E PROVINCE AUTONOME PER ADESIONE OSSERVATORIO LEGISLATIVO INTERREGIONALE"/>
    <x v="1"/>
    <s v="trasferimento dalla conferenza per adesione oli"/>
    <n v="0"/>
    <s v="Carla Paradiso"/>
    <s v="in corso di esercizio"/>
    <x v="3"/>
    <n v="3"/>
    <m/>
    <m/>
  </r>
  <r>
    <n v="3009"/>
    <s v="PURO"/>
    <n v="3059999"/>
    <n v="3059999999"/>
    <s v="RIMBORSI. RECUPER VARI E INCASSO BOLLI PER SPESE CONTRATTUALI - (assistenza legislativa e giuridica)"/>
    <x v="0"/>
    <s v=""/>
    <n v="0"/>
    <m/>
    <m/>
    <x v="3"/>
    <n v="3"/>
    <m/>
    <m/>
  </r>
  <r>
    <n v="3009"/>
    <s v="PURO"/>
    <n v="3059999"/>
    <n v="3059999999"/>
    <s v="RIMBORSI. RECUPER VARI E INCASSO BOLLI PER SPESE CONTRATTUALI - (assistenza legislativa e giuridica)"/>
    <x v="1"/>
    <s v="incasso bolli"/>
    <n v="0"/>
    <s v="Carla Paradiso"/>
    <s v="in corso di esercizio"/>
    <x v="3"/>
    <n v="3"/>
    <m/>
    <m/>
  </r>
  <r>
    <n v="4006"/>
    <s v="PURO"/>
    <n v="4020102"/>
    <n v="4020102001"/>
    <s v="TRASFERIMENTI DALLE REGIONI PER ADESIONE OSSERVATORIO LEGISLATIVO INTERREGIONALE - PARTE CAPITALE"/>
    <x v="0"/>
    <s v=""/>
    <n v="0"/>
    <m/>
    <m/>
    <x v="3"/>
    <n v="3"/>
    <m/>
    <m/>
  </r>
  <r>
    <n v="4006"/>
    <s v="PURO"/>
    <n v="4020102"/>
    <n v="4020102001"/>
    <s v="TRASFERIMENTI DALLE REGIONI PER ADESIONE OSSERVATORIO LEGISLATIVO INTERREGIONALE - PARTE CAPITALE"/>
    <x v="1"/>
    <s v="trasferimenti dalle regioni per adesione osservatorio legislativo interregionale - capitale"/>
    <n v="0"/>
    <s v="Carla Paradiso"/>
    <s v="in corso di esercizio"/>
    <x v="3"/>
    <n v="3"/>
    <m/>
    <m/>
  </r>
  <r>
    <n v="4007"/>
    <s v="PURO"/>
    <n v="4020401"/>
    <m/>
    <s v="TRASFERIMENTO DALLA CONFERENZA PRESIDENTI ASSEMBLEE LEGISLATIVE REGIONI E PROVINCE AUTONOME PER ADESIONE OSSERVATORIO LEGISLATIVO INTERREGIONALE - CONTRIBUTI AGLI INVESTIMENTI  "/>
    <x v="0"/>
    <s v=""/>
    <n v="0"/>
    <m/>
    <m/>
    <x v="3"/>
    <n v="3"/>
    <m/>
    <m/>
  </r>
  <r>
    <s v=" 4007"/>
    <s v="PURO"/>
    <n v="4020401"/>
    <m/>
    <s v="TRASFERIMENTO DALLA CONFERENZA PRESIDENTI ASSEMBLEE LEGISLATIVE REGIONI E PROVINCE AUTONOME PER ADESIONE OSSERVATORIO LEGISLATIVO INTERREGIONALE - CONTRIBUTI AGLI INVESTIMENTI  "/>
    <x v="1"/>
    <s v="trasferimento dalla conferenza presidenti assemblee legislative regioni e province autonome per adesione oli"/>
    <n v="0"/>
    <s v="Carla Paradiso"/>
    <s v="in corso di esercizio"/>
    <x v="3"/>
    <n v="3"/>
    <m/>
    <m/>
  </r>
  <r>
    <n v="1"/>
    <s v="PURO"/>
    <n v="0"/>
    <m/>
    <s v="FONDO PLURIENNALE VINCOLATO DI PARTE CORRENTE (FPV ENTRATA)"/>
    <x v="0"/>
    <s v=""/>
    <n v="130890.3"/>
    <m/>
    <m/>
    <x v="4"/>
    <n v="4"/>
    <m/>
    <m/>
  </r>
  <r>
    <n v="1"/>
    <s v="PURO"/>
    <n v="0"/>
    <m/>
    <s v="FONDO PLURIENNALE VINCOLATO DI PARTE CORRENTE (FPV ENTRATA)"/>
    <x v="1"/>
    <s v="fondo pluriennale vincolato in entrata a copertura delle spese correnti"/>
    <n v="723.42"/>
    <s v="Fabrizio Mascagni"/>
    <s v="in corso di esercizio"/>
    <x v="4"/>
    <n v="4"/>
    <m/>
    <m/>
  </r>
  <r>
    <n v="1"/>
    <s v="PURO"/>
    <n v="0"/>
    <m/>
    <s v="FONDO PLURIENNALE VINCOLATO DI PARTE CORRENTE (FPV ENTRATA)"/>
    <x v="2"/>
    <s v="fondo pluriennale vincolato in entrata a copertura delle spese correnti (riaccertamento marzo 2021)"/>
    <n v="130166.88"/>
    <s v="Fabrizio Mascagni"/>
    <s v="in corso di esercizio"/>
    <x v="4"/>
    <n v="4"/>
    <m/>
    <m/>
  </r>
  <r>
    <n v="2"/>
    <s v="PURO"/>
    <n v="0"/>
    <m/>
    <s v="FONDO PLURIENNALE VINCOLATO DI PARTE CAPITALE (FPV ENTRATA)"/>
    <x v="0"/>
    <s v=""/>
    <n v="270388.59999999998"/>
    <m/>
    <m/>
    <x v="4"/>
    <n v="4"/>
    <m/>
    <m/>
  </r>
  <r>
    <n v="2"/>
    <s v="PURO"/>
    <n v="0"/>
    <m/>
    <s v="FONDO PLURIENNALE VINCOLATO DI PARTE CAPITALE (FPV ENTRATA)"/>
    <x v="1"/>
    <s v="fondo pluriennale vincolato in entrata di parte capitale"/>
    <n v="183000"/>
    <s v="Fabrizio Mascagni"/>
    <s v="in corso di esercizio"/>
    <x v="4"/>
    <n v="4"/>
    <m/>
    <m/>
  </r>
  <r>
    <n v="2"/>
    <s v="PURO"/>
    <n v="0"/>
    <m/>
    <s v="FONDO PLURIENNALE VINCOLATO DI PARTE CAPITALE (FPV ENTRATA)"/>
    <x v="1"/>
    <s v="fondo pluriennale vincolato in entrata di parte capitale (riaccertamento marzo 2021)"/>
    <n v="87388.6"/>
    <s v="Fabrizio Mascagni"/>
    <s v="in corso di esercizio"/>
    <x v="4"/>
    <n v="4"/>
    <m/>
    <m/>
  </r>
  <r>
    <n v="3"/>
    <s v="PURO"/>
    <n v="0"/>
    <m/>
    <s v="UTILIZZO AVANZO DI AMMINISTRAZIONE ESERCIZIO PRECEDENTE - LIBERO"/>
    <x v="0"/>
    <s v=""/>
    <n v="0"/>
    <m/>
    <m/>
    <x v="4"/>
    <n v="4"/>
    <m/>
    <m/>
  </r>
  <r>
    <n v="3"/>
    <s v="PURO"/>
    <n v="0"/>
    <m/>
    <s v="UTILIZZO AVANZO DI AMMINISTRAZIONE ESERCIZIO PRECEDENTE - LIBERO"/>
    <x v="1"/>
    <s v="avanzo libero esercizio precedente applicato al bilancio"/>
    <n v="0"/>
    <s v="Fabrizio Mascagni"/>
    <s v="in corso di esercizio"/>
    <x v="4"/>
    <n v="4"/>
    <m/>
    <m/>
  </r>
  <r>
    <n v="4"/>
    <s v="PURO"/>
    <n v="0"/>
    <m/>
    <s v="FONDO DI CASSA ALL'INIZIO DELL'ESERCIZIO DI BILANCIO"/>
    <x v="0"/>
    <s v=""/>
    <n v="0"/>
    <m/>
    <m/>
    <x v="4"/>
    <n v="4"/>
    <m/>
    <m/>
  </r>
  <r>
    <n v="4"/>
    <s v="PURO"/>
    <n v="0"/>
    <m/>
    <s v="FONDO DI CASSA ALL'INIZIO DELL'ESERCIZIO DI BILANCIO"/>
    <x v="1"/>
    <s v="fondo di cassa inizio esercizio"/>
    <n v="0"/>
    <s v="Fabrizio Mascagni"/>
    <s v="in corso di esercizio"/>
    <x v="4"/>
    <n v="4"/>
    <m/>
    <m/>
  </r>
  <r>
    <n v="7"/>
    <s v="PURO"/>
    <n v="0"/>
    <m/>
    <s v="AVANZO DI AMMINISTRAZIONE ESERCIZIO PRECEDENTE PARTE DESTINATA AGLI INVESTIMENTI"/>
    <x v="0"/>
    <s v=""/>
    <n v="0"/>
    <m/>
    <m/>
    <x v="4"/>
    <n v="4"/>
    <m/>
    <m/>
  </r>
  <r>
    <n v="7"/>
    <s v="PURO"/>
    <n v="0"/>
    <m/>
    <s v="AVANZO DI AMMINISTRAZIONE ESERCIZIO PRECEDENTE PARTE DESTINATA AGLI INVESTIMENTI"/>
    <x v="1"/>
    <s v="avanzo esercizio precedente - parte investimenti"/>
    <n v="0"/>
    <s v="Fabrizio Mascagni"/>
    <s v="in corso di esercizio"/>
    <x v="4"/>
    <n v="4"/>
    <m/>
    <m/>
  </r>
  <r>
    <n v="8"/>
    <s v="PURO"/>
    <n v="0"/>
    <m/>
    <s v="FONDO PLURIENNALE VINCOLATO DI PARTE CORRENTE (FPV ENTRATA) - RISORSE VINCOLATE"/>
    <x v="0"/>
    <s v=""/>
    <n v="2874"/>
    <m/>
    <m/>
    <x v="4"/>
    <n v="4"/>
    <m/>
    <m/>
  </r>
  <r>
    <n v="8"/>
    <s v="PURO"/>
    <n v="0"/>
    <m/>
    <s v="FONDO PLURIENNALE VINCOLATO DI PARTE CORRENTE (FPV ENTRATA) - RISORSE VINCOLATE"/>
    <x v="1"/>
    <s v="fondo pluriennale vincolato parte corrente (fpv entrata) risorse vincolate - (riaccertamento marzo 2021)"/>
    <n v="2874"/>
    <s v="Fabrizio Mascagni"/>
    <s v="in corso di esercizio"/>
    <x v="4"/>
    <n v="4"/>
    <m/>
    <m/>
  </r>
  <r>
    <n v="9"/>
    <s v="PURO"/>
    <n v="0"/>
    <m/>
    <s v="FONDO PLURIENNALE VINCOLATO DI PARTE CAPITALE (FPV ENTRATA) - RISORSE VINCOLATE"/>
    <x v="0"/>
    <s v=""/>
    <n v="0"/>
    <m/>
    <m/>
    <x v="4"/>
    <n v="4"/>
    <m/>
    <m/>
  </r>
  <r>
    <n v="9"/>
    <s v="PURO"/>
    <n v="0"/>
    <m/>
    <s v="FONDO PLURIENNALE VINCOLATO DI PARTE CAPITALE (FPV ENTRATA) - RISORSE VINCOLATE"/>
    <x v="1"/>
    <s v="fondo pluriennale vincolata parte capitale (fpv entrata) risorse vincolate - riaccertamento"/>
    <n v="0"/>
    <s v="Fabrizio Mascagni"/>
    <s v="in corso di esercizio"/>
    <x v="4"/>
    <n v="4"/>
    <m/>
    <m/>
  </r>
  <r>
    <n v="12"/>
    <s v="AVANZO"/>
    <n v="0"/>
    <m/>
    <s v="AVANZO DI AMMINISTRAZIONE ESERCIZIO PRECEDENTE - PARTE ACCANTONATA RELATIVA ALLE QUOTE NON UTILIZZATE DEI FONDI SPECIALI PER FINANZIAMENTO PROVVEDIMENTI LEGISLATIVI DEL CONSIGLIO REGIONALE PER SPESE CORRENTI IN CORSO DI APPROVAZIONE _x000a_"/>
    <x v="0"/>
    <s v=""/>
    <n v="1500000"/>
    <m/>
    <m/>
    <x v="4"/>
    <n v="4"/>
    <m/>
    <m/>
  </r>
  <r>
    <n v="12"/>
    <s v="AVANZO"/>
    <n v="0"/>
    <m/>
    <s v="AVANZO DI AMMINISTRAZIONE ESERCIZIO PRECEDENTE - PARTE ACCANTONATA RELATIVA ALLE QUOTE NON UTILIZZATE DEI FONDI SPECIALI PER FINANZIAMENTO PROVVEDIMENTI LEGISLATIVI DEL CONSIGLIO REGIONALE PER SPESE CORRENTI IN CORSO DI APPROVAZIONE _x000a_"/>
    <x v="1"/>
    <s v="avanzo  parte accantonata relativa alle quote non utilizzate dei fondi speciali per finanziamento provvedimenti legislativi del consiglio regionale per spese correnti in corso di approvazione ex art. 49 c.5 d.lgs. 118/2011"/>
    <n v="1500000"/>
    <s v="Fabrizio Mascagni"/>
    <s v="in corso di esercizio"/>
    <x v="4"/>
    <n v="4"/>
    <m/>
    <m/>
  </r>
  <r>
    <n v="13"/>
    <s v="AVANZO"/>
    <n v="0"/>
    <m/>
    <s v="AVANZO DI AMMINISTRAZIONE ESERCIZIO PRECEDENTE - PARTE ACCANTONATA RELATIVA AL FONDO RISCHI DA CONTENZIOSO"/>
    <x v="0"/>
    <s v=""/>
    <n v="2948456.4"/>
    <m/>
    <m/>
    <x v="4"/>
    <n v="4"/>
    <m/>
    <m/>
  </r>
  <r>
    <n v="13"/>
    <s v="AVANZO"/>
    <n v="0"/>
    <m/>
    <s v="AVANZO DI AMMINISTRAZIONE ESERCIZIO PRECEDENTE - PARTE ACCANTONATA RELATIVA AL FONDO RISCHI DA CONTENZIOSO"/>
    <x v="1"/>
    <s v="avanzo di amministrazione esercizio precedente - parte accantonata relativa al fondo rischi da contenzioso"/>
    <n v="2948456.4"/>
    <s v="Fabrizio Mascagni"/>
    <s v="in corso di esercizio"/>
    <x v="4"/>
    <n v="4"/>
    <m/>
    <m/>
  </r>
  <r>
    <n v="14"/>
    <s v="AVANZO"/>
    <n v="0"/>
    <m/>
    <s v="AVANZO DI AMMINISTRAZIONE ESERCIZIO PRECEDENTE - PARTE VINCOLATA RELATIVA A VINCOLI DERIVANTI DA LEGGI E DAI PRINCIPI CONTABILI - TRASFERIMENTI AGCOM"/>
    <x v="0"/>
    <s v=""/>
    <n v="161128.84"/>
    <m/>
    <m/>
    <x v="4"/>
    <n v="4"/>
    <m/>
    <m/>
  </r>
  <r>
    <n v="14"/>
    <s v="AVANZO"/>
    <n v="0"/>
    <m/>
    <s v="AVANZO DI AMMINISTRAZIONE ESERCIZIO PRECEDENTE - PARTE VINCOLATA RELATIVA A VINCOLI DERIVANTI DA LEGGI E DAI PRINCIPI CONTABILI - TRASFERIMENTI AGCOM"/>
    <x v="1"/>
    <s v="avanzo di amministrazione esercizio precedente - parte vincolata relativa a vincoli derivanti da leggi e dai principi contabili - trasferimenti agcom"/>
    <n v="161128.84"/>
    <s v="Fabrizio Mascagni"/>
    <s v="in corso di esercizio"/>
    <x v="4"/>
    <n v="4"/>
    <m/>
    <m/>
  </r>
  <r>
    <n v="15"/>
    <s v="AVANZO"/>
    <n v="0"/>
    <m/>
    <s v="AVANZO DI AMMINISTRAZIONE ESERCIZIO PRECEDENTE - PARTE VINCOLATA RELATIVA A VINCOLI DA TRASFERIMENTI EX ART. 5 BIS LEGGE REGIONE TOSCANA N. 4/2008 - OSSERVATORIO LEGISLATIVO INTERREGIONALE"/>
    <x v="0"/>
    <s v=""/>
    <n v="19009.689999999999"/>
    <m/>
    <m/>
    <x v="4"/>
    <n v="4"/>
    <m/>
    <m/>
  </r>
  <r>
    <n v="15"/>
    <s v="AVANZO"/>
    <n v="0"/>
    <m/>
    <s v="AVANZO DI AMMINISTRAZIONE ESERCIZIO PRECEDENTE - PARTE VINCOLATA RELATIVA A VINCOLI DA TRASFERIMENTI EX ART. 5 BIS LEGGE REGIONE TOSCANA N. 4/2008 - OSSERVATORIO LEGISLATIVO INTERREGIONALE"/>
    <x v="1"/>
    <s v="avanzo di amministrazione esercizio precedente - parte vincolata relativa a vincoli da trasferimenti ex art. 5 bis legge regione toscana n. 4/2008 - osservatorio legislativo interregionale"/>
    <n v="19009.689999999999"/>
    <s v="Fabrizio Mascagni"/>
    <s v="in corso di esercizio"/>
    <x v="4"/>
    <n v="4"/>
    <m/>
    <m/>
  </r>
  <r>
    <n v="16"/>
    <s v="AVANZO"/>
    <n v="0"/>
    <m/>
    <s v="AVANZO DI AMMINISTRAZIONE ESERCIZIO PRECEDENTE - PARTE VINCOLATA RELATIVA A VINCOLI DA TRASFERIMENTI RETE COORDINAMENTO BIBLIOTECHE REGIONALI (COBIRE)"/>
    <x v="0"/>
    <s v=""/>
    <n v="10000"/>
    <m/>
    <m/>
    <x v="4"/>
    <n v="4"/>
    <m/>
    <m/>
  </r>
  <r>
    <n v="16"/>
    <s v="AVANZO"/>
    <n v="0"/>
    <m/>
    <s v="AVANZO DI AMMINISTRAZIONE ESERCIZIO PRECEDENTE - PARTE VINCOLATA RELATIVA A VINCOLI DA TRASFERIMENTI RETE COORDINAMENTO BIBLIOTECHE REGIONALI (COBIRE)"/>
    <x v="1"/>
    <s v="avanzo di amministrazione esercizio precedente - parte vincolata relativa a vincoli da trasferimenti rete cobire"/>
    <n v="10000"/>
    <s v="Fabrizio Mascagni"/>
    <s v="in corso di esercizio"/>
    <x v="4"/>
    <n v="4"/>
    <m/>
    <m/>
  </r>
  <r>
    <n v="17"/>
    <s v="AVANZO"/>
    <n v="0"/>
    <m/>
    <s v="AVANZO DI AMMINISTRAZIONE ESERCIZIO PRECEDENTE - PARTE VINCOLATA RELATIVA AD ALTRI VINCOLI DI CUI AL FONDO ONERI EX ART. 27-TER LEGGE REGIONE TOSCANA N. 3/2009"/>
    <x v="0"/>
    <s v=""/>
    <n v="23322.39"/>
    <m/>
    <m/>
    <x v="4"/>
    <n v="4"/>
    <m/>
    <m/>
  </r>
  <r>
    <n v="17"/>
    <s v="AVANZO"/>
    <n v="0"/>
    <m/>
    <s v="AVANZO DI AMMINISTRAZIONE ESERCIZIO PRECEDENTE - PARTE VINCOLATA RELATIVA AD ALTRI VINCOLI DI CUI AL FONDO ONERI EX ART. 27-TER LEGGE REGIONE TOSCANA N. 3/2009"/>
    <x v="1"/>
    <s v="avanzo di amministrazione esercizio precedente - parte vincolata relativa ad altri vincoli di cui al fondo oneri ex art. 27-ter legge regione toscana n. 3/2009 per fronteggiare emergenze sociali e ambientali"/>
    <n v="23322.39"/>
    <s v="Fabrizio Mascagni"/>
    <s v="in corso di esercizio"/>
    <x v="4"/>
    <n v="4"/>
    <m/>
    <m/>
  </r>
  <r>
    <n v="18"/>
    <s v="AVANZO"/>
    <n v="0"/>
    <m/>
    <s v="AVANZO DI AMMINISTRAZIONE ESERCIZIO PRECEDENTE - PARTE VINCOLATA RELATIVA A SPESE PER INTERVENTI DI CARATTERE SOCIALE L.R. 77/2020"/>
    <x v="0"/>
    <s v=""/>
    <n v="75368.160000000003"/>
    <m/>
    <m/>
    <x v="4"/>
    <n v="4"/>
    <m/>
    <m/>
  </r>
  <r>
    <n v="18"/>
    <s v="AVANZO"/>
    <n v="0"/>
    <m/>
    <s v="AVANZO DI AMMINISTRAZIONE ESERCIZIO PRECEDENTE - PARTE VINCOLATA RELATIVA A SPESE PER INTERVENTI DI CARATTERE SOCIALE L.R. 77/2020"/>
    <x v="1"/>
    <s v="avanzo di amministrazione esercizio precedente - parte vincolata relativa a spese per interventi di carattere sociale l.r. 77/2020"/>
    <n v="75368.160000000003"/>
    <s v="Fabrizio Mascagni"/>
    <s v="in corso di esercizio"/>
    <x v="4"/>
    <n v="4"/>
    <m/>
    <m/>
  </r>
  <r>
    <n v="19"/>
    <s v="AVANZO"/>
    <n v="0"/>
    <m/>
    <s v="AVANZO DI AMMINISTRAZIONE ESERCIZIO PRECEDENTE - PARTE VINCOLATA RELATIVA A COSTITUZIONE DEL FONDO PATRIMONIALE DELLA FONDAZIONE FORMAZIONE POLITICA L.R. 79/2020"/>
    <x v="0"/>
    <s v=""/>
    <n v="50000"/>
    <m/>
    <m/>
    <x v="4"/>
    <n v="4"/>
    <m/>
    <m/>
  </r>
  <r>
    <n v="19"/>
    <s v="AVANZO"/>
    <n v="0"/>
    <m/>
    <s v="AVANZO DI AMMINISTRAZIONE ESERCIZIO PRECEDENTE - PARTE VINCOLATA RELATIVA A COSTITUZIONE DEL FONDO PATRIMONIALE DELLA FONDAZIONE FORMAZIONE POLITICA L.R. 79/2020"/>
    <x v="1"/>
    <s v="avanzo di amministrazione esercizio precedente - parte vincolata relativa a costituzione del fondo patrimoniale della fondazione formazione politica l.r. 79/2020"/>
    <n v="50000"/>
    <s v="Fabrizio Mascagni"/>
    <s v="in corso di esercizio"/>
    <x v="4"/>
    <n v="4"/>
    <m/>
    <m/>
  </r>
  <r>
    <n v="2005"/>
    <s v="PURO"/>
    <n v="2010104"/>
    <n v="2010104001"/>
    <s v="TRASFERIMENTI DAL BILANCIO REGIONALE-CORRENTE"/>
    <x v="0"/>
    <s v=""/>
    <n v="22381544"/>
    <m/>
    <m/>
    <x v="4"/>
    <n v="4"/>
    <m/>
    <m/>
  </r>
  <r>
    <n v="2005"/>
    <s v="PURO"/>
    <n v="2010104"/>
    <n v="2010104001"/>
    <s v="TRASFERIMENTI DAL BILANCIO REGIONALE-CORRENTE"/>
    <x v="1"/>
    <s v="trasferimenti dal bilancio regionale-corrente"/>
    <n v="22381544"/>
    <s v="Leonardo Grassi"/>
    <s v="gennaio 2021"/>
    <x v="4"/>
    <n v="4"/>
    <m/>
    <m/>
  </r>
  <r>
    <n v="3006"/>
    <s v="PURO"/>
    <n v="3030304"/>
    <n v="3030304001"/>
    <s v="INTERESSI ATTIVI SU CONTO CORRENTE (TESORERIA - ECONOMATO)"/>
    <x v="0"/>
    <s v=""/>
    <n v="0"/>
    <m/>
    <m/>
    <x v="4"/>
    <n v="4"/>
    <m/>
    <m/>
  </r>
  <r>
    <n v="3006"/>
    <s v="PURO"/>
    <n v="3030304"/>
    <n v="3030304001"/>
    <s v="INTERESSI ATTIVI SU CONTO CORRENTE (TESORERIA - ECONOMATO)"/>
    <x v="1"/>
    <s v="interessi attivi su conto corrente (tesoreria - economato)"/>
    <n v="0"/>
    <s v="Leonardo Grassi"/>
    <s v="in corso di esercizio"/>
    <x v="4"/>
    <n v="4"/>
    <m/>
    <m/>
  </r>
  <r>
    <n v="3042"/>
    <s v="PURO"/>
    <n v="3059999"/>
    <n v="3059999999"/>
    <s v="ENTRATE DA RIVERSARE ALLA GIUNTA REGIONALE"/>
    <x v="0"/>
    <s v=""/>
    <n v="0"/>
    <m/>
    <m/>
    <x v="4"/>
    <n v="4"/>
    <m/>
    <m/>
  </r>
  <r>
    <n v="3042"/>
    <s v="PURO"/>
    <n v="3059999"/>
    <n v="3059999999"/>
    <s v="ENTRATE DA RIVERSARE ALLA GIUNTA REGIONALE"/>
    <x v="1"/>
    <s v="entrate da riversare alla giunta regionale - piattaforma iris"/>
    <n v="0"/>
    <s v="Leonardo Grassi"/>
    <s v="in corso di esercizio"/>
    <x v="4"/>
    <n v="4"/>
    <m/>
    <m/>
  </r>
  <r>
    <n v="3047"/>
    <s v="PURO"/>
    <n v="3050203"/>
    <m/>
    <s v="RECUPERI, RIMBORSI E RESTITUZIONE SOMME AFFERENTI AL SETTORE BILANCIO E FINANZE"/>
    <x v="0"/>
    <s v=""/>
    <n v="0"/>
    <m/>
    <m/>
    <x v="4"/>
    <n v="4"/>
    <m/>
    <m/>
  </r>
  <r>
    <n v="3047"/>
    <s v="PURO"/>
    <n v="3050203"/>
    <m/>
    <s v="RECUPERI, RIMBORSI E RESTITUZIONE SOMME AFFERENTI AL SETTORE BILANCIO E FINANZE"/>
    <x v="1"/>
    <s v="entrata derivante dalla liquidazione della fondazione del consiglio regionale ed altre entrate di competenza del settore"/>
    <n v="0"/>
    <s v="Fabrizio Mascagni"/>
    <s v="in corso di esercizio"/>
    <x v="4"/>
    <n v="4"/>
    <m/>
    <m/>
  </r>
  <r>
    <n v="3056"/>
    <s v="PURO"/>
    <n v="3059999"/>
    <m/>
    <s v="ENTRATE PER RESTITUZIONE AVANZO GRUPPI CONSILIARI , ALTRI RIMBORSI E RESTITUZIONE SOMME AFFERENTI AL SETTORE BILANCIO E FINANZE"/>
    <x v="0"/>
    <s v=""/>
    <n v="140.80000000000001"/>
    <m/>
    <m/>
    <x v="4"/>
    <n v="4"/>
    <m/>
    <m/>
  </r>
  <r>
    <n v="3056"/>
    <s v="PURO"/>
    <n v="3059999"/>
    <m/>
    <s v="ENTRATE PER RESTITUZIONE AVANZO GRUPPI CONSILIARI , ALTRI RIMBORSI E RESTITUZIONE SOMME AFFERENTI AL SETTORE BILANCIO E FINANZE"/>
    <x v="1"/>
    <s v="entrate per restituzione avanzo gruppi consiliari per fine legislatura, altri rimborsi e restituzione somme"/>
    <n v="140.80000000000001"/>
    <s v="Siliana Ticci"/>
    <s v="in corso di esercizio"/>
    <x v="4"/>
    <n v="4"/>
    <m/>
    <m/>
  </r>
  <r>
    <s v="  3060"/>
    <s v="PURO"/>
    <n v="3059999"/>
    <m/>
    <s v="ENTRATE DA TRATTENUTE CAUTELATIVE"/>
    <x v="0"/>
    <m/>
    <m/>
    <s v=" "/>
    <m/>
    <x v="4"/>
    <n v="4"/>
    <m/>
    <m/>
  </r>
  <r>
    <s v=" 3060"/>
    <s v="PURO"/>
    <n v="3059999"/>
    <m/>
    <s v="ENTRATE DA TRATTENUTE CAUTELATIVE"/>
    <x v="1"/>
    <s v="entrate da trattenute cautelative pignoramenti"/>
    <n v="0"/>
    <s v="Siliana Ticci"/>
    <s v="in corso di esercizio"/>
    <x v="4"/>
    <n v="4"/>
    <m/>
    <m/>
  </r>
  <r>
    <s v=" 3061"/>
    <s v="PURO"/>
    <n v="3059999"/>
    <m/>
    <s v="ENTRATE DA RISPARMI DI SPESA PER FRONTEGGIARE EMERGENZE SOCIALI E AMBIENTALI"/>
    <x v="0"/>
    <m/>
    <m/>
    <m/>
    <m/>
    <x v="4"/>
    <n v="4"/>
    <m/>
    <m/>
  </r>
  <r>
    <s v=" 3061"/>
    <s v="PURO"/>
    <n v="3059999"/>
    <m/>
    <s v="ENTRATE DA RISPARMI DI SPESA PER FRONTEGGIARE EMERGENZE SOCIALI E AMBIENTALI"/>
    <x v="3"/>
    <s v="entrate da risparmi di spesa art. 11 comma 3 legge 3/2009"/>
    <n v="0"/>
    <s v="Siliana Ticci"/>
    <s v="in corso di esercizio"/>
    <x v="4"/>
    <n v="4"/>
    <m/>
    <m/>
  </r>
  <r>
    <n v="4003"/>
    <s v="PURO"/>
    <n v="4020104"/>
    <n v="4020104001"/>
    <s v="TRASFERIMENTI DAL BILANCIO REGIONALE PARTE CAPITALE - CONTRIBUTI AGLI INVESTIMENTI"/>
    <x v="0"/>
    <s v=""/>
    <n v="716456"/>
    <m/>
    <m/>
    <x v="4"/>
    <n v="4"/>
    <m/>
    <m/>
  </r>
  <r>
    <n v="4003"/>
    <s v="PURO"/>
    <n v="4020104"/>
    <n v="4020104001"/>
    <s v="TRASFERIMENTI DAL BILANCIO REGIONALE PARTE CAPITALE - CONTRIBUTI AGLI INVESTIMENTI"/>
    <x v="3"/>
    <s v="trasferimenti in conto capitale dalla giunta regionale - contributi agli investimenti"/>
    <n v="716456"/>
    <s v="Leonardo Grassi"/>
    <s v="gennaio 2021"/>
    <x v="4"/>
    <n v="4"/>
    <m/>
    <m/>
  </r>
  <r>
    <n v="9001"/>
    <s v="PURO"/>
    <n v="9010302"/>
    <n v="9010302001"/>
    <s v="RITENUTE PREVIDENZIALI E ASSISTENZIALI SU REDDITI DI LAVORO AUTONOMO"/>
    <x v="0"/>
    <s v=""/>
    <n v="1500"/>
    <m/>
    <m/>
    <x v="4"/>
    <n v="4"/>
    <m/>
    <m/>
  </r>
  <r>
    <n v="9001"/>
    <s v="PURO"/>
    <n v="9010302"/>
    <n v="9010302001"/>
    <s v="RITENUTE PREVIDENZIALI E ASSISTENZIALI SU REDDITI DI LAVORO AUTONOMO"/>
    <x v="3"/>
    <s v="ritenute previdenziali e assistenziali su lavoro autonomo (quota 1/3 e 2/3)"/>
    <n v="1500"/>
    <s v="Claudia Bartarelli"/>
    <s v="gennaio 2021"/>
    <x v="4"/>
    <n v="4"/>
    <m/>
    <m/>
  </r>
  <r>
    <n v="9004"/>
    <s v="PURO"/>
    <n v="9010101"/>
    <n v="9010101001"/>
    <s v="RITENUTE ERARIALI SU CONTRIBUTI 4%"/>
    <x v="0"/>
    <s v=""/>
    <n v="15000"/>
    <m/>
    <m/>
    <x v="4"/>
    <n v="4"/>
    <m/>
    <m/>
  </r>
  <r>
    <n v="9004"/>
    <s v="PURO"/>
    <n v="9010101"/>
    <n v="9010101001"/>
    <s v="RITENUTE ERARIALI SU CONTRIBUTI 4%"/>
    <x v="3"/>
    <s v="ritenute erariali su contributi 4%"/>
    <n v="15000"/>
    <s v="Claudia Bartarelli"/>
    <s v="gennaio 2021"/>
    <x v="4"/>
    <n v="4"/>
    <m/>
    <m/>
  </r>
  <r>
    <n v="9010"/>
    <s v="PURO"/>
    <n v="9019903"/>
    <n v="9019903001"/>
    <s v="RESTITUZIONE DALL'ECONOMO DEL FONDO ECONOMALE - CASSA ECONOMALE"/>
    <x v="0"/>
    <s v=""/>
    <n v="5000"/>
    <m/>
    <m/>
    <x v="4"/>
    <n v="4"/>
    <m/>
    <m/>
  </r>
  <r>
    <n v="9010"/>
    <s v="PURO"/>
    <n v="9019903"/>
    <n v="9019903001"/>
    <s v="RESTITUZIONE DALL'ECONOMO DEL FONDO ECONOMALE - CASSA ECONOMALE"/>
    <x v="3"/>
    <s v="restituzione dall'economo del fondo economale - cassa economale"/>
    <n v="5000"/>
    <s v="Leonardo Grassi"/>
    <s v="gennaio 2021"/>
    <x v="4"/>
    <n v="4"/>
    <m/>
    <m/>
  </r>
  <r>
    <n v="9013"/>
    <s v="PURO"/>
    <n v="9010201"/>
    <n v="9010201001"/>
    <s v="RITENUTE ERARIALI APPLICATE SU REDDITI ASSIMILATI A LAVORO DIPENDENTE"/>
    <x v="0"/>
    <s v=""/>
    <n v="3200000"/>
    <m/>
    <m/>
    <x v="4"/>
    <n v="4"/>
    <m/>
    <m/>
  </r>
  <r>
    <n v="9013"/>
    <s v="PURO"/>
    <n v="9010201"/>
    <n v="9010201001"/>
    <s v="RITENUTE ERARIALI APPLICATE SU REDDITI ASSIMILATI A LAVORO DIPENDENTE"/>
    <x v="3"/>
    <s v="ritenute erariali applicate su redditi assimilati a lavoro dipendente"/>
    <n v="3200000"/>
    <s v="Claudia Bartarelli"/>
    <s v="gennaio 2021"/>
    <x v="4"/>
    <n v="4"/>
    <m/>
    <m/>
  </r>
  <r>
    <n v="9014"/>
    <s v="PURO"/>
    <n v="9010301"/>
    <n v="9010301001"/>
    <s v="RITENUTE ERARIALI APPLICATE SU REDDITI DA LAVORO OCCASIONALE E AUTONOMO"/>
    <x v="0"/>
    <s v=""/>
    <n v="30000"/>
    <m/>
    <m/>
    <x v="4"/>
    <n v="4"/>
    <m/>
    <m/>
  </r>
  <r>
    <n v="9014"/>
    <s v="PURO"/>
    <n v="9010301"/>
    <n v="9010301001"/>
    <s v="RITENUTE ERARIALI APPLICATE SU REDDITI DA LAVORO OCCASIONALE E AUTONOMO"/>
    <x v="3"/>
    <s v="ritenute erariali applicate su redditi da lavoro occasionale e autonomo"/>
    <n v="30000"/>
    <s v="Claudia Bartarelli"/>
    <s v="gennaio 2021"/>
    <x v="4"/>
    <n v="4"/>
    <m/>
    <m/>
  </r>
  <r>
    <n v="9015"/>
    <s v="PURO"/>
    <n v="9010102"/>
    <n v="9010102001"/>
    <s v="RITENUTE ERARIALI SPLIT PAYMENT ART 17 TER DPR 633 DEL 1972"/>
    <x v="0"/>
    <s v=""/>
    <n v="1100000"/>
    <m/>
    <m/>
    <x v="4"/>
    <n v="4"/>
    <m/>
    <m/>
  </r>
  <r>
    <n v="9015"/>
    <s v="PURO"/>
    <n v="9010102"/>
    <n v="9010102001"/>
    <s v="RITENUTE ERARIALI SPLIT PAYMENT ART 17 TER DPR 633 DEL 1972"/>
    <x v="3"/>
    <s v="ritenute erariali split payment art 17 ter dpr 633 del 1973"/>
    <n v="1100000"/>
    <s v="Claudia Bartarelli"/>
    <s v="gennaio 2021"/>
    <x v="4"/>
    <n v="4"/>
    <m/>
    <m/>
  </r>
  <r>
    <n v="9019"/>
    <s v="PURO"/>
    <n v="9010202"/>
    <n v="9010202001"/>
    <s v="RITENUTE PREVIDENZIALI E ASSISTENZIALI SU REDDITI ASSIMILATI A LAVORO DIPENDENTE (QUOTA 1/3)"/>
    <x v="0"/>
    <s v=""/>
    <n v="1000"/>
    <m/>
    <m/>
    <x v="4"/>
    <n v="4"/>
    <m/>
    <m/>
  </r>
  <r>
    <n v="9019"/>
    <s v="PURO"/>
    <n v="9010202"/>
    <n v="9010202001"/>
    <s v="RITENUTE PREVIDENZIALI E ASSISTENZIALI SU REDDITI ASSIMILATI A LAVORO DIPENDENTE (QUOTA 1/3)"/>
    <x v="3"/>
    <s v="ritenute previdenziali e assistenziali su redditi assimilati a lavoro dipendente (quota 1/3 e 2/3)"/>
    <n v="1000"/>
    <s v="Claudia Bartarelli"/>
    <s v="gennaio 2021"/>
    <x v="4"/>
    <n v="4"/>
    <m/>
    <m/>
  </r>
  <r>
    <n v="9022"/>
    <s v="PURO"/>
    <n v="9010199"/>
    <n v="9010199999"/>
    <s v="RITENUTE ERARIALI SU PREMI"/>
    <x v="0"/>
    <s v=""/>
    <n v="30000"/>
    <m/>
    <m/>
    <x v="4"/>
    <n v="4"/>
    <m/>
    <m/>
  </r>
  <r>
    <n v="9022"/>
    <s v="PURO"/>
    <n v="9010199"/>
    <n v="9010199999"/>
    <s v="RITENUTE ERARIALI SU PREMI"/>
    <x v="3"/>
    <s v="ritenute erariali su premi"/>
    <n v="30000"/>
    <s v="Claudia Bartarelli"/>
    <s v="gennaio 2021"/>
    <x v="4"/>
    <n v="4"/>
    <m/>
    <m/>
  </r>
  <r>
    <n v="9025"/>
    <s v="PURO"/>
    <n v="9019903"/>
    <n v="9019903001"/>
    <s v="RESTITUZIONE DALL'ECONOMO DEL FONDO ECONOMALE - CONTO CORRENTE ECONOMALE"/>
    <x v="0"/>
    <s v=""/>
    <n v="10000"/>
    <m/>
    <m/>
    <x v="4"/>
    <n v="4"/>
    <m/>
    <m/>
  </r>
  <r>
    <n v="9025"/>
    <s v="PURO"/>
    <n v="9019903"/>
    <n v="9019903001"/>
    <s v="RESTITUZIONE DALL'ECONOMO DEL FONDO ECONOMALE - CONTO CORRENTE ECONOMALE"/>
    <x v="3"/>
    <s v="restituzione dall'economo del fondo economale - conto corrente economale"/>
    <n v="10000"/>
    <s v="Leonardo Grassi"/>
    <s v="gennaio 2021"/>
    <x v="4"/>
    <n v="4"/>
    <m/>
    <m/>
  </r>
  <r>
    <n v="9027"/>
    <s v="PURO"/>
    <n v="9019901"/>
    <n v="9019901001"/>
    <s v="ENTRATE A SEGUITO DI SPESE NON ANDATE A BUON FINE"/>
    <x v="0"/>
    <s v=""/>
    <n v="50000"/>
    <m/>
    <m/>
    <x v="4"/>
    <n v="4"/>
    <m/>
    <m/>
  </r>
  <r>
    <n v="9027"/>
    <s v="PURO"/>
    <n v="9019901"/>
    <n v="9019901001"/>
    <s v="ENTRATE A SEGUITO DI SPESE NON ANDATE A BUON FINE"/>
    <x v="3"/>
    <s v="entrate a seguito di spese non andate a buon fine"/>
    <n v="50000"/>
    <s v="Leonardo Grassi"/>
    <s v="in corso di esercizio"/>
    <x v="4"/>
    <n v="4"/>
    <m/>
    <m/>
  </r>
  <r>
    <n v="9028"/>
    <s v="PURO"/>
    <n v="9010199"/>
    <n v="9010199999"/>
    <s v="RITENUTE PER RECUPERO ANTICIPI ECONOMALI"/>
    <x v="0"/>
    <s v=""/>
    <n v="10000"/>
    <m/>
    <m/>
    <x v="4"/>
    <n v="4"/>
    <m/>
    <m/>
  </r>
  <r>
    <n v="9028"/>
    <s v="PURO"/>
    <n v="9010199"/>
    <n v="9010199999"/>
    <s v="RITENUTE PER RECUPERO ANTICIPI ECONOMALI"/>
    <x v="3"/>
    <s v="ritenute per recuperi anticipi economali"/>
    <n v="10000"/>
    <s v="Leonardo Grassi"/>
    <s v="gennaio 2021"/>
    <x v="4"/>
    <n v="4"/>
    <m/>
    <m/>
  </r>
  <r>
    <n v="9029"/>
    <s v="PURO"/>
    <n v="9010199"/>
    <n v="9010199999"/>
    <s v="RITENUTE SU COMPENSI DIPENDENTI PUBBLICI ART. 1 COMMA 126 L. 662/96 E DPCM 486/99"/>
    <x v="0"/>
    <s v=""/>
    <n v="5000"/>
    <m/>
    <m/>
    <x v="4"/>
    <n v="4"/>
    <m/>
    <m/>
  </r>
  <r>
    <n v="9029"/>
    <s v="PURO"/>
    <n v="9010199"/>
    <n v="9010199999"/>
    <s v="RITENUTE SU COMPENSI DIPENDENTI PUBBLICI ART. 1 COMMA 126 L. 662/96 E DPCM 486/99"/>
    <x v="3"/>
    <s v="ritenute su compensi dipendenti pubblici"/>
    <n v="5000"/>
    <s v="Siliana Ticci"/>
    <s v="gennaio 2021"/>
    <x v="4"/>
    <n v="4"/>
    <m/>
    <m/>
  </r>
  <r>
    <n v="9033"/>
    <s v="PURO"/>
    <n v="9010199"/>
    <n v="9010199999"/>
    <s v="TRATTENUTE OBBLIGATORIE (art.. 4 c. 1 l.r. 3/2009) DA RIVERSARE ALLA GIUNTA REGIONALE"/>
    <x v="0"/>
    <s v=""/>
    <n v="215650"/>
    <m/>
    <m/>
    <x v="4"/>
    <n v="4"/>
    <m/>
    <m/>
  </r>
  <r>
    <n v="9033"/>
    <s v="PURO"/>
    <n v="9010199"/>
    <n v="9010199999"/>
    <s v="TRATTENUTE OBBLIGATORIE (art.. 4 c. 1 l.r. 3/2009) DA RIVERSARE ALLA GIUNTA REGIONALE"/>
    <x v="3"/>
    <s v="trattenute obbligatorie (art.. 4 c. 1 l.r. 3/2009)  ai fini ifm"/>
    <n v="215650"/>
    <s v="Siliana Ticci"/>
    <s v="gennaio 2021"/>
    <x v="4"/>
    <n v="4"/>
    <m/>
    <m/>
  </r>
  <r>
    <n v="9034"/>
    <s v="PURO"/>
    <n v="9010199"/>
    <n v="9010199999"/>
    <s v="TRATTENUTA PER VERSAMENTO ASSICURAZIONE PREVIDENZIALE INTEGRATIVA DEI CONSIGLIERI E ASSESSORI REGIONALI - ART 24 BIS L.R. 3/2009"/>
    <x v="0"/>
    <s v=""/>
    <n v="100000"/>
    <m/>
    <m/>
    <x v="4"/>
    <n v="4"/>
    <m/>
    <m/>
  </r>
  <r>
    <n v="9034"/>
    <s v="PURO"/>
    <n v="9010199"/>
    <n v="9010199999"/>
    <s v="TRATTENUTA PER VERSAMENTO ASSICURAZIONE PREVIDENZIALE INTEGRATIVA DEI CONSIGLIERI E ASSESSORI REGIONALI - ART 24 BIS L.R. 3/2009"/>
    <x v="3"/>
    <s v="trattenuta per versamento assicurazione previdenziale"/>
    <n v="100000"/>
    <s v="Siliana Ticci"/>
    <s v="gennaio 2021"/>
    <x v="4"/>
    <n v="4"/>
    <m/>
    <m/>
  </r>
  <r>
    <n v="9035"/>
    <s v="PURO"/>
    <n v="9010199"/>
    <n v="9010199999"/>
    <s v="TRATTENUTA PER ATTI DI LIBERALITA' O ACQUISIZIONE SERVIZI CONNESSI ALL'ESERCIZIO DEL MANDATO DEI CONSIGLIERI E ASSESSORI REGIONALI - ART. 24 TER L.R. 3/2009"/>
    <x v="0"/>
    <s v=""/>
    <n v="476800"/>
    <m/>
    <m/>
    <x v="4"/>
    <n v="4"/>
    <m/>
    <m/>
  </r>
  <r>
    <n v="9035"/>
    <s v="PURO"/>
    <n v="9010199"/>
    <n v="9010199999"/>
    <s v="TRATTENUTA PER ATTI DI LIBERALITA' O ACQUISIZIONE SERVIZI CONNESSI ALL'ESERCIZIO DEL MANDATO DEI CONSIGLIERI E ASSESSORI REGIONALI - ART. 24 TER L.R. 3/2009"/>
    <x v="3"/>
    <s v="trattenuta per atti di liberalita'"/>
    <n v="476800"/>
    <s v="Siliana Ticci"/>
    <s v="gennaio 2021"/>
    <x v="4"/>
    <n v="4"/>
    <m/>
    <m/>
  </r>
  <r>
    <n v="9036"/>
    <s v="PURO"/>
    <n v="9010199"/>
    <n v="9010199999"/>
    <s v="TRATTENUTE PER INTERVENTO SOSTITUTIVO (INPS, INAIL ED AGENZIA DELLE ENTRATE - RISCOSSIONE - PER INADEMPIMENTI ART 48 BIS DPR 602/1973)"/>
    <x v="0"/>
    <s v=""/>
    <n v="10000"/>
    <m/>
    <m/>
    <x v="4"/>
    <n v="4"/>
    <m/>
    <m/>
  </r>
  <r>
    <n v="9036"/>
    <s v="PURO"/>
    <n v="9010199"/>
    <n v="9010199999"/>
    <s v="TRATTENUTE PER INTERVENTO SOSTITUTIVO (INPS, INAIL ED AGENZIA DELLE ENTRATE - RISCOSSIONE - PER INADEMPIMENTI ART 48 BIS DPR 602/1973)"/>
    <x v="3"/>
    <s v="trattenute per intervento sostitutivo d.lgs. 50/2016 ed equltalia"/>
    <n v="10000"/>
    <s v="Claudia Bartarelli"/>
    <s v="in corso di esercizio"/>
    <x v="4"/>
    <n v="4"/>
    <m/>
    <m/>
  </r>
  <r>
    <n v="9037"/>
    <s v="PURO"/>
    <n v="9010199"/>
    <m/>
    <s v="RITENUTA QUOTA ASSOCIAZIONE EX CONSIGLIERI"/>
    <x v="0"/>
    <s v=""/>
    <n v="10000"/>
    <m/>
    <m/>
    <x v="4"/>
    <n v="4"/>
    <m/>
    <m/>
  </r>
  <r>
    <n v="9037"/>
    <s v="PURO"/>
    <n v="9010199"/>
    <m/>
    <s v="RITENUTA QUOTA ASSOCIAZIONE EX CONSIGLIERI"/>
    <x v="3"/>
    <s v="ritenuta quota associativa associazione ex consiglieri"/>
    <n v="10000"/>
    <s v="Siliana Ticci"/>
    <s v="gennaio 2021"/>
    <x v="4"/>
    <n v="4"/>
    <m/>
    <m/>
  </r>
  <r>
    <n v="9038"/>
    <s v="PURO"/>
    <n v="9010199"/>
    <n v="9010199999"/>
    <s v="TRATTENUTA PER PIGNORAMENTI E CESSIONE V SU EMOLUMENTI CONSIGLIERI ED EX CONSIGLIERI"/>
    <x v="0"/>
    <s v=""/>
    <n v="30000"/>
    <m/>
    <m/>
    <x v="4"/>
    <n v="4"/>
    <m/>
    <m/>
  </r>
  <r>
    <n v="9038"/>
    <s v="PURO"/>
    <n v="9010199"/>
    <n v="9010199999"/>
    <s v="TRATTENUTA PER PIGNORAMENTI E CESSIONE V SU EMOLUMENTI CONSIGLIERI ED EX CONSIGLIERI"/>
    <x v="3"/>
    <s v="cessioni e pignoramenti"/>
    <n v="30000"/>
    <s v="Siliana Ticci"/>
    <s v="gennaio 2021"/>
    <x v="4"/>
    <n v="4"/>
    <m/>
    <m/>
  </r>
  <r>
    <n v="9040"/>
    <s v="PURO"/>
    <n v="9010299"/>
    <n v="9010299999"/>
    <s v="RECUPERO SOMME SU REDDITI ASSIMILATI A LAVORO DIPENDENTE DA RIVERSARE ALLA GIUNTA REGIONALE"/>
    <x v="0"/>
    <s v=""/>
    <n v="5000"/>
    <m/>
    <m/>
    <x v="4"/>
    <n v="4"/>
    <m/>
    <m/>
  </r>
  <r>
    <n v="9040"/>
    <s v="PURO"/>
    <n v="9010299"/>
    <n v="9010299999"/>
    <s v="RECUPERO SOMME SU REDDITI ASSIMILATI A LAVORO DIPENDENTE DA RIVERSARE ALLA GIUNTA REGIONALE"/>
    <x v="3"/>
    <s v="recupero somme su redditi assimilati a lavoro dipendente da riversare alla giunta"/>
    <n v="5000"/>
    <s v="Siliana Ticci"/>
    <s v="in corso di esercizio"/>
    <x v="4"/>
    <n v="4"/>
    <m/>
    <m/>
  </r>
  <r>
    <n v="9041"/>
    <s v="PURO"/>
    <n v="9019999"/>
    <m/>
    <s v="INTROITO QUOTE DI IMPOSTA IRAP DI SPETTANZA REGIONALE IN QUALITA' DI SOGGETTO PASSIVO D'IMPOSTA DERIVANTI DAI CAPITOLI DI USCITA DA DESTINARE AL VERSAMENTO (D.LGS. 15 DICEMBRE 1997, N.446)"/>
    <x v="0"/>
    <s v=""/>
    <n v="10000"/>
    <m/>
    <m/>
    <x v="4"/>
    <n v="4"/>
    <m/>
    <m/>
  </r>
  <r>
    <n v="9041"/>
    <s v="PURO"/>
    <n v="9019999"/>
    <m/>
    <s v="INTROITO QUOTE DI IMPOSTA IRAP DI SPETTANZA REGIONALE IN QUALITA' DI SOGGETTO PASSIVO D'IMPOSTA DERIVANTI DAI CAPITOLI DI USCITA DA DESTINARE AL VERSAMENTO (D.LGS. 15 DICEMBRE 1997, N.446)"/>
    <x v="3"/>
    <s v="introito quote di imposta irap di spettanza regionale in qualità di soggetto passivo d?imposta derivanti dai capitoli di uscita da destinare al versamento"/>
    <n v="10000"/>
    <s v="Claudia Bartarelli"/>
    <s v="in corso di esercizio"/>
    <x v="4"/>
    <n v="4"/>
    <m/>
    <m/>
  </r>
  <r>
    <n v="2001"/>
    <s v="PURO"/>
    <n v="2010102"/>
    <n v="2010102017"/>
    <s v="TRASFERIMENTO RISORSE DA AGENZIE E ENTI DELLA RETE COBIRE"/>
    <x v="0"/>
    <s v=""/>
    <n v="15000"/>
    <m/>
    <m/>
    <x v="5"/>
    <n v="5"/>
    <m/>
    <m/>
  </r>
  <r>
    <n v="2001"/>
    <s v="PURO"/>
    <n v="2010102"/>
    <n v="2010102017"/>
    <s v="TRASFERIMENTO RISORSE DA AGENZIE E ENTI DELLA RETE COBIRE"/>
    <x v="3"/>
    <s v="versamento contributi"/>
    <n v="15000"/>
    <s v="Elena Michelagnoli"/>
    <s v="luglio 2021"/>
    <x v="6"/>
    <n v="5"/>
    <m/>
    <m/>
  </r>
  <r>
    <n v="2003"/>
    <s v="PURO"/>
    <n v="2010101"/>
    <n v="2010101010"/>
    <s v="TRASFERIMENTI  PER FUNZIONI DELEGATE AL CORECOM"/>
    <x v="0"/>
    <s v=""/>
    <n v="172676.07"/>
    <m/>
    <m/>
    <x v="5"/>
    <n v="5"/>
    <m/>
    <m/>
  </r>
  <r>
    <n v="2003"/>
    <s v="PURO"/>
    <n v="2010101"/>
    <n v="2010101010"/>
    <s v="TRASFERIMENTI  PER FUNZIONI DELEGATE AL CORECOM"/>
    <x v="3"/>
    <s v="trasferimenti per funzioni delegate"/>
    <n v="172676.07"/>
    <s v="Cinzia Guerrini"/>
    <s v="in corso di esercizio"/>
    <x v="6"/>
    <n v="5"/>
    <m/>
    <m/>
  </r>
  <r>
    <n v="3002"/>
    <s v="PURO"/>
    <n v="3059999"/>
    <n v="3059999999"/>
    <s v="RIMBORSI, RECUPERI VARI E INCASSO BOLLI PER SPESE CONTRATTUALI (BIBLIOTECA, CORECOM, RAPPRESENTANZA E TIPOGRAFIA)"/>
    <x v="0"/>
    <s v=""/>
    <n v="128"/>
    <m/>
    <m/>
    <x v="5"/>
    <n v="5"/>
    <m/>
    <m/>
  </r>
  <r>
    <n v="3002"/>
    <s v="PURO"/>
    <n v="3059999"/>
    <n v="3059999999"/>
    <s v="RIMBORSI, RECUPERI VARI E INCASSO BOLLI PER SPESE CONTRATTUALI (BIBLIOTECA, CORECOM, RAPPRESENTANZA E TIPOGRAFIA)"/>
    <x v="3"/>
    <s v="incasso bolli"/>
    <n v="128"/>
    <s v="Elena Michelagnoli"/>
    <s v="in corso di esercizio"/>
    <x v="6"/>
    <n v="5"/>
    <m/>
    <m/>
  </r>
  <r>
    <n v="3032"/>
    <s v="PURO"/>
    <n v="3050203"/>
    <m/>
    <s v="RECUPERI, RIMBORSI E RESTITUZIONE SOMME  (BIBLIOTECA, CORECOM, RAPPRESENTANZA E TIPOGRAFIA)"/>
    <x v="0"/>
    <s v=""/>
    <n v="0"/>
    <m/>
    <m/>
    <x v="5"/>
    <n v="5"/>
    <m/>
    <m/>
  </r>
  <r>
    <n v="3032"/>
    <s v="PURO"/>
    <n v="3050203"/>
    <m/>
    <s v="RECUPERI, RIMBORSI E RESTITUZIONE SOMME  (BIBLIOTECA, CORECOM, RAPPRESENTANZA E TIPOGRAFIA)"/>
    <x v="3"/>
    <s v="entrate da rimborsi, recuperi e restituzioni di somme"/>
    <n v="0"/>
    <s v="Elena Michelagnoli"/>
    <s v="in corso di esercizio"/>
    <x v="6"/>
    <n v="5"/>
    <m/>
    <m/>
  </r>
  <r>
    <s v="3050"/>
    <s v="PURO"/>
    <s v="3020301"/>
    <m/>
    <s v="PROVENTI DA MULTE, AMMENDE, SANZIONI PENALI A CARICO DI IMPRESE - BIBLIOTECA E CORECOM"/>
    <x v="0"/>
    <s v=""/>
    <n v="0"/>
    <m/>
    <m/>
    <x v="5"/>
    <n v="5"/>
    <m/>
    <m/>
  </r>
  <r>
    <s v="3050"/>
    <s v="PURO"/>
    <s v="3020301"/>
    <m/>
    <s v="PROVENTI DA MULTE, AMMENDE, SANZIONI PENALI A CARICO DI IMPRESE - BIBLIOTECA E CORECOM"/>
    <x v="3"/>
    <s v="proventi da multe e ammende"/>
    <n v="0"/>
    <s v="Elena Michelagnoli"/>
    <s v="in corso di esercizio"/>
    <x v="6"/>
    <n v="5"/>
    <m/>
    <m/>
  </r>
  <r>
    <n v="9030"/>
    <s v="PURO"/>
    <n v="9020402"/>
    <n v="9020402001"/>
    <s v="RESTITUZIONE DI DEPOSITI CAUZIONALI O CONTRATTUALI PRESSO TERZI (BIBLIOTECA)"/>
    <x v="0"/>
    <s v=""/>
    <n v="0"/>
    <m/>
    <m/>
    <x v="5"/>
    <n v="5"/>
    <m/>
    <m/>
  </r>
  <r>
    <n v="9030"/>
    <s v="PURO"/>
    <n v="9020402"/>
    <n v="9020402001"/>
    <s v="RESTITUZIONE DI DEPOSITI CAUZIONALI O CONTRATTUALI PRESSO TERZI (BIBLIOTECA)"/>
    <x v="3"/>
    <s v="restituzione depositi cauzionali presso terzi bilblioteca"/>
    <n v="0"/>
    <s v="Elena Michelagnoli"/>
    <s v="in corso di esercizio"/>
    <x v="6"/>
    <n v="5"/>
    <m/>
    <m/>
  </r>
  <r>
    <n v="2004"/>
    <s v="PURO"/>
    <n v="2010104"/>
    <n v="2010104001"/>
    <s v="RIMBORSO DA GIUNTA REGIONALE PER SERVIZI TIPOGRAFICI SVOLTI PRESSO IL CONSIGLIO"/>
    <x v="0"/>
    <s v=""/>
    <n v="33000"/>
    <m/>
    <m/>
    <x v="5"/>
    <n v="5"/>
    <m/>
    <m/>
  </r>
  <r>
    <n v="2004"/>
    <s v="PURO"/>
    <n v="2010104"/>
    <n v="2010104001"/>
    <s v="RIMBORSO DA GIUNTA REGIONALE PER SERVIZI TIPOGRAFICI SVOLTI PRESSO IL CONSIGLIO"/>
    <x v="3"/>
    <s v="accertamento in entrata a fronte della produzione di stampa effettuata per la giunta regionale"/>
    <n v="33000"/>
    <s v="Enza Gori"/>
    <s v="in corso di esercizio"/>
    <x v="6"/>
    <n v="5"/>
    <m/>
    <m/>
  </r>
  <r>
    <n v="3004"/>
    <s v="PURO"/>
    <n v="3010201"/>
    <m/>
    <s v="ENTRATE PER USO SALE CONSILIARI"/>
    <x v="0"/>
    <s v=""/>
    <n v="1000"/>
    <m/>
    <m/>
    <x v="5"/>
    <n v="5"/>
    <m/>
    <m/>
  </r>
  <r>
    <n v="3004"/>
    <s v="PURO"/>
    <n v="3010201"/>
    <m/>
    <s v="ENTRATE PER USO SALE CONSILIARI"/>
    <x v="3"/>
    <s v="uso delle sale consiliari tu di competenza dell'ufficio di presidenza"/>
    <n v="1000"/>
    <s v="Rosanna Romellano"/>
    <s v="in corso di esercizio"/>
    <x v="6"/>
    <n v="5"/>
    <m/>
    <m/>
  </r>
  <r>
    <n v="3044"/>
    <s v="PURO"/>
    <n v="4050302"/>
    <m/>
    <s v="INTROITO RECUPERI SU CONTRIBUTI AGLI INVESTIMENTI A COMUNI L.R. 46/2016"/>
    <x v="0"/>
    <s v=""/>
    <n v="0"/>
    <m/>
    <m/>
    <x v="5"/>
    <n v="5"/>
    <m/>
    <m/>
  </r>
  <r>
    <n v="3044"/>
    <s v="PURO"/>
    <n v="4050302"/>
    <m/>
    <s v="INTROITO RECUPERI SU CONTRIBUTI AGLI INVESTIMENTI A COMUNI L.R. 46/2016"/>
    <x v="3"/>
    <s v="entrate da recuperi su contributi agli investimenti a comuni"/>
    <n v="0"/>
    <s v="Cinzia Guerrini"/>
    <s v="in corso di esercizio"/>
    <x v="6"/>
    <n v="5"/>
    <m/>
    <m/>
  </r>
  <r>
    <n v="3053"/>
    <s v="PURO"/>
    <n v="3010301"/>
    <m/>
    <s v="ENTRATE DERIVANTI DA CANONI, CONCESSIONI E DIRITTI DI GODIMENTO SU BENI APPARTENENTI ALL'ENTE"/>
    <x v="0"/>
    <s v=""/>
    <n v="0"/>
    <m/>
    <m/>
    <x v="5"/>
    <n v="5"/>
    <m/>
    <m/>
  </r>
  <r>
    <n v="3053"/>
    <s v="PURO"/>
    <n v="3010301"/>
    <m/>
    <s v="ENTRATE DERIVANTI DA CANONI, CONCESSIONI E DIRITTI DI GODIMENTO SU BENI APPARTENENTI ALL'ENTE"/>
    <x v="3"/>
    <s v="entrate derivanti da canoni, concessioni e diritti di godimento su beni appartenenti all'ente"/>
    <n v="0"/>
    <s v="Cinzia Guerrini"/>
    <s v="in corso di esercizio"/>
    <x v="6"/>
    <n v="5"/>
    <m/>
    <m/>
  </r>
  <r>
    <n v="3054"/>
    <s v="PURO"/>
    <n v="3010302"/>
    <m/>
    <s v="ENTRATE DERIVANTI DA FITTI, NOLEGGI E LOCAZIONI PER UTILIZZO DI BENI APPARTENENTI ALL'ENTE"/>
    <x v="0"/>
    <s v=""/>
    <n v="0"/>
    <m/>
    <m/>
    <x v="5"/>
    <n v="5"/>
    <m/>
    <m/>
  </r>
  <r>
    <n v="3054"/>
    <s v="PURO"/>
    <n v="3010302"/>
    <m/>
    <s v="ENTRATE DERIVANTI DA FITTI, NOLEGGI E LOCAZIONI PER UTILIZZO DI BENI APPARTENENTI ALL'ENTE"/>
    <x v="3"/>
    <s v="entrate derivanti da fitti, noleggi e locazioni per l'utilizzo di beni appartenenti all'ente"/>
    <n v="0"/>
    <s v="Cinzia Guerrini"/>
    <s v="in corso di esercizio"/>
    <x v="6"/>
    <n v="5"/>
    <m/>
    <m/>
  </r>
  <r>
    <n v="3048"/>
    <s v="PURO"/>
    <n v="3010201"/>
    <m/>
    <s v="PROVENTI DERIVANTI DA RIPRODUZIONE DI DOCUMENTI D'INTERESSE STORICO, ARTISTICO E CULTURALE CONSERVATI PRESSO L'ARCHIVIO DEL CONSIGLIO REGIONALE"/>
    <x v="0"/>
    <s v=""/>
    <n v="0"/>
    <m/>
    <m/>
    <x v="7"/>
    <n v="6"/>
    <m/>
    <m/>
  </r>
  <r>
    <n v="3048"/>
    <s v="PURO"/>
    <n v="3010201"/>
    <m/>
    <s v="PROVENTI DERIVANTI DA RIPRODUZIONE DI DOCUMENTI D'INTERESSE STORICO, ARTISTICO E CULTURALE CONSERVATI PRESSO L'ARCHIVIO DEL CONSIGLIO REGIONALE"/>
    <x v="1"/>
    <s v="proventi derivanti da riproduzioni di documenti dell'archivio consiliare"/>
    <n v="0"/>
    <s v="Monica Valentini"/>
    <s v="in corso di esercizio"/>
    <x v="7"/>
    <n v="6"/>
    <m/>
    <m/>
  </r>
  <r>
    <n v="3015"/>
    <s v="PURO"/>
    <n v="3050203"/>
    <n v="3050203004"/>
    <s v="RECUPERI SPESE TELEFONICHE - QUOTA A CARICO CONSIGLIERI E GRUPPI CONSILIARI - GESTIONE RESIDUI"/>
    <x v="0"/>
    <s v=""/>
    <n v="0"/>
    <m/>
    <m/>
    <x v="7"/>
    <n v="6"/>
    <m/>
    <m/>
  </r>
  <r>
    <n v="3015"/>
    <s v="PURO"/>
    <n v="3050203"/>
    <n v="3050203004"/>
    <s v="RECUPERI SPESE TELEFONICHE - QUOTA A CARICO CONSIGLIERI E GRUPPI CONSILIARI - GESTIONE RESIDUI"/>
    <x v="1"/>
    <s v="recupero quota telefonia mobile consiglieri e recupero quote a carico dei gruppi - gestione residui"/>
    <n v="0"/>
    <s v="Lorella Vichi"/>
    <s v="in corso di esercizio"/>
    <x v="7"/>
    <n v="6"/>
    <m/>
    <m/>
  </r>
  <r>
    <n v="3057"/>
    <s v="PURO"/>
    <n v="3059999"/>
    <m/>
    <s v="RECUPERI SPESE TELEFONICHE - QUOTA A CARICO CONSIGLIERI E GRUPPI CONSILIARI"/>
    <x v="0"/>
    <s v=""/>
    <n v="9734"/>
    <m/>
    <m/>
    <x v="7"/>
    <n v="6"/>
    <m/>
    <m/>
  </r>
  <r>
    <n v="3057"/>
    <s v="PURO"/>
    <n v="3059999"/>
    <m/>
    <s v="RECUPERI SPESE TELEFONICHE - QUOTA A CARICO CONSIGLIERI E GRUPPI CONSILIARI"/>
    <x v="1"/>
    <s v="recupero quota telefonia mobile consiglieri e recupero quota a carico dei gruppi"/>
    <n v="9734"/>
    <s v="Lorella Vichi"/>
    <s v="in corso di esercizio"/>
    <x v="7"/>
    <n v="6"/>
    <m/>
    <m/>
  </r>
  <r>
    <n v="3005"/>
    <s v="PURO"/>
    <n v="3059999"/>
    <n v="3059999999"/>
    <s v="RIMBORSI. RECUPERI VARI. INCASSO BOLLI PER SPESE CONTRATTUALI E ALTRE ENTRATE- (INFORMATICA, ARCHIVIO, COMUNICAZIONE)"/>
    <x v="0"/>
    <s v=""/>
    <n v="100"/>
    <m/>
    <m/>
    <x v="7"/>
    <n v="6"/>
    <m/>
    <m/>
  </r>
  <r>
    <n v="3005"/>
    <s v="PURO"/>
    <n v="3059999"/>
    <n v="3059999999"/>
    <s v="RIMBORSI. RECUPERI VARI. INCASSO BOLLI PER SPESE CONTRATTUALI E ALTRE ENTRATE- (INFORMATICA, ARCHIVIO, COMUNICAZIONE)"/>
    <x v="1"/>
    <s v="incasso bolli e altre entrate"/>
    <n v="100"/>
    <s v="Marco Caldini"/>
    <s v="in corso di esercizio"/>
    <x v="7"/>
    <n v="6"/>
    <m/>
    <m/>
  </r>
  <r>
    <n v="3046"/>
    <s v="PURO"/>
    <n v="3050203"/>
    <m/>
    <s v="RECUPERI, RIMBORSI E RESTITUZIONE SOMME  (INFORMATICA, ARCHIVIO, COMUNICAZIONE)"/>
    <x v="0"/>
    <s v=""/>
    <n v="0"/>
    <m/>
    <m/>
    <x v="7"/>
    <n v="6"/>
    <m/>
    <m/>
  </r>
  <r>
    <n v="3046"/>
    <s v="PURO"/>
    <n v="3050203"/>
    <m/>
    <s v="RECUPERI, RIMBORSI E RESTITUZIONE SOMME  (INFORMATICA, ARCHIVIO, COMUNICAZIONE)"/>
    <x v="1"/>
    <s v="entrate da rimborsi, recuperi e restituzioni di somme"/>
    <n v="0"/>
    <s v="Marco Caldini"/>
    <s v="in corso di esercizio"/>
    <x v="7"/>
    <n v="6"/>
    <m/>
    <m/>
  </r>
  <r>
    <n v="9031"/>
    <s v="PURO"/>
    <n v="9019903"/>
    <m/>
    <s v="REITROITO ANTICIPAZIONI UTILIZZO CARTA DI CREDITO AZIENDALE"/>
    <x v="0"/>
    <s v=""/>
    <n v="1000"/>
    <m/>
    <m/>
    <x v="7"/>
    <n v="6"/>
    <m/>
    <m/>
  </r>
  <r>
    <n v="9031"/>
    <s v="PURO"/>
    <n v="9019903"/>
    <m/>
    <s v="REITROITO ANTICIPAZIONI UTILIZZO CARTA DI CREDITO AZIENDALE"/>
    <x v="1"/>
    <s v="carta di credito aziendale"/>
    <n v="1000"/>
    <s v="Manuela Paperini"/>
    <s v="in corso di esercizio"/>
    <x v="7"/>
    <n v="6"/>
    <m/>
    <m/>
  </r>
  <r>
    <n v="3013"/>
    <s v="PURO"/>
    <n v="3059999"/>
    <n v="3059999999"/>
    <s v="RIMBORSI E INCASSO BOLLI PER SPESE CONTRATTUALI - (Personale , formazione., portierato vigilanza e logistica) "/>
    <x v="0"/>
    <s v=""/>
    <n v="228"/>
    <m/>
    <m/>
    <x v="8"/>
    <n v="7"/>
    <m/>
    <s v="X"/>
  </r>
  <r>
    <n v="3013"/>
    <s v="PURO"/>
    <n v="3059999"/>
    <n v="3059999999"/>
    <s v="RIMBORSI E INCASSO BOLLI PER SPESE CONTRATTUALI - (Personale , formazione., portierato vigilanza e logistica) "/>
    <x v="3"/>
    <s v="rimborsi, recuperi vari e incasso bolli per spese contrattuali"/>
    <n v="228"/>
    <s v="Ugo Galeotti"/>
    <s v="in corso di esercizio"/>
    <x v="9"/>
    <n v="7"/>
    <m/>
    <s v="X"/>
  </r>
  <r>
    <n v="3034"/>
    <s v="PURO"/>
    <n v="3050203"/>
    <m/>
    <s v="RECUPERI, RIMBORSI E RESTITUZIONE SOMME (Personale , formazione., portierato vigilanza e logistica) "/>
    <x v="0"/>
    <s v=""/>
    <n v="0"/>
    <m/>
    <m/>
    <x v="8"/>
    <n v="7"/>
    <m/>
    <s v="X"/>
  </r>
  <r>
    <n v="3034"/>
    <s v="PURO"/>
    <n v="3050203"/>
    <m/>
    <s v="RECUPERI, RIMBORSI E RESTITUZIONE SOMME (Personale , formazione., portierato vigilanza e logistica) "/>
    <x v="3"/>
    <s v="recuperi, rimborsi e restituzione somme (personale, formazione, portierato, vigilanza e logistica)"/>
    <n v="0"/>
    <s v="Ugo Galeotti"/>
    <s v="in corso di esercizio"/>
    <x v="9"/>
    <n v="7"/>
    <m/>
    <s v="X"/>
  </r>
  <r>
    <n v="3016"/>
    <s v="PURO"/>
    <n v="3050203"/>
    <n v="3050203005"/>
    <s v="RECUPERI. RIMBORSI E RESTITUZIONE SOMME  (provveditorato)"/>
    <x v="0"/>
    <s v=""/>
    <n v="1655.12"/>
    <m/>
    <m/>
    <x v="10"/>
    <n v="8"/>
    <m/>
    <m/>
  </r>
  <r>
    <n v="3016"/>
    <s v="PURO"/>
    <n v="3050203"/>
    <n v="3050203005"/>
    <s v="RECUPERI. RIMBORSI E RESTITUZIONE SOMME  (provveditorato)"/>
    <x v="3"/>
    <s v="recuperi rimborsi e restituzione di somme del settore provveditorato a residuo (trattenuta 0,5% contratti parco auto) "/>
    <n v="55.12"/>
    <s v="Fabio Cocchi"/>
    <s v="in corso di esercizio"/>
    <x v="10"/>
    <n v="8"/>
    <m/>
    <m/>
  </r>
  <r>
    <n v="3016"/>
    <s v="PURO"/>
    <n v="3050203"/>
    <n v="3050203005"/>
    <s v="RECUPERI. RIMBORSI E RESTITUZIONE SOMME  (provveditorato)"/>
    <x v="4"/>
    <s v="recuperi rimborsi e restituzione somme - quota 0,5% trattenuta contratti  "/>
    <n v="1600"/>
    <s v="Piero Fabrizio Puggelli"/>
    <s v="in corso di esercizio"/>
    <x v="10"/>
    <n v="8"/>
    <m/>
    <m/>
  </r>
  <r>
    <n v="3019"/>
    <s v="PURO"/>
    <n v="3050203"/>
    <n v="3050203002"/>
    <s v="RIMBORSI DA GIUNTA REGIONALE RECUPERI MENSA QUOTA A CARICO DIPENDENTI"/>
    <x v="0"/>
    <s v=""/>
    <n v="122744.59"/>
    <m/>
    <m/>
    <x v="10"/>
    <n v="8"/>
    <m/>
    <m/>
  </r>
  <r>
    <n v="3019"/>
    <s v="PURO"/>
    <n v="3050203"/>
    <n v="3050203002"/>
    <s v="RIMBORSI DA GIUNTA REGIONALE RECUPERI MENSA QUOTA A CARICO DIPENDENTI"/>
    <x v="3"/>
    <s v="contratto servizio mensa - quota a carico dipendenti per pasti consumati dicembre 2020 novembre 2021"/>
    <n v="112515.87"/>
    <s v="Piero Fabrizio Puggelli"/>
    <s v="in corso di esercizio"/>
    <x v="10"/>
    <n v="8"/>
    <m/>
    <m/>
  </r>
  <r>
    <n v="3019"/>
    <s v="PURO"/>
    <n v="3050203"/>
    <n v="3050203002"/>
    <s v="RIMBORSI DA GIUNTA REGIONALE RECUPERI MENSA QUOTA A CARICO DIPENDENTI"/>
    <x v="4"/>
    <s v="contratto servizio mensa - quota a carico dipendenti  per pasti consumati da dicembre 2021 a novembre 2022 "/>
    <n v="10228.719999999999"/>
    <s v="Piero Fabrizio Puggelli"/>
    <s v="in corso di esercizio"/>
    <x v="10"/>
    <n v="8"/>
    <m/>
    <m/>
  </r>
  <r>
    <n v="3020"/>
    <s v="PURO"/>
    <n v="3050203"/>
    <n v="3050203004"/>
    <s v="RECUPERI PREMI ASSICURATIVI CONSIGLIERI. PRESIDENTE GIUNTA E ASSESSORI (Art. 24 c. 2 l.r. 3/2009)"/>
    <x v="0"/>
    <s v=""/>
    <n v="70000"/>
    <m/>
    <m/>
    <x v="10"/>
    <n v="8"/>
    <m/>
    <m/>
  </r>
  <r>
    <n v="3020"/>
    <s v="PURO"/>
    <n v="3050203"/>
    <n v="3050203004"/>
    <s v="RECUPERI PREMI ASSICURATIVI CONSIGLIERI. PRESIDENTE GIUNTA E ASSESSORI (Art. 24 c. 2 l.r. 3/2009)"/>
    <x v="3"/>
    <s v="recupero premi polizza invalidita' permanente da malattia presidente, consiglieri e assessori della regione toscana"/>
    <n v="36000"/>
    <s v="Piero Fabrizio Puggelli"/>
    <s v="in corso di esercizio"/>
    <x v="10"/>
    <n v="8"/>
    <m/>
    <m/>
  </r>
  <r>
    <n v="3020"/>
    <s v="PURO"/>
    <n v="3050203"/>
    <n v="3050203004"/>
    <s v="RECUPERI PREMI ASSICURATIVI CONSIGLIERI. PRESIDENTE GIUNTA E ASSESSORI (Art. 24 c. 2 l.r. 3/2009)"/>
    <x v="4"/>
    <s v="recupero premi polizza  infortuni presidente, consiglieri e assessori della regione toscana"/>
    <n v="34000"/>
    <s v="Piero Fabrizio Puggelli"/>
    <s v="in corso di esercizio"/>
    <x v="10"/>
    <n v="8"/>
    <m/>
    <m/>
  </r>
  <r>
    <n v="3022"/>
    <s v="PURO"/>
    <n v="3059999"/>
    <n v="3059999999"/>
    <s v="RIMBORSI. RECUPERI VARI E INCASSO BOLLI PER SPESE CONTRATTUALI -  (PROVVEDITORATO)"/>
    <x v="0"/>
    <s v=""/>
    <n v="1000"/>
    <m/>
    <m/>
    <x v="10"/>
    <n v="8"/>
    <m/>
    <s v="X"/>
  </r>
  <r>
    <n v="3022"/>
    <s v="PURO"/>
    <n v="3059999"/>
    <n v="3059999999"/>
    <s v="RIMBORSI. RECUPERI VARI E INCASSO BOLLI PER SPESE CONTRATTUALI -  (PROVVEDITORATO)"/>
    <x v="3"/>
    <s v="rimborsi e recuperi vari"/>
    <n v="1000"/>
    <s v="Piero Fabrizio Puggelli"/>
    <s v="in corso di esercizio"/>
    <x v="10"/>
    <n v="8"/>
    <m/>
    <s v="X"/>
  </r>
  <r>
    <n v="3023"/>
    <s v="PURO"/>
    <n v="3020301"/>
    <n v="3020301001"/>
    <s v="PROVENTI DA MULTE. AMMENDE. SANZIONI E PENALI A CARICO DI IMPRESE - (provveditorato)"/>
    <x v="0"/>
    <s v=""/>
    <n v="100"/>
    <m/>
    <m/>
    <x v="10"/>
    <n v="8"/>
    <m/>
    <m/>
  </r>
  <r>
    <n v="3023"/>
    <s v="PURO"/>
    <n v="3020301"/>
    <n v="3020301001"/>
    <s v="PROVENTI DA MULTE. AMMENDE. SANZIONI E PENALI A CARICO DI IMPRESE - (provveditorato)"/>
    <x v="3"/>
    <s v="proventi da multe e ammende"/>
    <n v="100"/>
    <s v="Piero Fabrizio Puggelli"/>
    <s v="in corso di esercizio"/>
    <x v="10"/>
    <n v="8"/>
    <m/>
    <m/>
  </r>
  <r>
    <n v="3024"/>
    <s v="PURO"/>
    <n v="3050203"/>
    <n v="3050203005"/>
    <s v="RIMBORSI PER CONSUMO DI ENERGIA ELETTRICA E ACQUA"/>
    <x v="0"/>
    <s v=""/>
    <n v="500"/>
    <m/>
    <m/>
    <x v="10"/>
    <n v="8"/>
    <m/>
    <m/>
  </r>
  <r>
    <n v="3024"/>
    <s v="PURO"/>
    <n v="3050203"/>
    <n v="3050203005"/>
    <s v="RIMBORSI PER CONSUMO DI ENERGIA ELETTRICA E ACQUA"/>
    <x v="3"/>
    <s v="rimborsi per consumi energia elettrica e acqua"/>
    <n v="500"/>
    <s v="Piero Fabrizio Puggelli"/>
    <s v="in corso di esercizio"/>
    <x v="10"/>
    <n v="8"/>
    <m/>
    <m/>
  </r>
  <r>
    <n v="3027"/>
    <s v="PURO"/>
    <n v="3030399"/>
    <n v="3030399999"/>
    <s v="INTERESSI ATTIVI SU RECUPERO QUOTE ASSICURATIVE  E ALTRE SOMME"/>
    <x v="0"/>
    <s v=""/>
    <n v="20"/>
    <m/>
    <m/>
    <x v="10"/>
    <n v="8"/>
    <m/>
    <m/>
  </r>
  <r>
    <n v="3027"/>
    <s v="PURO"/>
    <n v="3030399"/>
    <n v="3030399999"/>
    <s v="INTERESSI ATTIVI SU RECUPERO QUOTE ASSICURATIVE  E ALTRE SOMME"/>
    <x v="3"/>
    <s v="interessi attivi su recupero quote assicurazione consiglieri"/>
    <n v="20"/>
    <s v="Piero Fabrizio Puggelli"/>
    <s v="in corso di esercizio"/>
    <x v="10"/>
    <n v="8"/>
    <m/>
    <m/>
  </r>
  <r>
    <n v="3043"/>
    <s v="PURO"/>
    <n v="3059999"/>
    <m/>
    <s v="RIMBORSO SPESE PUBBLICAZIONE BANDI DI GARA DA PARTE DEI SOGGETTI RISULTANTI VINCITORI DI GARE"/>
    <x v="0"/>
    <s v=""/>
    <n v="10000"/>
    <m/>
    <m/>
    <x v="10"/>
    <n v="8"/>
    <m/>
    <m/>
  </r>
  <r>
    <n v="3043"/>
    <s v="PURO"/>
    <n v="3059999"/>
    <m/>
    <s v="RIMBORSO SPESE PUBBLICAZIONE BANDI DI GARA DA PARTE DEI SOGGETTI RISULTANTI VINCITORI DI GARE"/>
    <x v="3"/>
    <s v="rimborso spese pubblicazione bandi di gara da parte dei soggetti risultanti vincitori di gare"/>
    <n v="10000"/>
    <s v="Piero Fabrizio Puggelli"/>
    <s v="in corso di esercizio"/>
    <x v="10"/>
    <n v="8"/>
    <m/>
    <m/>
  </r>
  <r>
    <n v="3052"/>
    <s v="PURO"/>
    <n v="3059999"/>
    <n v="3059999999"/>
    <s v="ENTRATE A TITOLO DI SPONSORIZZAZIONE TECNICA - IVA SU FATTURA ATTIVA"/>
    <x v="0"/>
    <s v=""/>
    <n v="15000"/>
    <m/>
    <m/>
    <x v="10"/>
    <n v="8"/>
    <m/>
    <m/>
  </r>
  <r>
    <n v="3052"/>
    <s v="PURO"/>
    <n v="3059999"/>
    <n v="3059999999"/>
    <s v="ENTRATE A TITOLO DI SPONSORIZZAZIONE TECNICA - IVA SU FATTURA ATTIVA"/>
    <x v="3"/>
    <s v="entrata per sponsorizzazione tecnica per intervento di restauro superfici decorate sala gonfalone iva 12%"/>
    <n v="7200"/>
    <s v="Annalisa Arrigo"/>
    <s v="in corso di esercizio"/>
    <x v="10"/>
    <n v="8"/>
    <m/>
    <m/>
  </r>
  <r>
    <n v="3052"/>
    <s v="PURO"/>
    <n v="3059999"/>
    <n v="3059999999"/>
    <s v="ENTRATE A TITOLO DI SPONSORIZZAZIONE TECNICA - IVA SU FATTURA ATTIVA"/>
    <x v="4"/>
    <s v="entrata versata da sponsor sponsorizzazione tecnica per intervento di restauro superfici decorate sala gonfalone (diff.iva)"/>
    <n v="7800"/>
    <s v="Annalisa Arrigo"/>
    <s v="in corso di esercizio"/>
    <x v="10"/>
    <n v="8"/>
    <m/>
    <m/>
  </r>
  <r>
    <n v="4002"/>
    <s v="PURO"/>
    <n v="4050499"/>
    <n v="4050499999"/>
    <s v="ENTRATE DA SPONSORIZZAZIONI E VINCOLATE ALLA REALIZZAZIONE DI SPESE IN CONTO CAPITALE"/>
    <x v="0"/>
    <s v=""/>
    <n v="60000"/>
    <m/>
    <m/>
    <x v="10"/>
    <n v="8"/>
    <m/>
    <m/>
  </r>
  <r>
    <n v="4002"/>
    <s v="PURO"/>
    <n v="4050499"/>
    <n v="4050499999"/>
    <s v="ENTRATE DA SPONSORIZZAZIONI E VINCOLATE ALLA REALIZZAZIONE DI SPESE IN CONTO CAPITALE"/>
    <x v="3"/>
    <s v="entrata per sponsorizzazione tecnica per intervento di restauro superfici decorate sala gonfalone"/>
    <n v="60000"/>
    <s v="Annalisa Arrigo"/>
    <s v="in corso di esercizio"/>
    <x v="10"/>
    <n v="8"/>
    <m/>
    <m/>
  </r>
  <r>
    <n v="9021"/>
    <s v="PURO"/>
    <n v="9020402"/>
    <n v="9020402001"/>
    <s v="INCASSO DEPOSITI CAUZIONALI"/>
    <x v="0"/>
    <s v=""/>
    <n v="5000"/>
    <m/>
    <m/>
    <x v="10"/>
    <n v="8"/>
    <m/>
    <m/>
  </r>
  <r>
    <n v="9021"/>
    <s v="PURO"/>
    <n v="9020402"/>
    <n v="9020402001"/>
    <s v="INCASSO DEPOSITI CAUZIONALI"/>
    <x v="3"/>
    <s v="incasso depositi cauzionali"/>
    <n v="5000"/>
    <s v="Piero Fabrizio Puggelli"/>
    <s v="in corso di esercizio"/>
    <x v="10"/>
    <n v="8"/>
    <m/>
    <m/>
  </r>
  <r>
    <n v="9042"/>
    <s v="PURO"/>
    <n v="9020401"/>
    <m/>
    <s v="COSTITUZIONE DI DEPOSITI CAUZIONALI O CONTRATTUALI DI TERZI  PROVVEDITORATO"/>
    <x v="0"/>
    <s v=""/>
    <n v="1000"/>
    <m/>
    <m/>
    <x v="10"/>
    <n v="8"/>
    <m/>
    <m/>
  </r>
  <r>
    <n v="9042"/>
    <s v="PURO"/>
    <n v="9020401"/>
    <m/>
    <s v="COSTITUZIONE DI DEPOSITI CAUZIONALI O CONTRATTUALI DI TERZI  PROVVEDITORATO"/>
    <x v="3"/>
    <s v="costituzione di deposito cauzionale o contrattuale di terzi - provveditorato"/>
    <n v="1000"/>
    <s v="Piero Fabrizio Puggelli"/>
    <s v="in corso di esercizio"/>
    <x v="10"/>
    <n v="8"/>
    <m/>
    <m/>
  </r>
  <r>
    <s v="3025"/>
    <s v="PURO"/>
    <n v="3059999"/>
    <n v="3059999999"/>
    <s v="RIMBORSI. RECUPERI VARI E INCASSO BOLLI PER SPESE CONTRATTUALI -  (ufficio stampa)"/>
    <x v="0"/>
    <s v=""/>
    <n v="0"/>
    <m/>
    <m/>
    <x v="11"/>
    <n v="9"/>
    <m/>
    <s v="X"/>
  </r>
  <r>
    <s v="3025"/>
    <s v="PURO"/>
    <n v="3059999"/>
    <n v="3059999999"/>
    <s v="RIMBORSI. RECUPERI VARI E INCASSO BOLLI PER SPESE CONTRATTUALI -  (Ufficio stampa)"/>
    <x v="3"/>
    <s v="rimborsi, recuperi vari e incasso bolli per spese contrattuali"/>
    <n v="0"/>
    <s v="Letizia Brogioni"/>
    <s v="in corso di esercizio"/>
    <x v="12"/>
    <n v="9"/>
    <m/>
    <s v="X"/>
  </r>
  <r>
    <n v="3045"/>
    <s v="PURO"/>
    <n v="3050203"/>
    <m/>
    <s v="ENTRATE DA RIMBORSI, RECUPERI E RESTITUZIONI DI SOMME AFFERENTI AL SETTORE UFFICIO STAMPA, EVENTI ISTITUZIONALI DI CARATTERE EDUCATIVO, ENTI ASSOCIATI PARTECIPATI"/>
    <x v="0"/>
    <s v=""/>
    <n v="0"/>
    <m/>
    <m/>
    <x v="11"/>
    <n v="9"/>
    <m/>
    <s v="X"/>
  </r>
  <r>
    <n v="3045"/>
    <s v="PURO"/>
    <n v="3050203"/>
    <m/>
    <s v="ENTRATE DA RIMBORSI, RECUPERI E RESTITUZIONI DI SOMME AFFERENTI AL SETTORE UFFICIO STAMPA, EVENTI ISTITUZIONALI DI CARATTERE EDUCATIVO, ENTI ASSOCIATI PARTECIPATI"/>
    <x v="3"/>
    <s v="entrate da rimborsi, recuperi e restituzioni di somme"/>
    <n v="0"/>
    <s v="Letizia Brogioni"/>
    <s v="in corso di esercizio"/>
    <x v="12"/>
    <n v="9"/>
    <m/>
    <s v="X"/>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_pivot1" cacheId="1" applyNumberFormats="0" applyBorderFormats="0" applyFontFormats="0" applyPatternFormats="0" applyAlignmentFormats="0" applyWidthHeightFormats="1" dataCaption="Valori" updatedVersion="4" minRefreshableVersion="3" useAutoFormatting="1" itemPrintTitles="1" createdVersion="4" indent="0" outline="1" outlineData="1" multipleFieldFilters="0">
  <location ref="A3:B13" firstHeaderRow="1" firstDataRow="1" firstDataCol="1" rowPageCount="1" colPageCount="1"/>
  <pivotFields count="14">
    <pivotField showAll="0"/>
    <pivotField showAll="0"/>
    <pivotField showAll="0"/>
    <pivotField showAll="0"/>
    <pivotField showAll="0"/>
    <pivotField axis="axisPage" multipleItemSelectionAllowed="1" showAll="0">
      <items count="6">
        <item h="1" x="1"/>
        <item h="1" x="3"/>
        <item h="1" x="4"/>
        <item x="0"/>
        <item h="1" x="2"/>
        <item t="default"/>
      </items>
    </pivotField>
    <pivotField showAll="0"/>
    <pivotField dataField="1" showAll="0"/>
    <pivotField showAll="0"/>
    <pivotField showAll="0"/>
    <pivotField axis="axisRow" showAll="0">
      <items count="16">
        <item x="0"/>
        <item x="1"/>
        <item x="2"/>
        <item m="1" x="14"/>
        <item x="3"/>
        <item x="4"/>
        <item x="5"/>
        <item x="6"/>
        <item m="1" x="13"/>
        <item x="7"/>
        <item x="9"/>
        <item x="8"/>
        <item x="10"/>
        <item x="11"/>
        <item x="12"/>
        <item t="default"/>
      </items>
    </pivotField>
    <pivotField showAll="0"/>
    <pivotField showAll="0"/>
    <pivotField showAll="0"/>
  </pivotFields>
  <rowFields count="1">
    <field x="10"/>
  </rowFields>
  <rowItems count="10">
    <i>
      <x/>
    </i>
    <i>
      <x v="2"/>
    </i>
    <i>
      <x v="4"/>
    </i>
    <i>
      <x v="5"/>
    </i>
    <i>
      <x v="6"/>
    </i>
    <i>
      <x v="9"/>
    </i>
    <i>
      <x v="11"/>
    </i>
    <i>
      <x v="12"/>
    </i>
    <i>
      <x v="13"/>
    </i>
    <i t="grand">
      <x/>
    </i>
  </rowItems>
  <colItems count="1">
    <i/>
  </colItems>
  <pageFields count="1">
    <pageField fld="5" hier="-1"/>
  </pageFields>
  <dataFields count="1">
    <dataField name="Somma di Previsione di bilancio 2021" fld="7" baseField="10" baseItem="0" numFmtId="4"/>
  </dataFields>
  <formats count="12">
    <format dxfId="22">
      <pivotArea type="all" dataOnly="0" outline="0" fieldPosition="0"/>
    </format>
    <format dxfId="21">
      <pivotArea type="all" dataOnly="0" outline="0" fieldPosition="0"/>
    </format>
    <format dxfId="20">
      <pivotArea collapsedLevelsAreSubtotals="1" fieldPosition="0">
        <references count="1">
          <reference field="10" count="9">
            <x v="0"/>
            <x v="2"/>
            <x v="4"/>
            <x v="5"/>
            <x v="6"/>
            <x v="9"/>
            <x v="11"/>
            <x v="12"/>
            <x v="13"/>
          </reference>
        </references>
      </pivotArea>
    </format>
    <format dxfId="19">
      <pivotArea dataOnly="0" labelOnly="1" fieldPosition="0">
        <references count="1">
          <reference field="10" count="9">
            <x v="0"/>
            <x v="2"/>
            <x v="4"/>
            <x v="5"/>
            <x v="6"/>
            <x v="9"/>
            <x v="11"/>
            <x v="12"/>
            <x v="13"/>
          </reference>
        </references>
      </pivotArea>
    </format>
    <format dxfId="18">
      <pivotArea collapsedLevelsAreSubtotals="1" fieldPosition="0">
        <references count="1">
          <reference field="10" count="1">
            <x v="9"/>
          </reference>
        </references>
      </pivotArea>
    </format>
    <format dxfId="17">
      <pivotArea collapsedLevelsAreSubtotals="1" fieldPosition="0">
        <references count="1">
          <reference field="10" count="1">
            <x v="13"/>
          </reference>
        </references>
      </pivotArea>
    </format>
    <format dxfId="16">
      <pivotArea collapsedLevelsAreSubtotals="1" fieldPosition="0">
        <references count="1">
          <reference field="10" count="1">
            <x v="11"/>
          </reference>
        </references>
      </pivotArea>
    </format>
    <format dxfId="15">
      <pivotArea collapsedLevelsAreSubtotals="1" fieldPosition="0">
        <references count="1">
          <reference field="10" count="1">
            <x v="6"/>
          </reference>
        </references>
      </pivotArea>
    </format>
    <format dxfId="14">
      <pivotArea collapsedLevelsAreSubtotals="1" fieldPosition="0">
        <references count="1">
          <reference field="10" count="1">
            <x v="5"/>
          </reference>
        </references>
      </pivotArea>
    </format>
    <format dxfId="13">
      <pivotArea collapsedLevelsAreSubtotals="1" fieldPosition="0">
        <references count="1">
          <reference field="10" count="1">
            <x v="0"/>
          </reference>
        </references>
      </pivotArea>
    </format>
    <format dxfId="12">
      <pivotArea collapsedLevelsAreSubtotals="1" fieldPosition="0">
        <references count="1">
          <reference field="10" count="1">
            <x v="12"/>
          </reference>
        </references>
      </pivotArea>
    </format>
    <format dxfId="11">
      <pivotArea collapsedLevelsAreSubtotals="1" fieldPosition="0">
        <references count="1">
          <reference field="10"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ella_pivot1" cacheId="0" applyNumberFormats="0" applyBorderFormats="0" applyFontFormats="0" applyPatternFormats="0" applyAlignmentFormats="0" applyWidthHeightFormats="1" dataCaption="Valori" updatedVersion="4" minRefreshableVersion="3" useAutoFormatting="1" itemPrintTitles="1" createdVersion="4" indent="0" outline="1" outlineData="1" multipleFieldFilters="0">
  <location ref="A3:B15" firstHeaderRow="1" firstDataRow="1" firstDataCol="1" rowPageCount="1" colPageCount="1"/>
  <pivotFields count="19">
    <pivotField showAll="0"/>
    <pivotField showAll="0"/>
    <pivotField showAll="0"/>
    <pivotField showAll="0"/>
    <pivotField showAll="0"/>
    <pivotField showAll="0"/>
    <pivotField showAll="0"/>
    <pivotField axis="axisPage" multipleItemSelectionAllowed="1" showAll="0">
      <items count="13">
        <item h="1" x="1"/>
        <item h="1" x="3"/>
        <item h="1" x="4"/>
        <item h="1" x="5"/>
        <item h="1" x="6"/>
        <item h="1" x="7"/>
        <item h="1" x="8"/>
        <item h="1" x="9"/>
        <item h="1" x="10"/>
        <item h="1" x="11"/>
        <item x="0"/>
        <item x="2"/>
        <item t="default"/>
      </items>
    </pivotField>
    <pivotField showAll="0"/>
    <pivotField dataField="1" numFmtId="4" showAll="0"/>
    <pivotField showAll="0"/>
    <pivotField showAll="0"/>
    <pivotField axis="axisRow" showAll="0">
      <items count="20">
        <item x="0"/>
        <item x="1"/>
        <item x="2"/>
        <item x="3"/>
        <item x="5"/>
        <item x="4"/>
        <item x="6"/>
        <item m="1" x="13"/>
        <item m="1" x="14"/>
        <item m="1" x="17"/>
        <item x="7"/>
        <item m="1" x="16"/>
        <item m="1" x="12"/>
        <item x="8"/>
        <item m="1" x="18"/>
        <item m="1" x="15"/>
        <item x="9"/>
        <item x="10"/>
        <item x="11"/>
        <item t="default"/>
      </items>
    </pivotField>
    <pivotField showAll="0"/>
    <pivotField showAll="0"/>
    <pivotField showAll="0" defaultSubtotal="0"/>
    <pivotField showAll="0"/>
    <pivotField showAll="0"/>
    <pivotField showAll="0"/>
  </pivotFields>
  <rowFields count="1">
    <field x="12"/>
  </rowFields>
  <rowItems count="12">
    <i>
      <x/>
    </i>
    <i>
      <x v="1"/>
    </i>
    <i>
      <x v="2"/>
    </i>
    <i>
      <x v="3"/>
    </i>
    <i>
      <x v="5"/>
    </i>
    <i>
      <x v="6"/>
    </i>
    <i>
      <x v="10"/>
    </i>
    <i>
      <x v="13"/>
    </i>
    <i>
      <x v="16"/>
    </i>
    <i>
      <x v="17"/>
    </i>
    <i>
      <x v="18"/>
    </i>
    <i t="grand">
      <x/>
    </i>
  </rowItems>
  <colItems count="1">
    <i/>
  </colItems>
  <pageFields count="1">
    <pageField fld="7" hier="-1"/>
  </pageFields>
  <dataFields count="1">
    <dataField name=" Previsione di bilancio 2021" fld="9" baseField="12" baseItem="10" numFmtId="4"/>
  </dataFields>
  <formats count="11">
    <format dxfId="10">
      <pivotArea type="all" dataOnly="0" outline="0" fieldPosition="0"/>
    </format>
    <format dxfId="9">
      <pivotArea type="all" dataOnly="0" outline="0" fieldPosition="0"/>
    </format>
    <format dxfId="8">
      <pivotArea collapsedLevelsAreSubtotals="1" fieldPosition="0">
        <references count="1">
          <reference field="12" count="1">
            <x v="0"/>
          </reference>
        </references>
      </pivotArea>
    </format>
    <format dxfId="7">
      <pivotArea collapsedLevelsAreSubtotals="1" fieldPosition="0">
        <references count="1">
          <reference field="12" count="1">
            <x v="1"/>
          </reference>
        </references>
      </pivotArea>
    </format>
    <format dxfId="6">
      <pivotArea collapsedLevelsAreSubtotals="1" fieldPosition="0">
        <references count="1">
          <reference field="12" count="1">
            <x v="2"/>
          </reference>
        </references>
      </pivotArea>
    </format>
    <format dxfId="5">
      <pivotArea collapsedLevelsAreSubtotals="1" fieldPosition="0">
        <references count="1">
          <reference field="12" count="1">
            <x v="6"/>
          </reference>
        </references>
      </pivotArea>
    </format>
    <format dxfId="4">
      <pivotArea collapsedLevelsAreSubtotals="1" fieldPosition="0">
        <references count="1">
          <reference field="12" count="1">
            <x v="3"/>
          </reference>
        </references>
      </pivotArea>
    </format>
    <format dxfId="3">
      <pivotArea collapsedLevelsAreSubtotals="1" fieldPosition="0">
        <references count="1">
          <reference field="12" count="1">
            <x v="13"/>
          </reference>
        </references>
      </pivotArea>
    </format>
    <format dxfId="2">
      <pivotArea collapsedLevelsAreSubtotals="1" fieldPosition="0">
        <references count="1">
          <reference field="12" count="1">
            <x v="16"/>
          </reference>
        </references>
      </pivotArea>
    </format>
    <format dxfId="1">
      <pivotArea collapsedLevelsAreSubtotals="1" fieldPosition="0">
        <references count="1">
          <reference field="12" count="1">
            <x v="17"/>
          </reference>
        </references>
      </pivotArea>
    </format>
    <format dxfId="0">
      <pivotArea collapsedLevelsAreSubtotals="1" fieldPosition="0">
        <references count="1">
          <reference field="12" count="1">
            <x v="1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B13"/>
  <sheetViews>
    <sheetView workbookViewId="0">
      <selection activeCell="A5" sqref="A5"/>
    </sheetView>
  </sheetViews>
  <sheetFormatPr defaultRowHeight="18"/>
  <cols>
    <col min="1" max="1" width="70.140625" style="36" bestFit="1" customWidth="1"/>
    <col min="2" max="2" width="33.140625" style="36" bestFit="1" customWidth="1"/>
    <col min="3" max="16384" width="9.140625" style="36"/>
  </cols>
  <sheetData>
    <row r="1" spans="1:2">
      <c r="A1" s="46" t="s">
        <v>543</v>
      </c>
      <c r="B1" s="47" t="s">
        <v>1187</v>
      </c>
    </row>
    <row r="3" spans="1:2" ht="36">
      <c r="A3" s="46" t="s">
        <v>1182</v>
      </c>
      <c r="B3" s="47" t="s">
        <v>1186</v>
      </c>
    </row>
    <row r="4" spans="1:2" ht="54">
      <c r="A4" s="51" t="s">
        <v>1160</v>
      </c>
      <c r="B4" s="52">
        <v>50</v>
      </c>
    </row>
    <row r="5" spans="1:2">
      <c r="A5" s="51" t="s">
        <v>1117</v>
      </c>
      <c r="B5" s="52">
        <v>50</v>
      </c>
    </row>
    <row r="6" spans="1:2">
      <c r="A6" s="51" t="s">
        <v>539</v>
      </c>
      <c r="B6" s="50">
        <v>0</v>
      </c>
    </row>
    <row r="7" spans="1:2">
      <c r="A7" s="51" t="s">
        <v>529</v>
      </c>
      <c r="B7" s="52">
        <v>33604529.18</v>
      </c>
    </row>
    <row r="8" spans="1:2" ht="54">
      <c r="A8" s="51" t="s">
        <v>1156</v>
      </c>
      <c r="B8" s="52">
        <v>221804.07</v>
      </c>
    </row>
    <row r="9" spans="1:2" ht="36">
      <c r="A9" s="51" t="s">
        <v>1155</v>
      </c>
      <c r="B9" s="52">
        <v>10834</v>
      </c>
    </row>
    <row r="10" spans="1:2" ht="36">
      <c r="A10" s="51" t="s">
        <v>1152</v>
      </c>
      <c r="B10" s="52">
        <v>228</v>
      </c>
    </row>
    <row r="11" spans="1:2">
      <c r="A11" s="51" t="s">
        <v>540</v>
      </c>
      <c r="B11" s="52">
        <v>287019.70999999996</v>
      </c>
    </row>
    <row r="12" spans="1:2" ht="36">
      <c r="A12" s="51" t="s">
        <v>1110</v>
      </c>
      <c r="B12" s="52">
        <v>0</v>
      </c>
    </row>
    <row r="13" spans="1:2">
      <c r="A13" s="48" t="s">
        <v>1183</v>
      </c>
      <c r="B13" s="49">
        <v>34124514.960000001</v>
      </c>
    </row>
  </sheetData>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sheetPr>
    <pageSetUpPr fitToPage="1"/>
  </sheetPr>
  <dimension ref="A1:N199"/>
  <sheetViews>
    <sheetView view="pageBreakPreview" zoomScale="60" zoomScaleNormal="60" workbookViewId="0">
      <pane ySplit="795" activePane="bottomLeft"/>
      <selection activeCell="H1" sqref="H1:H1048576"/>
      <selection pane="bottomLeft" activeCell="H3" sqref="H3"/>
    </sheetView>
  </sheetViews>
  <sheetFormatPr defaultRowHeight="18"/>
  <cols>
    <col min="1" max="1" width="15" style="29" customWidth="1"/>
    <col min="2" max="2" width="19" style="29" bestFit="1" customWidth="1"/>
    <col min="3" max="3" width="14.7109375" style="29" customWidth="1"/>
    <col min="4" max="4" width="16.5703125" style="29" customWidth="1"/>
    <col min="5" max="5" width="84.7109375" style="29" customWidth="1"/>
    <col min="6" max="6" width="18" style="29" customWidth="1"/>
    <col min="7" max="7" width="58.140625" style="2" customWidth="1"/>
    <col min="8" max="8" width="26.42578125" style="28" customWidth="1"/>
    <col min="9" max="9" width="24.85546875" style="29" customWidth="1"/>
    <col min="10" max="10" width="26.42578125" style="29" customWidth="1"/>
    <col min="11" max="11" width="53.7109375" style="29" customWidth="1"/>
    <col min="12" max="12" width="12.85546875" style="29" customWidth="1"/>
    <col min="13" max="13" width="15.85546875" style="2" customWidth="1"/>
    <col min="14" max="14" width="19.5703125" style="2" customWidth="1"/>
    <col min="15" max="16384" width="9.140625" style="29"/>
  </cols>
  <sheetData>
    <row r="1" spans="1:14" s="10" customFormat="1" ht="54">
      <c r="A1" s="6" t="s">
        <v>537</v>
      </c>
      <c r="B1" s="6" t="s">
        <v>0</v>
      </c>
      <c r="C1" s="6" t="s">
        <v>521</v>
      </c>
      <c r="D1" s="6" t="s">
        <v>522</v>
      </c>
      <c r="E1" s="6" t="s">
        <v>4</v>
      </c>
      <c r="F1" s="6" t="s">
        <v>543</v>
      </c>
      <c r="G1" s="6" t="s">
        <v>334</v>
      </c>
      <c r="H1" s="6" t="s">
        <v>520</v>
      </c>
      <c r="I1" s="6" t="s">
        <v>383</v>
      </c>
      <c r="J1" s="6" t="s">
        <v>421</v>
      </c>
      <c r="K1" s="6" t="s">
        <v>526</v>
      </c>
      <c r="L1" s="10" t="s">
        <v>1165</v>
      </c>
      <c r="M1" s="25" t="s">
        <v>1113</v>
      </c>
      <c r="N1" s="25" t="s">
        <v>1116</v>
      </c>
    </row>
    <row r="2" spans="1:14" s="30" customFormat="1" ht="72">
      <c r="A2" s="9">
        <v>3010</v>
      </c>
      <c r="B2" s="9" t="s">
        <v>1</v>
      </c>
      <c r="C2" s="9">
        <v>3059999</v>
      </c>
      <c r="D2" s="9">
        <v>3059999999</v>
      </c>
      <c r="E2" s="9" t="s">
        <v>469</v>
      </c>
      <c r="F2" s="9"/>
      <c r="G2" s="8" t="s">
        <v>544</v>
      </c>
      <c r="H2" s="11">
        <v>50</v>
      </c>
      <c r="I2" s="9"/>
      <c r="J2" s="9"/>
      <c r="K2" s="9" t="s">
        <v>1160</v>
      </c>
      <c r="L2" s="30">
        <v>1</v>
      </c>
    </row>
    <row r="3" spans="1:14" s="5" customFormat="1" ht="72">
      <c r="A3" s="14">
        <v>3010</v>
      </c>
      <c r="B3" s="14" t="s">
        <v>1</v>
      </c>
      <c r="C3" s="14">
        <v>3059999</v>
      </c>
      <c r="D3" s="14">
        <v>3059999999</v>
      </c>
      <c r="E3" s="14" t="s">
        <v>469</v>
      </c>
      <c r="F3" s="12">
        <v>1</v>
      </c>
      <c r="G3" s="12" t="s">
        <v>914</v>
      </c>
      <c r="H3" s="15">
        <v>50</v>
      </c>
      <c r="I3" s="14" t="s">
        <v>397</v>
      </c>
      <c r="J3" s="14" t="s">
        <v>422</v>
      </c>
      <c r="K3" s="14" t="s">
        <v>1161</v>
      </c>
      <c r="L3" s="30">
        <v>1</v>
      </c>
    </row>
    <row r="4" spans="1:14" s="30" customFormat="1" ht="72">
      <c r="A4" s="9" t="s">
        <v>1146</v>
      </c>
      <c r="B4" s="9" t="s">
        <v>1</v>
      </c>
      <c r="C4" s="9">
        <v>3050203</v>
      </c>
      <c r="D4" s="9"/>
      <c r="E4" s="9" t="s">
        <v>1147</v>
      </c>
      <c r="F4" s="9"/>
      <c r="G4" s="8" t="s">
        <v>544</v>
      </c>
      <c r="H4" s="11">
        <v>0</v>
      </c>
      <c r="I4" s="9"/>
      <c r="J4" s="9"/>
      <c r="K4" s="9" t="s">
        <v>1160</v>
      </c>
      <c r="L4" s="30">
        <v>1</v>
      </c>
    </row>
    <row r="5" spans="1:14" s="5" customFormat="1" ht="72">
      <c r="A5" s="14" t="s">
        <v>1146</v>
      </c>
      <c r="B5" s="14" t="s">
        <v>1</v>
      </c>
      <c r="C5" s="14">
        <v>3050203</v>
      </c>
      <c r="D5" s="14"/>
      <c r="E5" s="14" t="s">
        <v>1147</v>
      </c>
      <c r="F5" s="12">
        <v>1</v>
      </c>
      <c r="G5" s="12" t="s">
        <v>915</v>
      </c>
      <c r="H5" s="15">
        <v>0</v>
      </c>
      <c r="I5" s="14" t="s">
        <v>397</v>
      </c>
      <c r="J5" s="14" t="s">
        <v>422</v>
      </c>
      <c r="K5" s="14" t="s">
        <v>1161</v>
      </c>
      <c r="L5" s="30">
        <v>1</v>
      </c>
    </row>
    <row r="6" spans="1:14" s="30" customFormat="1" ht="57.75" customHeight="1">
      <c r="A6" s="9">
        <v>3055</v>
      </c>
      <c r="B6" s="9" t="s">
        <v>1</v>
      </c>
      <c r="C6" s="9">
        <v>3030399</v>
      </c>
      <c r="D6" s="9"/>
      <c r="E6" s="9" t="s">
        <v>487</v>
      </c>
      <c r="F6" s="9"/>
      <c r="G6" s="8" t="s">
        <v>544</v>
      </c>
      <c r="H6" s="11">
        <v>0</v>
      </c>
      <c r="I6" s="9"/>
      <c r="J6" s="9"/>
      <c r="K6" s="9" t="s">
        <v>1117</v>
      </c>
      <c r="L6" s="30">
        <v>2</v>
      </c>
      <c r="M6" s="21" t="s">
        <v>1109</v>
      </c>
      <c r="N6" s="21"/>
    </row>
    <row r="7" spans="1:14" s="5" customFormat="1" ht="59.25" customHeight="1">
      <c r="A7" s="14">
        <v>3055</v>
      </c>
      <c r="B7" s="14" t="s">
        <v>1</v>
      </c>
      <c r="C7" s="14">
        <v>3030399</v>
      </c>
      <c r="D7" s="14"/>
      <c r="E7" s="14" t="s">
        <v>487</v>
      </c>
      <c r="F7" s="12">
        <v>1</v>
      </c>
      <c r="G7" s="12" t="s">
        <v>1115</v>
      </c>
      <c r="H7" s="15">
        <v>0</v>
      </c>
      <c r="I7" s="14" t="s">
        <v>1118</v>
      </c>
      <c r="J7" s="14" t="s">
        <v>422</v>
      </c>
      <c r="K7" s="14" t="s">
        <v>1117</v>
      </c>
      <c r="L7" s="30">
        <v>2</v>
      </c>
      <c r="M7" s="2" t="s">
        <v>1109</v>
      </c>
      <c r="N7" s="2"/>
    </row>
    <row r="8" spans="1:14" s="30" customFormat="1" ht="54" customHeight="1">
      <c r="A8" s="9">
        <v>4004</v>
      </c>
      <c r="B8" s="9" t="s">
        <v>1</v>
      </c>
      <c r="C8" s="9">
        <v>4050302</v>
      </c>
      <c r="D8" s="9"/>
      <c r="E8" s="9" t="s">
        <v>492</v>
      </c>
      <c r="F8" s="9"/>
      <c r="G8" s="8" t="s">
        <v>544</v>
      </c>
      <c r="H8" s="11">
        <v>0</v>
      </c>
      <c r="I8" s="9"/>
      <c r="J8" s="9"/>
      <c r="K8" s="9" t="s">
        <v>1117</v>
      </c>
      <c r="L8" s="30">
        <v>2</v>
      </c>
      <c r="M8" s="21" t="s">
        <v>1109</v>
      </c>
      <c r="N8" s="21"/>
    </row>
    <row r="9" spans="1:14" s="5" customFormat="1" ht="54" customHeight="1">
      <c r="A9" s="14">
        <v>4004</v>
      </c>
      <c r="B9" s="14" t="s">
        <v>1</v>
      </c>
      <c r="C9" s="14">
        <v>4050302</v>
      </c>
      <c r="D9" s="14"/>
      <c r="E9" s="14" t="s">
        <v>492</v>
      </c>
      <c r="F9" s="12">
        <v>1</v>
      </c>
      <c r="G9" s="12" t="s">
        <v>916</v>
      </c>
      <c r="H9" s="15">
        <v>0</v>
      </c>
      <c r="I9" s="14" t="s">
        <v>1118</v>
      </c>
      <c r="J9" s="14" t="s">
        <v>422</v>
      </c>
      <c r="K9" s="14" t="s">
        <v>1117</v>
      </c>
      <c r="L9" s="30">
        <v>2</v>
      </c>
      <c r="M9" s="2" t="s">
        <v>1109</v>
      </c>
      <c r="N9" s="2"/>
    </row>
    <row r="10" spans="1:14" s="30" customFormat="1" ht="36">
      <c r="A10" s="9">
        <v>3001</v>
      </c>
      <c r="B10" s="9" t="s">
        <v>1</v>
      </c>
      <c r="C10" s="9">
        <v>3059999</v>
      </c>
      <c r="D10" s="9">
        <v>3059999999</v>
      </c>
      <c r="E10" s="9" t="s">
        <v>465</v>
      </c>
      <c r="F10" s="9"/>
      <c r="G10" s="8" t="s">
        <v>544</v>
      </c>
      <c r="H10" s="11">
        <v>50</v>
      </c>
      <c r="I10" s="9"/>
      <c r="J10" s="9"/>
      <c r="K10" s="9" t="s">
        <v>1117</v>
      </c>
      <c r="L10" s="30">
        <v>2</v>
      </c>
    </row>
    <row r="11" spans="1:14" s="5" customFormat="1" ht="36">
      <c r="A11" s="14">
        <v>3001</v>
      </c>
      <c r="B11" s="14" t="s">
        <v>1</v>
      </c>
      <c r="C11" s="14">
        <v>3059999</v>
      </c>
      <c r="D11" s="14">
        <v>3059999999</v>
      </c>
      <c r="E11" s="14" t="s">
        <v>465</v>
      </c>
      <c r="F11" s="12">
        <v>1</v>
      </c>
      <c r="G11" s="12" t="s">
        <v>914</v>
      </c>
      <c r="H11" s="15">
        <v>50</v>
      </c>
      <c r="I11" s="14" t="s">
        <v>392</v>
      </c>
      <c r="J11" s="14" t="s">
        <v>422</v>
      </c>
      <c r="K11" s="14" t="s">
        <v>1117</v>
      </c>
      <c r="L11" s="30">
        <v>2</v>
      </c>
    </row>
    <row r="12" spans="1:14" s="30" customFormat="1" ht="36">
      <c r="A12" s="9">
        <v>2006</v>
      </c>
      <c r="B12" s="9" t="s">
        <v>1</v>
      </c>
      <c r="C12" s="9">
        <v>2010102</v>
      </c>
      <c r="D12" s="9">
        <v>2010102001</v>
      </c>
      <c r="E12" s="9" t="s">
        <v>463</v>
      </c>
      <c r="F12" s="9"/>
      <c r="G12" s="8" t="s">
        <v>544</v>
      </c>
      <c r="H12" s="11">
        <v>0</v>
      </c>
      <c r="I12" s="9"/>
      <c r="J12" s="9"/>
      <c r="K12" s="9" t="s">
        <v>539</v>
      </c>
      <c r="L12" s="30">
        <v>3</v>
      </c>
    </row>
    <row r="13" spans="1:14" s="5" customFormat="1" ht="36">
      <c r="A13" s="14">
        <v>2006</v>
      </c>
      <c r="B13" s="14" t="s">
        <v>1</v>
      </c>
      <c r="C13" s="14">
        <v>2010102</v>
      </c>
      <c r="D13" s="14">
        <v>2010102001</v>
      </c>
      <c r="E13" s="14" t="s">
        <v>463</v>
      </c>
      <c r="F13" s="12">
        <v>1</v>
      </c>
      <c r="G13" s="12" t="s">
        <v>917</v>
      </c>
      <c r="H13" s="15">
        <v>0</v>
      </c>
      <c r="I13" s="14" t="s">
        <v>398</v>
      </c>
      <c r="J13" s="14" t="s">
        <v>422</v>
      </c>
      <c r="K13" s="14" t="s">
        <v>539</v>
      </c>
      <c r="L13" s="30">
        <v>3</v>
      </c>
    </row>
    <row r="14" spans="1:14" s="30" customFormat="1" ht="72">
      <c r="A14" s="9">
        <v>2010</v>
      </c>
      <c r="B14" s="9" t="s">
        <v>1</v>
      </c>
      <c r="C14" s="9">
        <v>2010401</v>
      </c>
      <c r="D14" s="9">
        <v>2010401001</v>
      </c>
      <c r="E14" s="9" t="s">
        <v>464</v>
      </c>
      <c r="F14" s="9"/>
      <c r="G14" s="8" t="s">
        <v>544</v>
      </c>
      <c r="H14" s="11">
        <v>0</v>
      </c>
      <c r="I14" s="9"/>
      <c r="J14" s="9"/>
      <c r="K14" s="9" t="s">
        <v>539</v>
      </c>
      <c r="L14" s="30">
        <v>3</v>
      </c>
    </row>
    <row r="15" spans="1:14" s="5" customFormat="1" ht="72">
      <c r="A15" s="14">
        <v>2010</v>
      </c>
      <c r="B15" s="14" t="s">
        <v>1</v>
      </c>
      <c r="C15" s="14">
        <v>2010401</v>
      </c>
      <c r="D15" s="14">
        <v>2010401001</v>
      </c>
      <c r="E15" s="14" t="s">
        <v>464</v>
      </c>
      <c r="F15" s="12">
        <v>1</v>
      </c>
      <c r="G15" s="12" t="s">
        <v>918</v>
      </c>
      <c r="H15" s="15">
        <v>0</v>
      </c>
      <c r="I15" s="14" t="s">
        <v>398</v>
      </c>
      <c r="J15" s="14" t="s">
        <v>422</v>
      </c>
      <c r="K15" s="14" t="s">
        <v>539</v>
      </c>
      <c r="L15" s="30">
        <v>3</v>
      </c>
    </row>
    <row r="16" spans="1:14" s="30" customFormat="1" ht="36">
      <c r="A16" s="9">
        <v>3009</v>
      </c>
      <c r="B16" s="9" t="s">
        <v>1</v>
      </c>
      <c r="C16" s="9">
        <v>3059999</v>
      </c>
      <c r="D16" s="9">
        <v>3059999999</v>
      </c>
      <c r="E16" s="9" t="s">
        <v>468</v>
      </c>
      <c r="F16" s="9"/>
      <c r="G16" s="8" t="s">
        <v>544</v>
      </c>
      <c r="H16" s="11">
        <v>0</v>
      </c>
      <c r="I16" s="9"/>
      <c r="J16" s="9"/>
      <c r="K16" s="9" t="s">
        <v>539</v>
      </c>
      <c r="L16" s="30">
        <v>3</v>
      </c>
    </row>
    <row r="17" spans="1:12" s="5" customFormat="1" ht="36">
      <c r="A17" s="14">
        <v>3009</v>
      </c>
      <c r="B17" s="14" t="s">
        <v>1</v>
      </c>
      <c r="C17" s="14">
        <v>3059999</v>
      </c>
      <c r="D17" s="14">
        <v>3059999999</v>
      </c>
      <c r="E17" s="14" t="s">
        <v>468</v>
      </c>
      <c r="F17" s="12">
        <v>1</v>
      </c>
      <c r="G17" s="12" t="s">
        <v>914</v>
      </c>
      <c r="H17" s="15">
        <v>0</v>
      </c>
      <c r="I17" s="14" t="s">
        <v>398</v>
      </c>
      <c r="J17" s="14" t="s">
        <v>422</v>
      </c>
      <c r="K17" s="14" t="s">
        <v>539</v>
      </c>
      <c r="L17" s="30">
        <v>3</v>
      </c>
    </row>
    <row r="18" spans="1:12" s="30" customFormat="1" ht="54">
      <c r="A18" s="9">
        <v>4006</v>
      </c>
      <c r="B18" s="9" t="s">
        <v>1</v>
      </c>
      <c r="C18" s="9">
        <v>4020102</v>
      </c>
      <c r="D18" s="9">
        <v>4020102001</v>
      </c>
      <c r="E18" s="9" t="s">
        <v>493</v>
      </c>
      <c r="F18" s="9"/>
      <c r="G18" s="8" t="s">
        <v>544</v>
      </c>
      <c r="H18" s="11">
        <v>0</v>
      </c>
      <c r="I18" s="9"/>
      <c r="J18" s="9"/>
      <c r="K18" s="9" t="s">
        <v>539</v>
      </c>
      <c r="L18" s="30">
        <v>3</v>
      </c>
    </row>
    <row r="19" spans="1:12" s="5" customFormat="1" ht="54">
      <c r="A19" s="14">
        <v>4006</v>
      </c>
      <c r="B19" s="14" t="s">
        <v>1</v>
      </c>
      <c r="C19" s="14">
        <v>4020102</v>
      </c>
      <c r="D19" s="14">
        <v>4020102001</v>
      </c>
      <c r="E19" s="14" t="s">
        <v>493</v>
      </c>
      <c r="F19" s="12">
        <v>1</v>
      </c>
      <c r="G19" s="12" t="s">
        <v>919</v>
      </c>
      <c r="H19" s="15">
        <v>0</v>
      </c>
      <c r="I19" s="14" t="s">
        <v>398</v>
      </c>
      <c r="J19" s="14" t="s">
        <v>422</v>
      </c>
      <c r="K19" s="14" t="s">
        <v>539</v>
      </c>
      <c r="L19" s="30">
        <v>3</v>
      </c>
    </row>
    <row r="20" spans="1:12" s="30" customFormat="1" ht="72">
      <c r="A20" s="8">
        <v>4007</v>
      </c>
      <c r="B20" s="9" t="s">
        <v>1</v>
      </c>
      <c r="C20" s="9">
        <v>4020401</v>
      </c>
      <c r="D20" s="9"/>
      <c r="E20" s="9" t="s">
        <v>515</v>
      </c>
      <c r="F20" s="9"/>
      <c r="G20" s="8" t="s">
        <v>544</v>
      </c>
      <c r="H20" s="11">
        <v>0</v>
      </c>
      <c r="I20" s="9"/>
      <c r="J20" s="9"/>
      <c r="K20" s="9" t="s">
        <v>539</v>
      </c>
      <c r="L20" s="30">
        <v>3</v>
      </c>
    </row>
    <row r="21" spans="1:12" s="5" customFormat="1" ht="72">
      <c r="A21" s="14" t="s">
        <v>1127</v>
      </c>
      <c r="B21" s="14" t="s">
        <v>1</v>
      </c>
      <c r="C21" s="14">
        <v>4020401</v>
      </c>
      <c r="D21" s="14"/>
      <c r="E21" s="14" t="s">
        <v>515</v>
      </c>
      <c r="F21" s="12">
        <v>1</v>
      </c>
      <c r="G21" s="12" t="s">
        <v>920</v>
      </c>
      <c r="H21" s="15">
        <v>0</v>
      </c>
      <c r="I21" s="14" t="s">
        <v>398</v>
      </c>
      <c r="J21" s="14" t="s">
        <v>422</v>
      </c>
      <c r="K21" s="14" t="s">
        <v>539</v>
      </c>
      <c r="L21" s="30">
        <v>3</v>
      </c>
    </row>
    <row r="22" spans="1:12" s="30" customFormat="1" ht="36">
      <c r="A22" s="9">
        <v>1</v>
      </c>
      <c r="B22" s="9" t="s">
        <v>1</v>
      </c>
      <c r="C22" s="9">
        <v>0</v>
      </c>
      <c r="D22" s="9"/>
      <c r="E22" s="9" t="s">
        <v>446</v>
      </c>
      <c r="F22" s="9"/>
      <c r="G22" s="8" t="s">
        <v>544</v>
      </c>
      <c r="H22" s="11">
        <v>130890.3</v>
      </c>
      <c r="I22" s="9"/>
      <c r="J22" s="9"/>
      <c r="K22" s="9" t="s">
        <v>529</v>
      </c>
      <c r="L22" s="30">
        <v>4</v>
      </c>
    </row>
    <row r="23" spans="1:12" s="5" customFormat="1" ht="36">
      <c r="A23" s="14">
        <v>1</v>
      </c>
      <c r="B23" s="14" t="s">
        <v>1</v>
      </c>
      <c r="C23" s="14">
        <v>0</v>
      </c>
      <c r="D23" s="14"/>
      <c r="E23" s="14" t="s">
        <v>446</v>
      </c>
      <c r="F23" s="12">
        <v>1</v>
      </c>
      <c r="G23" s="12" t="s">
        <v>925</v>
      </c>
      <c r="H23" s="15">
        <v>723.42</v>
      </c>
      <c r="I23" s="14" t="s">
        <v>384</v>
      </c>
      <c r="J23" s="14" t="s">
        <v>422</v>
      </c>
      <c r="K23" s="14" t="s">
        <v>529</v>
      </c>
      <c r="L23" s="30">
        <v>4</v>
      </c>
    </row>
    <row r="24" spans="1:12" s="5" customFormat="1" ht="54">
      <c r="A24" s="14">
        <v>1</v>
      </c>
      <c r="B24" s="14" t="s">
        <v>1</v>
      </c>
      <c r="C24" s="14">
        <v>0</v>
      </c>
      <c r="D24" s="14"/>
      <c r="E24" s="14" t="s">
        <v>446</v>
      </c>
      <c r="F24" s="12">
        <v>2</v>
      </c>
      <c r="G24" s="12" t="s">
        <v>1191</v>
      </c>
      <c r="H24" s="15">
        <f>133040.88-2874</f>
        <v>130166.88</v>
      </c>
      <c r="I24" s="14" t="s">
        <v>384</v>
      </c>
      <c r="J24" s="14" t="s">
        <v>422</v>
      </c>
      <c r="K24" s="14" t="s">
        <v>529</v>
      </c>
      <c r="L24" s="30">
        <v>4</v>
      </c>
    </row>
    <row r="25" spans="1:12" s="30" customFormat="1" ht="36">
      <c r="A25" s="9">
        <v>2</v>
      </c>
      <c r="B25" s="9" t="s">
        <v>1</v>
      </c>
      <c r="C25" s="9">
        <v>0</v>
      </c>
      <c r="D25" s="9"/>
      <c r="E25" s="9" t="s">
        <v>447</v>
      </c>
      <c r="F25" s="9"/>
      <c r="G25" s="8" t="s">
        <v>544</v>
      </c>
      <c r="H25" s="11">
        <f>183000+87388.6</f>
        <v>270388.59999999998</v>
      </c>
      <c r="I25" s="9"/>
      <c r="J25" s="9"/>
      <c r="K25" s="9" t="s">
        <v>529</v>
      </c>
      <c r="L25" s="30">
        <v>4</v>
      </c>
    </row>
    <row r="26" spans="1:12" s="5" customFormat="1" ht="36">
      <c r="A26" s="14">
        <v>2</v>
      </c>
      <c r="B26" s="14" t="s">
        <v>1</v>
      </c>
      <c r="C26" s="14">
        <v>0</v>
      </c>
      <c r="D26" s="14"/>
      <c r="E26" s="14" t="s">
        <v>447</v>
      </c>
      <c r="F26" s="12">
        <v>1</v>
      </c>
      <c r="G26" s="12" t="s">
        <v>1193</v>
      </c>
      <c r="H26" s="15">
        <v>183000</v>
      </c>
      <c r="I26" s="14" t="s">
        <v>384</v>
      </c>
      <c r="J26" s="14" t="s">
        <v>422</v>
      </c>
      <c r="K26" s="14" t="s">
        <v>529</v>
      </c>
      <c r="L26" s="30">
        <v>4</v>
      </c>
    </row>
    <row r="27" spans="1:12" s="5" customFormat="1" ht="36">
      <c r="A27" s="14">
        <v>2</v>
      </c>
      <c r="B27" s="14" t="s">
        <v>1</v>
      </c>
      <c r="C27" s="14">
        <v>0</v>
      </c>
      <c r="D27" s="14"/>
      <c r="E27" s="14" t="s">
        <v>447</v>
      </c>
      <c r="F27" s="12">
        <v>1</v>
      </c>
      <c r="G27" s="12" t="s">
        <v>1192</v>
      </c>
      <c r="H27" s="15">
        <v>87388.6</v>
      </c>
      <c r="I27" s="14" t="s">
        <v>384</v>
      </c>
      <c r="J27" s="14" t="s">
        <v>422</v>
      </c>
      <c r="K27" s="14" t="s">
        <v>529</v>
      </c>
      <c r="L27" s="30">
        <v>4</v>
      </c>
    </row>
    <row r="28" spans="1:12" s="30" customFormat="1" ht="36">
      <c r="A28" s="9">
        <v>3</v>
      </c>
      <c r="B28" s="9" t="s">
        <v>1</v>
      </c>
      <c r="C28" s="9">
        <v>0</v>
      </c>
      <c r="D28" s="9"/>
      <c r="E28" s="9" t="s">
        <v>448</v>
      </c>
      <c r="F28" s="9"/>
      <c r="G28" s="8" t="s">
        <v>544</v>
      </c>
      <c r="H28" s="11">
        <v>0</v>
      </c>
      <c r="I28" s="9"/>
      <c r="J28" s="9"/>
      <c r="K28" s="9" t="s">
        <v>529</v>
      </c>
      <c r="L28" s="30">
        <v>4</v>
      </c>
    </row>
    <row r="29" spans="1:12" s="5" customFormat="1" ht="36">
      <c r="A29" s="14">
        <v>3</v>
      </c>
      <c r="B29" s="14" t="s">
        <v>1</v>
      </c>
      <c r="C29" s="14">
        <v>0</v>
      </c>
      <c r="D29" s="14"/>
      <c r="E29" s="14" t="s">
        <v>448</v>
      </c>
      <c r="F29" s="12">
        <v>1</v>
      </c>
      <c r="G29" s="12" t="s">
        <v>926</v>
      </c>
      <c r="H29" s="15">
        <v>0</v>
      </c>
      <c r="I29" s="14" t="s">
        <v>384</v>
      </c>
      <c r="J29" s="14" t="s">
        <v>422</v>
      </c>
      <c r="K29" s="14" t="s">
        <v>529</v>
      </c>
      <c r="L29" s="30">
        <v>4</v>
      </c>
    </row>
    <row r="30" spans="1:12" s="30" customFormat="1">
      <c r="A30" s="9">
        <v>4</v>
      </c>
      <c r="B30" s="9" t="s">
        <v>1</v>
      </c>
      <c r="C30" s="9">
        <v>0</v>
      </c>
      <c r="D30" s="9"/>
      <c r="E30" s="9" t="s">
        <v>449</v>
      </c>
      <c r="F30" s="9"/>
      <c r="G30" s="8" t="s">
        <v>544</v>
      </c>
      <c r="H30" s="11">
        <v>0</v>
      </c>
      <c r="I30" s="9"/>
      <c r="J30" s="9"/>
      <c r="K30" s="9" t="s">
        <v>529</v>
      </c>
      <c r="L30" s="30">
        <v>4</v>
      </c>
    </row>
    <row r="31" spans="1:12" s="5" customFormat="1">
      <c r="A31" s="14">
        <v>4</v>
      </c>
      <c r="B31" s="14" t="s">
        <v>1</v>
      </c>
      <c r="C31" s="14">
        <v>0</v>
      </c>
      <c r="D31" s="14"/>
      <c r="E31" s="14" t="s">
        <v>449</v>
      </c>
      <c r="F31" s="12">
        <v>1</v>
      </c>
      <c r="G31" s="12" t="s">
        <v>927</v>
      </c>
      <c r="H31" s="15">
        <v>0</v>
      </c>
      <c r="I31" s="14" t="s">
        <v>384</v>
      </c>
      <c r="J31" s="14" t="s">
        <v>422</v>
      </c>
      <c r="K31" s="14" t="s">
        <v>529</v>
      </c>
      <c r="L31" s="30">
        <v>4</v>
      </c>
    </row>
    <row r="32" spans="1:12" s="30" customFormat="1" ht="36">
      <c r="A32" s="9">
        <v>7</v>
      </c>
      <c r="B32" s="9" t="s">
        <v>1</v>
      </c>
      <c r="C32" s="9">
        <v>0</v>
      </c>
      <c r="D32" s="9"/>
      <c r="E32" s="9" t="s">
        <v>450</v>
      </c>
      <c r="F32" s="9"/>
      <c r="G32" s="8" t="s">
        <v>544</v>
      </c>
      <c r="H32" s="11">
        <v>0</v>
      </c>
      <c r="I32" s="9"/>
      <c r="J32" s="9"/>
      <c r="K32" s="9" t="s">
        <v>529</v>
      </c>
      <c r="L32" s="30">
        <v>4</v>
      </c>
    </row>
    <row r="33" spans="1:12" s="5" customFormat="1" ht="36">
      <c r="A33" s="14">
        <v>7</v>
      </c>
      <c r="B33" s="14" t="s">
        <v>1</v>
      </c>
      <c r="C33" s="14">
        <v>0</v>
      </c>
      <c r="D33" s="14"/>
      <c r="E33" s="14" t="s">
        <v>450</v>
      </c>
      <c r="F33" s="12">
        <v>1</v>
      </c>
      <c r="G33" s="12" t="s">
        <v>928</v>
      </c>
      <c r="H33" s="15">
        <v>0</v>
      </c>
      <c r="I33" s="14" t="s">
        <v>384</v>
      </c>
      <c r="J33" s="14" t="s">
        <v>422</v>
      </c>
      <c r="K33" s="14" t="s">
        <v>529</v>
      </c>
      <c r="L33" s="30">
        <v>4</v>
      </c>
    </row>
    <row r="34" spans="1:12" s="30" customFormat="1" ht="36">
      <c r="A34" s="9">
        <v>8</v>
      </c>
      <c r="B34" s="9" t="s">
        <v>1</v>
      </c>
      <c r="C34" s="9">
        <v>0</v>
      </c>
      <c r="D34" s="9"/>
      <c r="E34" s="9" t="s">
        <v>451</v>
      </c>
      <c r="F34" s="9"/>
      <c r="G34" s="8" t="s">
        <v>544</v>
      </c>
      <c r="H34" s="11">
        <v>2874</v>
      </c>
      <c r="I34" s="9"/>
      <c r="J34" s="9"/>
      <c r="K34" s="9" t="s">
        <v>529</v>
      </c>
      <c r="L34" s="30">
        <v>4</v>
      </c>
    </row>
    <row r="35" spans="1:12" s="5" customFormat="1" ht="54">
      <c r="A35" s="14">
        <v>8</v>
      </c>
      <c r="B35" s="14" t="s">
        <v>1</v>
      </c>
      <c r="C35" s="14">
        <v>0</v>
      </c>
      <c r="D35" s="14"/>
      <c r="E35" s="14" t="s">
        <v>451</v>
      </c>
      <c r="F35" s="12">
        <v>1</v>
      </c>
      <c r="G35" s="12" t="s">
        <v>1194</v>
      </c>
      <c r="H35" s="15">
        <v>2874</v>
      </c>
      <c r="I35" s="14" t="s">
        <v>384</v>
      </c>
      <c r="J35" s="14" t="s">
        <v>422</v>
      </c>
      <c r="K35" s="14" t="s">
        <v>529</v>
      </c>
      <c r="L35" s="30">
        <v>4</v>
      </c>
    </row>
    <row r="36" spans="1:12" s="30" customFormat="1" ht="36">
      <c r="A36" s="9">
        <v>9</v>
      </c>
      <c r="B36" s="9" t="s">
        <v>1</v>
      </c>
      <c r="C36" s="9">
        <v>0</v>
      </c>
      <c r="D36" s="9"/>
      <c r="E36" s="9" t="s">
        <v>452</v>
      </c>
      <c r="F36" s="9"/>
      <c r="G36" s="8" t="s">
        <v>544</v>
      </c>
      <c r="H36" s="11">
        <v>0</v>
      </c>
      <c r="I36" s="9"/>
      <c r="J36" s="9"/>
      <c r="K36" s="9" t="s">
        <v>529</v>
      </c>
      <c r="L36" s="30">
        <v>4</v>
      </c>
    </row>
    <row r="37" spans="1:12" s="5" customFormat="1" ht="36">
      <c r="A37" s="14">
        <v>9</v>
      </c>
      <c r="B37" s="14" t="s">
        <v>1</v>
      </c>
      <c r="C37" s="14">
        <v>0</v>
      </c>
      <c r="D37" s="14"/>
      <c r="E37" s="14" t="s">
        <v>452</v>
      </c>
      <c r="F37" s="12">
        <v>1</v>
      </c>
      <c r="G37" s="12" t="s">
        <v>929</v>
      </c>
      <c r="H37" s="15">
        <v>0</v>
      </c>
      <c r="I37" s="14" t="s">
        <v>384</v>
      </c>
      <c r="J37" s="14" t="s">
        <v>422</v>
      </c>
      <c r="K37" s="14" t="s">
        <v>529</v>
      </c>
      <c r="L37" s="30">
        <v>4</v>
      </c>
    </row>
    <row r="38" spans="1:12" s="30" customFormat="1" ht="108">
      <c r="A38" s="9">
        <v>12</v>
      </c>
      <c r="B38" s="9" t="s">
        <v>2</v>
      </c>
      <c r="C38" s="9">
        <v>0</v>
      </c>
      <c r="D38" s="9"/>
      <c r="E38" s="9" t="s">
        <v>538</v>
      </c>
      <c r="F38" s="9"/>
      <c r="G38" s="8" t="s">
        <v>544</v>
      </c>
      <c r="H38" s="11">
        <v>1500000</v>
      </c>
      <c r="I38" s="9"/>
      <c r="J38" s="9"/>
      <c r="K38" s="9" t="s">
        <v>529</v>
      </c>
      <c r="L38" s="30">
        <v>4</v>
      </c>
    </row>
    <row r="39" spans="1:12" s="5" customFormat="1" ht="108">
      <c r="A39" s="14">
        <v>12</v>
      </c>
      <c r="B39" s="14" t="s">
        <v>2</v>
      </c>
      <c r="C39" s="14">
        <v>0</v>
      </c>
      <c r="D39" s="14"/>
      <c r="E39" s="14" t="s">
        <v>538</v>
      </c>
      <c r="F39" s="12">
        <v>1</v>
      </c>
      <c r="G39" s="12" t="s">
        <v>930</v>
      </c>
      <c r="H39" s="15">
        <v>1500000</v>
      </c>
      <c r="I39" s="14" t="s">
        <v>384</v>
      </c>
      <c r="J39" s="14" t="s">
        <v>422</v>
      </c>
      <c r="K39" s="14" t="s">
        <v>529</v>
      </c>
      <c r="L39" s="30">
        <v>4</v>
      </c>
    </row>
    <row r="40" spans="1:12" s="30" customFormat="1" ht="54">
      <c r="A40" s="9">
        <v>13</v>
      </c>
      <c r="B40" s="9" t="s">
        <v>2</v>
      </c>
      <c r="C40" s="9">
        <v>0</v>
      </c>
      <c r="D40" s="9"/>
      <c r="E40" s="9" t="s">
        <v>453</v>
      </c>
      <c r="F40" s="9"/>
      <c r="G40" s="8" t="s">
        <v>544</v>
      </c>
      <c r="H40" s="11">
        <v>2948456.4</v>
      </c>
      <c r="I40" s="9"/>
      <c r="J40" s="9"/>
      <c r="K40" s="9" t="s">
        <v>529</v>
      </c>
      <c r="L40" s="30">
        <v>4</v>
      </c>
    </row>
    <row r="41" spans="1:12" s="5" customFormat="1" ht="54">
      <c r="A41" s="14">
        <v>13</v>
      </c>
      <c r="B41" s="14" t="s">
        <v>2</v>
      </c>
      <c r="C41" s="14">
        <v>0</v>
      </c>
      <c r="D41" s="14"/>
      <c r="E41" s="14" t="s">
        <v>453</v>
      </c>
      <c r="F41" s="12">
        <v>1</v>
      </c>
      <c r="G41" s="12" t="s">
        <v>931</v>
      </c>
      <c r="H41" s="15">
        <v>2948456.4</v>
      </c>
      <c r="I41" s="14" t="s">
        <v>384</v>
      </c>
      <c r="J41" s="14" t="s">
        <v>422</v>
      </c>
      <c r="K41" s="14" t="s">
        <v>529</v>
      </c>
      <c r="L41" s="30">
        <v>4</v>
      </c>
    </row>
    <row r="42" spans="1:12" s="30" customFormat="1" ht="54">
      <c r="A42" s="9">
        <v>14</v>
      </c>
      <c r="B42" s="9" t="s">
        <v>2</v>
      </c>
      <c r="C42" s="9">
        <v>0</v>
      </c>
      <c r="D42" s="9"/>
      <c r="E42" s="9" t="s">
        <v>454</v>
      </c>
      <c r="F42" s="9"/>
      <c r="G42" s="8" t="s">
        <v>544</v>
      </c>
      <c r="H42" s="11">
        <v>161128.84</v>
      </c>
      <c r="I42" s="9"/>
      <c r="J42" s="9"/>
      <c r="K42" s="9" t="s">
        <v>529</v>
      </c>
      <c r="L42" s="30">
        <v>4</v>
      </c>
    </row>
    <row r="43" spans="1:12" s="5" customFormat="1" ht="72">
      <c r="A43" s="14">
        <v>14</v>
      </c>
      <c r="B43" s="14" t="s">
        <v>2</v>
      </c>
      <c r="C43" s="14">
        <v>0</v>
      </c>
      <c r="D43" s="14"/>
      <c r="E43" s="14" t="s">
        <v>454</v>
      </c>
      <c r="F43" s="12">
        <v>1</v>
      </c>
      <c r="G43" s="12" t="s">
        <v>932</v>
      </c>
      <c r="H43" s="15">
        <v>161128.84</v>
      </c>
      <c r="I43" s="14" t="s">
        <v>384</v>
      </c>
      <c r="J43" s="14" t="s">
        <v>422</v>
      </c>
      <c r="K43" s="14" t="s">
        <v>529</v>
      </c>
      <c r="L43" s="30">
        <v>4</v>
      </c>
    </row>
    <row r="44" spans="1:12" s="30" customFormat="1" ht="72">
      <c r="A44" s="9">
        <v>15</v>
      </c>
      <c r="B44" s="9" t="s">
        <v>2</v>
      </c>
      <c r="C44" s="9">
        <v>0</v>
      </c>
      <c r="D44" s="9"/>
      <c r="E44" s="9" t="s">
        <v>455</v>
      </c>
      <c r="F44" s="9"/>
      <c r="G44" s="8" t="s">
        <v>544</v>
      </c>
      <c r="H44" s="11">
        <v>19009.689999999999</v>
      </c>
      <c r="I44" s="9"/>
      <c r="J44" s="9"/>
      <c r="K44" s="9" t="s">
        <v>529</v>
      </c>
      <c r="L44" s="30">
        <v>4</v>
      </c>
    </row>
    <row r="45" spans="1:12" s="5" customFormat="1" ht="90">
      <c r="A45" s="14">
        <v>15</v>
      </c>
      <c r="B45" s="14" t="s">
        <v>2</v>
      </c>
      <c r="C45" s="14">
        <v>0</v>
      </c>
      <c r="D45" s="14"/>
      <c r="E45" s="14" t="s">
        <v>455</v>
      </c>
      <c r="F45" s="12">
        <v>1</v>
      </c>
      <c r="G45" s="12" t="s">
        <v>933</v>
      </c>
      <c r="H45" s="15">
        <v>19009.689999999999</v>
      </c>
      <c r="I45" s="14" t="s">
        <v>384</v>
      </c>
      <c r="J45" s="14" t="s">
        <v>422</v>
      </c>
      <c r="K45" s="14" t="s">
        <v>529</v>
      </c>
      <c r="L45" s="30">
        <v>4</v>
      </c>
    </row>
    <row r="46" spans="1:12" s="30" customFormat="1" ht="72">
      <c r="A46" s="9">
        <v>16</v>
      </c>
      <c r="B46" s="9" t="s">
        <v>2</v>
      </c>
      <c r="C46" s="9">
        <v>0</v>
      </c>
      <c r="D46" s="9"/>
      <c r="E46" s="9" t="s">
        <v>456</v>
      </c>
      <c r="F46" s="9"/>
      <c r="G46" s="8" t="s">
        <v>544</v>
      </c>
      <c r="H46" s="11">
        <v>10000</v>
      </c>
      <c r="I46" s="9"/>
      <c r="J46" s="9"/>
      <c r="K46" s="9" t="s">
        <v>529</v>
      </c>
      <c r="L46" s="30">
        <v>4</v>
      </c>
    </row>
    <row r="47" spans="1:12" s="5" customFormat="1" ht="72">
      <c r="A47" s="14">
        <v>16</v>
      </c>
      <c r="B47" s="14" t="s">
        <v>2</v>
      </c>
      <c r="C47" s="14">
        <v>0</v>
      </c>
      <c r="D47" s="14"/>
      <c r="E47" s="14" t="s">
        <v>456</v>
      </c>
      <c r="F47" s="12">
        <v>1</v>
      </c>
      <c r="G47" s="12" t="s">
        <v>934</v>
      </c>
      <c r="H47" s="15">
        <v>10000</v>
      </c>
      <c r="I47" s="14" t="s">
        <v>384</v>
      </c>
      <c r="J47" s="14" t="s">
        <v>422</v>
      </c>
      <c r="K47" s="14" t="s">
        <v>529</v>
      </c>
      <c r="L47" s="30">
        <v>4</v>
      </c>
    </row>
    <row r="48" spans="1:12" s="30" customFormat="1" ht="72">
      <c r="A48" s="9">
        <v>17</v>
      </c>
      <c r="B48" s="9" t="s">
        <v>2</v>
      </c>
      <c r="C48" s="9">
        <v>0</v>
      </c>
      <c r="D48" s="9"/>
      <c r="E48" s="9" t="s">
        <v>457</v>
      </c>
      <c r="F48" s="9"/>
      <c r="G48" s="8" t="s">
        <v>544</v>
      </c>
      <c r="H48" s="11">
        <v>23322.39</v>
      </c>
      <c r="I48" s="9"/>
      <c r="J48" s="9"/>
      <c r="K48" s="9" t="s">
        <v>529</v>
      </c>
      <c r="L48" s="30">
        <v>4</v>
      </c>
    </row>
    <row r="49" spans="1:12" s="5" customFormat="1" ht="90">
      <c r="A49" s="14">
        <v>17</v>
      </c>
      <c r="B49" s="14" t="s">
        <v>2</v>
      </c>
      <c r="C49" s="14">
        <v>0</v>
      </c>
      <c r="D49" s="14"/>
      <c r="E49" s="14" t="s">
        <v>457</v>
      </c>
      <c r="F49" s="12">
        <v>1</v>
      </c>
      <c r="G49" s="12" t="s">
        <v>935</v>
      </c>
      <c r="H49" s="15">
        <v>23322.39</v>
      </c>
      <c r="I49" s="14" t="s">
        <v>384</v>
      </c>
      <c r="J49" s="14" t="s">
        <v>422</v>
      </c>
      <c r="K49" s="14" t="s">
        <v>529</v>
      </c>
      <c r="L49" s="30">
        <v>4</v>
      </c>
    </row>
    <row r="50" spans="1:12" s="30" customFormat="1" ht="54">
      <c r="A50" s="8">
        <v>18</v>
      </c>
      <c r="B50" s="9" t="s">
        <v>2</v>
      </c>
      <c r="C50" s="9">
        <v>0</v>
      </c>
      <c r="D50" s="9"/>
      <c r="E50" s="9" t="s">
        <v>1099</v>
      </c>
      <c r="F50" s="9"/>
      <c r="G50" s="8" t="s">
        <v>544</v>
      </c>
      <c r="H50" s="11">
        <v>75368.160000000003</v>
      </c>
      <c r="I50" s="9"/>
      <c r="J50" s="9"/>
      <c r="K50" s="9" t="s">
        <v>529</v>
      </c>
      <c r="L50" s="30">
        <v>4</v>
      </c>
    </row>
    <row r="51" spans="1:12" s="5" customFormat="1" ht="54">
      <c r="A51" s="12">
        <v>18</v>
      </c>
      <c r="B51" s="14" t="s">
        <v>2</v>
      </c>
      <c r="C51" s="14">
        <v>0</v>
      </c>
      <c r="D51" s="14"/>
      <c r="E51" s="14" t="s">
        <v>1099</v>
      </c>
      <c r="F51" s="12">
        <v>1</v>
      </c>
      <c r="G51" s="12" t="s">
        <v>1100</v>
      </c>
      <c r="H51" s="15">
        <v>75368.160000000003</v>
      </c>
      <c r="I51" s="14" t="s">
        <v>384</v>
      </c>
      <c r="J51" s="14" t="s">
        <v>422</v>
      </c>
      <c r="K51" s="14" t="s">
        <v>529</v>
      </c>
      <c r="L51" s="30">
        <v>4</v>
      </c>
    </row>
    <row r="52" spans="1:12" s="30" customFormat="1" ht="72">
      <c r="A52" s="8">
        <v>19</v>
      </c>
      <c r="B52" s="9" t="s">
        <v>2</v>
      </c>
      <c r="C52" s="9">
        <v>0</v>
      </c>
      <c r="D52" s="9"/>
      <c r="E52" s="9" t="s">
        <v>1102</v>
      </c>
      <c r="F52" s="9"/>
      <c r="G52" s="8" t="s">
        <v>544</v>
      </c>
      <c r="H52" s="11">
        <v>50000</v>
      </c>
      <c r="I52" s="9"/>
      <c r="J52" s="9"/>
      <c r="K52" s="9" t="s">
        <v>529</v>
      </c>
      <c r="L52" s="30">
        <v>4</v>
      </c>
    </row>
    <row r="53" spans="1:12" s="5" customFormat="1" ht="72">
      <c r="A53" s="12">
        <v>19</v>
      </c>
      <c r="B53" s="14" t="s">
        <v>2</v>
      </c>
      <c r="C53" s="14">
        <v>0</v>
      </c>
      <c r="D53" s="14"/>
      <c r="E53" s="14" t="s">
        <v>1102</v>
      </c>
      <c r="F53" s="12">
        <v>1</v>
      </c>
      <c r="G53" s="12" t="s">
        <v>1101</v>
      </c>
      <c r="H53" s="15">
        <v>50000</v>
      </c>
      <c r="I53" s="14" t="s">
        <v>384</v>
      </c>
      <c r="J53" s="14" t="s">
        <v>422</v>
      </c>
      <c r="K53" s="14" t="s">
        <v>529</v>
      </c>
      <c r="L53" s="30">
        <v>4</v>
      </c>
    </row>
    <row r="54" spans="1:12" s="30" customFormat="1">
      <c r="A54" s="9">
        <v>2005</v>
      </c>
      <c r="B54" s="9" t="s">
        <v>1</v>
      </c>
      <c r="C54" s="9">
        <v>2010104</v>
      </c>
      <c r="D54" s="9">
        <v>2010104001</v>
      </c>
      <c r="E54" s="9" t="s">
        <v>462</v>
      </c>
      <c r="F54" s="9"/>
      <c r="G54" s="8" t="s">
        <v>544</v>
      </c>
      <c r="H54" s="11">
        <v>22381544</v>
      </c>
      <c r="I54" s="9"/>
      <c r="J54" s="9"/>
      <c r="K54" s="9" t="s">
        <v>529</v>
      </c>
      <c r="L54" s="30">
        <v>4</v>
      </c>
    </row>
    <row r="55" spans="1:12" s="5" customFormat="1">
      <c r="A55" s="14">
        <v>2005</v>
      </c>
      <c r="B55" s="14" t="s">
        <v>1</v>
      </c>
      <c r="C55" s="14">
        <v>2010104</v>
      </c>
      <c r="D55" s="14">
        <v>2010104001</v>
      </c>
      <c r="E55" s="14" t="s">
        <v>462</v>
      </c>
      <c r="F55" s="12">
        <v>1</v>
      </c>
      <c r="G55" s="12" t="s">
        <v>936</v>
      </c>
      <c r="H55" s="15">
        <v>22381544</v>
      </c>
      <c r="I55" s="14" t="s">
        <v>394</v>
      </c>
      <c r="J55" s="14" t="s">
        <v>426</v>
      </c>
      <c r="K55" s="14" t="s">
        <v>529</v>
      </c>
      <c r="L55" s="30">
        <v>4</v>
      </c>
    </row>
    <row r="56" spans="1:12" s="30" customFormat="1" ht="36">
      <c r="A56" s="9">
        <v>3006</v>
      </c>
      <c r="B56" s="9" t="s">
        <v>1</v>
      </c>
      <c r="C56" s="9">
        <v>3030304</v>
      </c>
      <c r="D56" s="9">
        <v>3030304001</v>
      </c>
      <c r="E56" s="9" t="s">
        <v>467</v>
      </c>
      <c r="F56" s="9"/>
      <c r="G56" s="8" t="s">
        <v>544</v>
      </c>
      <c r="H56" s="11">
        <v>0</v>
      </c>
      <c r="I56" s="9"/>
      <c r="J56" s="9"/>
      <c r="K56" s="9" t="s">
        <v>529</v>
      </c>
      <c r="L56" s="30">
        <v>4</v>
      </c>
    </row>
    <row r="57" spans="1:12" s="5" customFormat="1" ht="36">
      <c r="A57" s="14">
        <v>3006</v>
      </c>
      <c r="B57" s="14" t="s">
        <v>1</v>
      </c>
      <c r="C57" s="14">
        <v>3030304</v>
      </c>
      <c r="D57" s="14">
        <v>3030304001</v>
      </c>
      <c r="E57" s="14" t="s">
        <v>467</v>
      </c>
      <c r="F57" s="12">
        <v>1</v>
      </c>
      <c r="G57" s="12" t="s">
        <v>937</v>
      </c>
      <c r="H57" s="15">
        <v>0</v>
      </c>
      <c r="I57" s="14" t="s">
        <v>394</v>
      </c>
      <c r="J57" s="14" t="s">
        <v>422</v>
      </c>
      <c r="K57" s="14" t="s">
        <v>529</v>
      </c>
      <c r="L57" s="30">
        <v>4</v>
      </c>
    </row>
    <row r="58" spans="1:12" s="30" customFormat="1">
      <c r="A58" s="9">
        <v>3042</v>
      </c>
      <c r="B58" s="9" t="s">
        <v>1</v>
      </c>
      <c r="C58" s="9">
        <v>3059999</v>
      </c>
      <c r="D58" s="9">
        <v>3059999999</v>
      </c>
      <c r="E58" s="9" t="s">
        <v>479</v>
      </c>
      <c r="F58" s="9"/>
      <c r="G58" s="8" t="s">
        <v>544</v>
      </c>
      <c r="H58" s="11">
        <v>0</v>
      </c>
      <c r="I58" s="9"/>
      <c r="J58" s="9"/>
      <c r="K58" s="9" t="s">
        <v>529</v>
      </c>
      <c r="L58" s="30">
        <v>4</v>
      </c>
    </row>
    <row r="59" spans="1:12" s="5" customFormat="1" ht="36">
      <c r="A59" s="14">
        <v>3042</v>
      </c>
      <c r="B59" s="14" t="s">
        <v>1</v>
      </c>
      <c r="C59" s="14">
        <v>3059999</v>
      </c>
      <c r="D59" s="14">
        <v>3059999999</v>
      </c>
      <c r="E59" s="14" t="s">
        <v>479</v>
      </c>
      <c r="F59" s="12">
        <v>1</v>
      </c>
      <c r="G59" s="12" t="s">
        <v>938</v>
      </c>
      <c r="H59" s="15">
        <v>0</v>
      </c>
      <c r="I59" s="14" t="s">
        <v>394</v>
      </c>
      <c r="J59" s="14" t="s">
        <v>422</v>
      </c>
      <c r="K59" s="14" t="s">
        <v>529</v>
      </c>
      <c r="L59" s="30">
        <v>4</v>
      </c>
    </row>
    <row r="60" spans="1:12" s="30" customFormat="1" ht="36">
      <c r="A60" s="9">
        <v>3047</v>
      </c>
      <c r="B60" s="9" t="s">
        <v>1</v>
      </c>
      <c r="C60" s="9">
        <v>3050203</v>
      </c>
      <c r="D60" s="9"/>
      <c r="E60" s="9" t="s">
        <v>482</v>
      </c>
      <c r="F60" s="9"/>
      <c r="G60" s="8" t="s">
        <v>544</v>
      </c>
      <c r="H60" s="11">
        <v>0</v>
      </c>
      <c r="I60" s="9"/>
      <c r="J60" s="9"/>
      <c r="K60" s="9" t="s">
        <v>529</v>
      </c>
      <c r="L60" s="30">
        <v>4</v>
      </c>
    </row>
    <row r="61" spans="1:12" s="5" customFormat="1" ht="54">
      <c r="A61" s="14">
        <v>3047</v>
      </c>
      <c r="B61" s="14" t="s">
        <v>1</v>
      </c>
      <c r="C61" s="14">
        <v>3050203</v>
      </c>
      <c r="D61" s="14"/>
      <c r="E61" s="14" t="s">
        <v>482</v>
      </c>
      <c r="F61" s="12">
        <v>1</v>
      </c>
      <c r="G61" s="12" t="s">
        <v>939</v>
      </c>
      <c r="H61" s="15">
        <v>0</v>
      </c>
      <c r="I61" s="14" t="s">
        <v>384</v>
      </c>
      <c r="J61" s="14" t="s">
        <v>422</v>
      </c>
      <c r="K61" s="14" t="s">
        <v>529</v>
      </c>
      <c r="L61" s="30">
        <v>4</v>
      </c>
    </row>
    <row r="62" spans="1:12" s="30" customFormat="1" ht="54">
      <c r="A62" s="9">
        <v>3056</v>
      </c>
      <c r="B62" s="9" t="s">
        <v>1</v>
      </c>
      <c r="C62" s="9">
        <v>3059999</v>
      </c>
      <c r="D62" s="9"/>
      <c r="E62" s="9" t="s">
        <v>488</v>
      </c>
      <c r="F62" s="9"/>
      <c r="G62" s="8" t="s">
        <v>544</v>
      </c>
      <c r="H62" s="11">
        <v>140.80000000000001</v>
      </c>
      <c r="I62" s="9"/>
      <c r="J62" s="9"/>
      <c r="K62" s="9" t="s">
        <v>529</v>
      </c>
      <c r="L62" s="30">
        <v>4</v>
      </c>
    </row>
    <row r="63" spans="1:12" s="5" customFormat="1" ht="54">
      <c r="A63" s="14">
        <v>3056</v>
      </c>
      <c r="B63" s="14" t="s">
        <v>1</v>
      </c>
      <c r="C63" s="14">
        <v>3059999</v>
      </c>
      <c r="D63" s="14"/>
      <c r="E63" s="14" t="s">
        <v>488</v>
      </c>
      <c r="F63" s="12">
        <v>1</v>
      </c>
      <c r="G63" s="12" t="s">
        <v>940</v>
      </c>
      <c r="H63" s="15">
        <v>140.80000000000001</v>
      </c>
      <c r="I63" s="14" t="s">
        <v>385</v>
      </c>
      <c r="J63" s="14" t="s">
        <v>422</v>
      </c>
      <c r="K63" s="14" t="s">
        <v>529</v>
      </c>
      <c r="L63" s="30">
        <v>4</v>
      </c>
    </row>
    <row r="64" spans="1:12" s="30" customFormat="1" ht="62.25" customHeight="1">
      <c r="A64" s="9" t="s">
        <v>1123</v>
      </c>
      <c r="B64" s="9" t="s">
        <v>1</v>
      </c>
      <c r="C64" s="9">
        <v>3059999</v>
      </c>
      <c r="D64" s="9"/>
      <c r="E64" s="9" t="s">
        <v>1041</v>
      </c>
      <c r="F64" s="9"/>
      <c r="G64" s="8"/>
      <c r="H64" s="11"/>
      <c r="I64" s="9" t="s">
        <v>989</v>
      </c>
      <c r="J64" s="9"/>
      <c r="K64" s="9" t="s">
        <v>529</v>
      </c>
      <c r="L64" s="30">
        <v>4</v>
      </c>
    </row>
    <row r="65" spans="1:12" s="5" customFormat="1" ht="62.25" customHeight="1">
      <c r="A65" s="14" t="s">
        <v>1124</v>
      </c>
      <c r="B65" s="14" t="s">
        <v>1</v>
      </c>
      <c r="C65" s="14">
        <v>3059999</v>
      </c>
      <c r="D65" s="14"/>
      <c r="E65" s="14" t="s">
        <v>1041</v>
      </c>
      <c r="F65" s="12">
        <v>1</v>
      </c>
      <c r="G65" s="12" t="s">
        <v>1043</v>
      </c>
      <c r="H65" s="15">
        <v>0</v>
      </c>
      <c r="I65" s="14" t="s">
        <v>385</v>
      </c>
      <c r="J65" s="14" t="s">
        <v>422</v>
      </c>
      <c r="K65" s="14" t="s">
        <v>529</v>
      </c>
      <c r="L65" s="30">
        <v>4</v>
      </c>
    </row>
    <row r="66" spans="1:12" s="30" customFormat="1" ht="81.75" customHeight="1">
      <c r="A66" s="9" t="s">
        <v>1125</v>
      </c>
      <c r="B66" s="9" t="s">
        <v>1</v>
      </c>
      <c r="C66" s="9">
        <v>3059999</v>
      </c>
      <c r="D66" s="9"/>
      <c r="E66" s="9" t="s">
        <v>1042</v>
      </c>
      <c r="F66" s="9"/>
      <c r="G66" s="8"/>
      <c r="H66" s="11"/>
      <c r="I66" s="9"/>
      <c r="J66" s="9"/>
      <c r="K66" s="9" t="s">
        <v>529</v>
      </c>
      <c r="L66" s="30">
        <v>4</v>
      </c>
    </row>
    <row r="67" spans="1:12" s="5" customFormat="1" ht="81.75" customHeight="1">
      <c r="A67" s="14" t="s">
        <v>1125</v>
      </c>
      <c r="B67" s="14" t="s">
        <v>1</v>
      </c>
      <c r="C67" s="14">
        <v>3059999</v>
      </c>
      <c r="D67" s="14"/>
      <c r="E67" s="14" t="s">
        <v>1042</v>
      </c>
      <c r="F67" s="14" t="s">
        <v>541</v>
      </c>
      <c r="G67" s="12" t="s">
        <v>1045</v>
      </c>
      <c r="H67" s="15">
        <v>0</v>
      </c>
      <c r="I67" s="14" t="s">
        <v>385</v>
      </c>
      <c r="J67" s="14" t="s">
        <v>422</v>
      </c>
      <c r="K67" s="14" t="s">
        <v>529</v>
      </c>
      <c r="L67" s="30">
        <v>4</v>
      </c>
    </row>
    <row r="68" spans="1:12" s="30" customFormat="1" ht="36">
      <c r="A68" s="9">
        <v>4003</v>
      </c>
      <c r="B68" s="9" t="s">
        <v>1</v>
      </c>
      <c r="C68" s="9">
        <v>4020104</v>
      </c>
      <c r="D68" s="9">
        <v>4020104001</v>
      </c>
      <c r="E68" s="9" t="s">
        <v>491</v>
      </c>
      <c r="F68" s="9"/>
      <c r="G68" s="8" t="s">
        <v>544</v>
      </c>
      <c r="H68" s="11">
        <v>716456</v>
      </c>
      <c r="I68" s="9"/>
      <c r="J68" s="9"/>
      <c r="K68" s="9" t="s">
        <v>529</v>
      </c>
      <c r="L68" s="30">
        <v>4</v>
      </c>
    </row>
    <row r="69" spans="1:12" s="5" customFormat="1" ht="36">
      <c r="A69" s="14">
        <v>4003</v>
      </c>
      <c r="B69" s="14" t="s">
        <v>1</v>
      </c>
      <c r="C69" s="14">
        <v>4020104</v>
      </c>
      <c r="D69" s="14">
        <v>4020104001</v>
      </c>
      <c r="E69" s="14" t="s">
        <v>491</v>
      </c>
      <c r="F69" s="14" t="s">
        <v>541</v>
      </c>
      <c r="G69" s="12" t="s">
        <v>941</v>
      </c>
      <c r="H69" s="15">
        <v>716456</v>
      </c>
      <c r="I69" s="14" t="s">
        <v>394</v>
      </c>
      <c r="J69" s="14" t="s">
        <v>426</v>
      </c>
      <c r="K69" s="14" t="s">
        <v>529</v>
      </c>
      <c r="L69" s="30">
        <v>4</v>
      </c>
    </row>
    <row r="70" spans="1:12" s="30" customFormat="1" ht="36">
      <c r="A70" s="9">
        <v>9001</v>
      </c>
      <c r="B70" s="9" t="s">
        <v>1</v>
      </c>
      <c r="C70" s="9">
        <v>9010302</v>
      </c>
      <c r="D70" s="9">
        <v>9010302001</v>
      </c>
      <c r="E70" s="9" t="s">
        <v>494</v>
      </c>
      <c r="F70" s="9"/>
      <c r="G70" s="8" t="s">
        <v>544</v>
      </c>
      <c r="H70" s="11">
        <v>1500</v>
      </c>
      <c r="I70" s="9"/>
      <c r="J70" s="9"/>
      <c r="K70" s="9" t="s">
        <v>529</v>
      </c>
      <c r="L70" s="30">
        <v>4</v>
      </c>
    </row>
    <row r="71" spans="1:12" s="5" customFormat="1" ht="36">
      <c r="A71" s="14">
        <v>9001</v>
      </c>
      <c r="B71" s="14" t="s">
        <v>1</v>
      </c>
      <c r="C71" s="14">
        <v>9010302</v>
      </c>
      <c r="D71" s="14">
        <v>9010302001</v>
      </c>
      <c r="E71" s="14" t="s">
        <v>494</v>
      </c>
      <c r="F71" s="14" t="s">
        <v>541</v>
      </c>
      <c r="G71" s="12" t="s">
        <v>942</v>
      </c>
      <c r="H71" s="15">
        <v>1500</v>
      </c>
      <c r="I71" s="14" t="s">
        <v>386</v>
      </c>
      <c r="J71" s="14" t="s">
        <v>426</v>
      </c>
      <c r="K71" s="14" t="s">
        <v>529</v>
      </c>
      <c r="L71" s="30">
        <v>4</v>
      </c>
    </row>
    <row r="72" spans="1:12" s="30" customFormat="1">
      <c r="A72" s="9">
        <v>9004</v>
      </c>
      <c r="B72" s="9" t="s">
        <v>1</v>
      </c>
      <c r="C72" s="9">
        <v>9010101</v>
      </c>
      <c r="D72" s="9">
        <v>9010101001</v>
      </c>
      <c r="E72" s="9" t="s">
        <v>302</v>
      </c>
      <c r="F72" s="9"/>
      <c r="G72" s="8" t="s">
        <v>544</v>
      </c>
      <c r="H72" s="11">
        <v>15000</v>
      </c>
      <c r="I72" s="9"/>
      <c r="J72" s="9"/>
      <c r="K72" s="9" t="s">
        <v>529</v>
      </c>
      <c r="L72" s="30">
        <v>4</v>
      </c>
    </row>
    <row r="73" spans="1:12" s="5" customFormat="1">
      <c r="A73" s="14">
        <v>9004</v>
      </c>
      <c r="B73" s="14" t="s">
        <v>1</v>
      </c>
      <c r="C73" s="14">
        <v>9010101</v>
      </c>
      <c r="D73" s="14">
        <v>9010101001</v>
      </c>
      <c r="E73" s="14" t="s">
        <v>302</v>
      </c>
      <c r="F73" s="14" t="s">
        <v>541</v>
      </c>
      <c r="G73" s="12" t="s">
        <v>370</v>
      </c>
      <c r="H73" s="15">
        <v>15000</v>
      </c>
      <c r="I73" s="14" t="s">
        <v>386</v>
      </c>
      <c r="J73" s="14" t="s">
        <v>426</v>
      </c>
      <c r="K73" s="14" t="s">
        <v>529</v>
      </c>
      <c r="L73" s="30">
        <v>4</v>
      </c>
    </row>
    <row r="74" spans="1:12" s="30" customFormat="1" ht="36">
      <c r="A74" s="9">
        <v>9010</v>
      </c>
      <c r="B74" s="9" t="s">
        <v>1</v>
      </c>
      <c r="C74" s="9">
        <v>9019903</v>
      </c>
      <c r="D74" s="9">
        <v>9019903001</v>
      </c>
      <c r="E74" s="9" t="s">
        <v>495</v>
      </c>
      <c r="F74" s="9"/>
      <c r="G74" s="8" t="s">
        <v>544</v>
      </c>
      <c r="H74" s="11">
        <v>5000</v>
      </c>
      <c r="I74" s="9"/>
      <c r="J74" s="9"/>
      <c r="K74" s="9" t="s">
        <v>529</v>
      </c>
      <c r="L74" s="30">
        <v>4</v>
      </c>
    </row>
    <row r="75" spans="1:12" s="5" customFormat="1" ht="36">
      <c r="A75" s="14">
        <v>9010</v>
      </c>
      <c r="B75" s="14" t="s">
        <v>1</v>
      </c>
      <c r="C75" s="14">
        <v>9019903</v>
      </c>
      <c r="D75" s="14">
        <v>9019903001</v>
      </c>
      <c r="E75" s="14" t="s">
        <v>495</v>
      </c>
      <c r="F75" s="14" t="s">
        <v>541</v>
      </c>
      <c r="G75" s="12" t="s">
        <v>943</v>
      </c>
      <c r="H75" s="15">
        <v>5000</v>
      </c>
      <c r="I75" s="14" t="s">
        <v>394</v>
      </c>
      <c r="J75" s="14" t="s">
        <v>426</v>
      </c>
      <c r="K75" s="14" t="s">
        <v>529</v>
      </c>
      <c r="L75" s="30">
        <v>4</v>
      </c>
    </row>
    <row r="76" spans="1:12" s="30" customFormat="1" ht="36">
      <c r="A76" s="9">
        <v>9013</v>
      </c>
      <c r="B76" s="9" t="s">
        <v>1</v>
      </c>
      <c r="C76" s="9">
        <v>9010201</v>
      </c>
      <c r="D76" s="9">
        <v>9010201001</v>
      </c>
      <c r="E76" s="9" t="s">
        <v>496</v>
      </c>
      <c r="F76" s="9"/>
      <c r="G76" s="8" t="s">
        <v>544</v>
      </c>
      <c r="H76" s="11">
        <v>3200000</v>
      </c>
      <c r="I76" s="9"/>
      <c r="J76" s="9"/>
      <c r="K76" s="9" t="s">
        <v>529</v>
      </c>
      <c r="L76" s="30">
        <v>4</v>
      </c>
    </row>
    <row r="77" spans="1:12" s="5" customFormat="1" ht="36">
      <c r="A77" s="14">
        <v>9013</v>
      </c>
      <c r="B77" s="14" t="s">
        <v>1</v>
      </c>
      <c r="C77" s="14">
        <v>9010201</v>
      </c>
      <c r="D77" s="14">
        <v>9010201001</v>
      </c>
      <c r="E77" s="14" t="s">
        <v>496</v>
      </c>
      <c r="F77" s="14" t="s">
        <v>541</v>
      </c>
      <c r="G77" s="12" t="s">
        <v>944</v>
      </c>
      <c r="H77" s="15">
        <v>3200000</v>
      </c>
      <c r="I77" s="14" t="s">
        <v>386</v>
      </c>
      <c r="J77" s="14" t="s">
        <v>426</v>
      </c>
      <c r="K77" s="14" t="s">
        <v>529</v>
      </c>
      <c r="L77" s="30">
        <v>4</v>
      </c>
    </row>
    <row r="78" spans="1:12" s="30" customFormat="1" ht="40.5" customHeight="1">
      <c r="A78" s="9">
        <v>9014</v>
      </c>
      <c r="B78" s="9" t="s">
        <v>1</v>
      </c>
      <c r="C78" s="9">
        <v>9010301</v>
      </c>
      <c r="D78" s="9">
        <v>9010301001</v>
      </c>
      <c r="E78" s="9" t="s">
        <v>304</v>
      </c>
      <c r="F78" s="9"/>
      <c r="G78" s="8" t="s">
        <v>544</v>
      </c>
      <c r="H78" s="11">
        <v>30000</v>
      </c>
      <c r="I78" s="9"/>
      <c r="J78" s="9"/>
      <c r="K78" s="9" t="s">
        <v>529</v>
      </c>
      <c r="L78" s="30">
        <v>4</v>
      </c>
    </row>
    <row r="79" spans="1:12" s="5" customFormat="1" ht="34.5" customHeight="1">
      <c r="A79" s="14">
        <v>9014</v>
      </c>
      <c r="B79" s="14" t="s">
        <v>1</v>
      </c>
      <c r="C79" s="14">
        <v>9010301</v>
      </c>
      <c r="D79" s="14">
        <v>9010301001</v>
      </c>
      <c r="E79" s="14" t="s">
        <v>304</v>
      </c>
      <c r="F79" s="14" t="s">
        <v>541</v>
      </c>
      <c r="G79" s="12" t="s">
        <v>372</v>
      </c>
      <c r="H79" s="15">
        <v>30000</v>
      </c>
      <c r="I79" s="14" t="s">
        <v>386</v>
      </c>
      <c r="J79" s="14" t="s">
        <v>426</v>
      </c>
      <c r="K79" s="14" t="s">
        <v>529</v>
      </c>
      <c r="L79" s="30">
        <v>4</v>
      </c>
    </row>
    <row r="80" spans="1:12" s="30" customFormat="1" ht="49.5" customHeight="1">
      <c r="A80" s="9">
        <v>9015</v>
      </c>
      <c r="B80" s="9" t="s">
        <v>1</v>
      </c>
      <c r="C80" s="9">
        <v>9010102</v>
      </c>
      <c r="D80" s="9">
        <v>9010102001</v>
      </c>
      <c r="E80" s="9" t="s">
        <v>497</v>
      </c>
      <c r="F80" s="9"/>
      <c r="G80" s="8" t="s">
        <v>544</v>
      </c>
      <c r="H80" s="11">
        <v>1100000</v>
      </c>
      <c r="I80" s="9"/>
      <c r="J80" s="9"/>
      <c r="K80" s="9" t="s">
        <v>529</v>
      </c>
      <c r="L80" s="30">
        <v>4</v>
      </c>
    </row>
    <row r="81" spans="1:12" s="5" customFormat="1" ht="49.5" customHeight="1">
      <c r="A81" s="14">
        <v>9015</v>
      </c>
      <c r="B81" s="14" t="s">
        <v>1</v>
      </c>
      <c r="C81" s="14">
        <v>9010102</v>
      </c>
      <c r="D81" s="14">
        <v>9010102001</v>
      </c>
      <c r="E81" s="14" t="s">
        <v>497</v>
      </c>
      <c r="F81" s="14" t="s">
        <v>541</v>
      </c>
      <c r="G81" s="12" t="s">
        <v>945</v>
      </c>
      <c r="H81" s="15">
        <v>1100000</v>
      </c>
      <c r="I81" s="14" t="s">
        <v>386</v>
      </c>
      <c r="J81" s="14" t="s">
        <v>426</v>
      </c>
      <c r="K81" s="14" t="s">
        <v>529</v>
      </c>
      <c r="L81" s="30">
        <v>4</v>
      </c>
    </row>
    <row r="82" spans="1:12" s="30" customFormat="1" ht="36">
      <c r="A82" s="9">
        <v>9019</v>
      </c>
      <c r="B82" s="9" t="s">
        <v>1</v>
      </c>
      <c r="C82" s="9">
        <v>9010202</v>
      </c>
      <c r="D82" s="9">
        <v>9010202001</v>
      </c>
      <c r="E82" s="9" t="s">
        <v>498</v>
      </c>
      <c r="F82" s="9"/>
      <c r="G82" s="8" t="s">
        <v>544</v>
      </c>
      <c r="H82" s="11">
        <v>1000</v>
      </c>
      <c r="I82" s="9"/>
      <c r="J82" s="9"/>
      <c r="K82" s="9" t="s">
        <v>529</v>
      </c>
      <c r="L82" s="30">
        <v>4</v>
      </c>
    </row>
    <row r="83" spans="1:12" s="5" customFormat="1" ht="54">
      <c r="A83" s="14">
        <v>9019</v>
      </c>
      <c r="B83" s="14" t="s">
        <v>1</v>
      </c>
      <c r="C83" s="14">
        <v>9010202</v>
      </c>
      <c r="D83" s="14">
        <v>9010202001</v>
      </c>
      <c r="E83" s="14" t="s">
        <v>498</v>
      </c>
      <c r="F83" s="14" t="s">
        <v>541</v>
      </c>
      <c r="G83" s="12" t="s">
        <v>946</v>
      </c>
      <c r="H83" s="15">
        <v>1000</v>
      </c>
      <c r="I83" s="14" t="s">
        <v>386</v>
      </c>
      <c r="J83" s="14" t="s">
        <v>426</v>
      </c>
      <c r="K83" s="14" t="s">
        <v>529</v>
      </c>
      <c r="L83" s="30">
        <v>4</v>
      </c>
    </row>
    <row r="84" spans="1:12" s="30" customFormat="1">
      <c r="A84" s="9">
        <v>9022</v>
      </c>
      <c r="B84" s="9" t="s">
        <v>1</v>
      </c>
      <c r="C84" s="9">
        <v>9010199</v>
      </c>
      <c r="D84" s="9">
        <v>9010199999</v>
      </c>
      <c r="E84" s="9" t="s">
        <v>500</v>
      </c>
      <c r="F84" s="9"/>
      <c r="G84" s="8" t="s">
        <v>544</v>
      </c>
      <c r="H84" s="11">
        <v>30000</v>
      </c>
      <c r="I84" s="9"/>
      <c r="J84" s="9"/>
      <c r="K84" s="9" t="s">
        <v>529</v>
      </c>
      <c r="L84" s="30">
        <v>4</v>
      </c>
    </row>
    <row r="85" spans="1:12" s="5" customFormat="1">
      <c r="A85" s="14">
        <v>9022</v>
      </c>
      <c r="B85" s="14" t="s">
        <v>1</v>
      </c>
      <c r="C85" s="14">
        <v>9010199</v>
      </c>
      <c r="D85" s="14">
        <v>9010199999</v>
      </c>
      <c r="E85" s="14" t="s">
        <v>500</v>
      </c>
      <c r="F85" s="14" t="s">
        <v>541</v>
      </c>
      <c r="G85" s="12" t="s">
        <v>947</v>
      </c>
      <c r="H85" s="15">
        <v>30000</v>
      </c>
      <c r="I85" s="14" t="s">
        <v>386</v>
      </c>
      <c r="J85" s="14" t="s">
        <v>426</v>
      </c>
      <c r="K85" s="14" t="s">
        <v>529</v>
      </c>
      <c r="L85" s="30">
        <v>4</v>
      </c>
    </row>
    <row r="86" spans="1:12" s="30" customFormat="1" ht="36">
      <c r="A86" s="9">
        <v>9025</v>
      </c>
      <c r="B86" s="9" t="s">
        <v>1</v>
      </c>
      <c r="C86" s="9">
        <v>9019903</v>
      </c>
      <c r="D86" s="9">
        <v>9019903001</v>
      </c>
      <c r="E86" s="9" t="s">
        <v>501</v>
      </c>
      <c r="F86" s="9"/>
      <c r="G86" s="8" t="s">
        <v>544</v>
      </c>
      <c r="H86" s="11">
        <v>10000</v>
      </c>
      <c r="I86" s="9"/>
      <c r="J86" s="9"/>
      <c r="K86" s="9" t="s">
        <v>529</v>
      </c>
      <c r="L86" s="30">
        <v>4</v>
      </c>
    </row>
    <row r="87" spans="1:12" s="5" customFormat="1" ht="36">
      <c r="A87" s="14">
        <v>9025</v>
      </c>
      <c r="B87" s="14" t="s">
        <v>1</v>
      </c>
      <c r="C87" s="14">
        <v>9019903</v>
      </c>
      <c r="D87" s="14">
        <v>9019903001</v>
      </c>
      <c r="E87" s="14" t="s">
        <v>501</v>
      </c>
      <c r="F87" s="14" t="s">
        <v>541</v>
      </c>
      <c r="G87" s="12" t="s">
        <v>948</v>
      </c>
      <c r="H87" s="15">
        <v>10000</v>
      </c>
      <c r="I87" s="14" t="s">
        <v>394</v>
      </c>
      <c r="J87" s="14" t="s">
        <v>426</v>
      </c>
      <c r="K87" s="14" t="s">
        <v>529</v>
      </c>
      <c r="L87" s="30">
        <v>4</v>
      </c>
    </row>
    <row r="88" spans="1:12" s="30" customFormat="1">
      <c r="A88" s="9">
        <v>9027</v>
      </c>
      <c r="B88" s="9" t="s">
        <v>1</v>
      </c>
      <c r="C88" s="9">
        <v>9019901</v>
      </c>
      <c r="D88" s="9">
        <v>9019901001</v>
      </c>
      <c r="E88" s="9" t="s">
        <v>502</v>
      </c>
      <c r="F88" s="9"/>
      <c r="G88" s="8" t="s">
        <v>544</v>
      </c>
      <c r="H88" s="11">
        <v>50000</v>
      </c>
      <c r="I88" s="9"/>
      <c r="J88" s="9"/>
      <c r="K88" s="9" t="s">
        <v>529</v>
      </c>
      <c r="L88" s="30">
        <v>4</v>
      </c>
    </row>
    <row r="89" spans="1:12" s="5" customFormat="1" ht="36">
      <c r="A89" s="14">
        <v>9027</v>
      </c>
      <c r="B89" s="14" t="s">
        <v>1</v>
      </c>
      <c r="C89" s="14">
        <v>9019901</v>
      </c>
      <c r="D89" s="14">
        <v>9019901001</v>
      </c>
      <c r="E89" s="14" t="s">
        <v>502</v>
      </c>
      <c r="F89" s="14" t="s">
        <v>541</v>
      </c>
      <c r="G89" s="12" t="s">
        <v>949</v>
      </c>
      <c r="H89" s="15">
        <v>50000</v>
      </c>
      <c r="I89" s="14" t="s">
        <v>394</v>
      </c>
      <c r="J89" s="14" t="s">
        <v>422</v>
      </c>
      <c r="K89" s="14" t="s">
        <v>529</v>
      </c>
      <c r="L89" s="30">
        <v>4</v>
      </c>
    </row>
    <row r="90" spans="1:12" s="30" customFormat="1">
      <c r="A90" s="9">
        <v>9028</v>
      </c>
      <c r="B90" s="9" t="s">
        <v>1</v>
      </c>
      <c r="C90" s="9">
        <v>9010199</v>
      </c>
      <c r="D90" s="9">
        <v>9010199999</v>
      </c>
      <c r="E90" s="9" t="s">
        <v>503</v>
      </c>
      <c r="F90" s="9"/>
      <c r="G90" s="8" t="s">
        <v>544</v>
      </c>
      <c r="H90" s="11">
        <v>10000</v>
      </c>
      <c r="I90" s="9"/>
      <c r="J90" s="9"/>
      <c r="K90" s="9" t="s">
        <v>529</v>
      </c>
      <c r="L90" s="30">
        <v>4</v>
      </c>
    </row>
    <row r="91" spans="1:12" s="5" customFormat="1">
      <c r="A91" s="14">
        <v>9028</v>
      </c>
      <c r="B91" s="14" t="s">
        <v>1</v>
      </c>
      <c r="C91" s="14">
        <v>9010199</v>
      </c>
      <c r="D91" s="14">
        <v>9010199999</v>
      </c>
      <c r="E91" s="14" t="s">
        <v>503</v>
      </c>
      <c r="F91" s="14" t="s">
        <v>541</v>
      </c>
      <c r="G91" s="12" t="s">
        <v>950</v>
      </c>
      <c r="H91" s="15">
        <v>10000</v>
      </c>
      <c r="I91" s="14" t="s">
        <v>394</v>
      </c>
      <c r="J91" s="14" t="s">
        <v>426</v>
      </c>
      <c r="K91" s="14" t="s">
        <v>529</v>
      </c>
      <c r="L91" s="30">
        <v>4</v>
      </c>
    </row>
    <row r="92" spans="1:12" s="30" customFormat="1" ht="36">
      <c r="A92" s="9">
        <v>9029</v>
      </c>
      <c r="B92" s="9" t="s">
        <v>1</v>
      </c>
      <c r="C92" s="9">
        <v>9010199</v>
      </c>
      <c r="D92" s="9">
        <v>9010199999</v>
      </c>
      <c r="E92" s="9" t="s">
        <v>504</v>
      </c>
      <c r="F92" s="9"/>
      <c r="G92" s="8" t="s">
        <v>544</v>
      </c>
      <c r="H92" s="11">
        <v>5000</v>
      </c>
      <c r="I92" s="9"/>
      <c r="J92" s="9"/>
      <c r="K92" s="9" t="s">
        <v>529</v>
      </c>
      <c r="L92" s="30">
        <v>4</v>
      </c>
    </row>
    <row r="93" spans="1:12" s="5" customFormat="1" ht="36">
      <c r="A93" s="14">
        <v>9029</v>
      </c>
      <c r="B93" s="14" t="s">
        <v>1</v>
      </c>
      <c r="C93" s="14">
        <v>9010199</v>
      </c>
      <c r="D93" s="14">
        <v>9010199999</v>
      </c>
      <c r="E93" s="14" t="s">
        <v>504</v>
      </c>
      <c r="F93" s="14" t="s">
        <v>541</v>
      </c>
      <c r="G93" s="12" t="s">
        <v>951</v>
      </c>
      <c r="H93" s="15">
        <v>5000</v>
      </c>
      <c r="I93" s="14" t="s">
        <v>385</v>
      </c>
      <c r="J93" s="14" t="s">
        <v>426</v>
      </c>
      <c r="K93" s="14" t="s">
        <v>529</v>
      </c>
      <c r="L93" s="30">
        <v>4</v>
      </c>
    </row>
    <row r="94" spans="1:12" s="30" customFormat="1" ht="36">
      <c r="A94" s="9">
        <v>9033</v>
      </c>
      <c r="B94" s="9" t="s">
        <v>1</v>
      </c>
      <c r="C94" s="9">
        <v>9010199</v>
      </c>
      <c r="D94" s="9">
        <v>9010199999</v>
      </c>
      <c r="E94" s="9" t="s">
        <v>507</v>
      </c>
      <c r="F94" s="9"/>
      <c r="G94" s="8" t="s">
        <v>544</v>
      </c>
      <c r="H94" s="11">
        <v>215650</v>
      </c>
      <c r="I94" s="9"/>
      <c r="J94" s="9"/>
      <c r="K94" s="9" t="s">
        <v>529</v>
      </c>
      <c r="L94" s="30">
        <v>4</v>
      </c>
    </row>
    <row r="95" spans="1:12" s="5" customFormat="1" ht="36">
      <c r="A95" s="14">
        <v>9033</v>
      </c>
      <c r="B95" s="14" t="s">
        <v>1</v>
      </c>
      <c r="C95" s="14">
        <v>9010199</v>
      </c>
      <c r="D95" s="14">
        <v>9010199999</v>
      </c>
      <c r="E95" s="14" t="s">
        <v>507</v>
      </c>
      <c r="F95" s="14" t="s">
        <v>541</v>
      </c>
      <c r="G95" s="12" t="s">
        <v>952</v>
      </c>
      <c r="H95" s="15">
        <v>215650</v>
      </c>
      <c r="I95" s="14" t="s">
        <v>385</v>
      </c>
      <c r="J95" s="14" t="s">
        <v>426</v>
      </c>
      <c r="K95" s="14" t="s">
        <v>529</v>
      </c>
      <c r="L95" s="30">
        <v>4</v>
      </c>
    </row>
    <row r="96" spans="1:12" s="30" customFormat="1" ht="54">
      <c r="A96" s="9">
        <v>9034</v>
      </c>
      <c r="B96" s="9" t="s">
        <v>1</v>
      </c>
      <c r="C96" s="9">
        <v>9010199</v>
      </c>
      <c r="D96" s="9">
        <v>9010199999</v>
      </c>
      <c r="E96" s="9" t="s">
        <v>508</v>
      </c>
      <c r="F96" s="9"/>
      <c r="G96" s="8" t="s">
        <v>544</v>
      </c>
      <c r="H96" s="11">
        <v>100000</v>
      </c>
      <c r="I96" s="9"/>
      <c r="J96" s="9"/>
      <c r="K96" s="9" t="s">
        <v>529</v>
      </c>
      <c r="L96" s="30">
        <v>4</v>
      </c>
    </row>
    <row r="97" spans="1:12" s="5" customFormat="1" ht="54">
      <c r="A97" s="14">
        <v>9034</v>
      </c>
      <c r="B97" s="14" t="s">
        <v>1</v>
      </c>
      <c r="C97" s="14">
        <v>9010199</v>
      </c>
      <c r="D97" s="14">
        <v>9010199999</v>
      </c>
      <c r="E97" s="14" t="s">
        <v>508</v>
      </c>
      <c r="F97" s="14" t="s">
        <v>541</v>
      </c>
      <c r="G97" s="12" t="s">
        <v>953</v>
      </c>
      <c r="H97" s="15">
        <v>100000</v>
      </c>
      <c r="I97" s="14" t="s">
        <v>385</v>
      </c>
      <c r="J97" s="14" t="s">
        <v>426</v>
      </c>
      <c r="K97" s="14" t="s">
        <v>529</v>
      </c>
      <c r="L97" s="30">
        <v>4</v>
      </c>
    </row>
    <row r="98" spans="1:12" s="30" customFormat="1" ht="72">
      <c r="A98" s="9">
        <v>9035</v>
      </c>
      <c r="B98" s="9" t="s">
        <v>1</v>
      </c>
      <c r="C98" s="9">
        <v>9010199</v>
      </c>
      <c r="D98" s="9">
        <v>9010199999</v>
      </c>
      <c r="E98" s="9" t="s">
        <v>509</v>
      </c>
      <c r="F98" s="9"/>
      <c r="G98" s="8" t="s">
        <v>544</v>
      </c>
      <c r="H98" s="11">
        <v>476800</v>
      </c>
      <c r="I98" s="9"/>
      <c r="J98" s="9"/>
      <c r="K98" s="9" t="s">
        <v>529</v>
      </c>
      <c r="L98" s="30">
        <v>4</v>
      </c>
    </row>
    <row r="99" spans="1:12" s="5" customFormat="1" ht="72">
      <c r="A99" s="14">
        <v>9035</v>
      </c>
      <c r="B99" s="14" t="s">
        <v>1</v>
      </c>
      <c r="C99" s="14">
        <v>9010199</v>
      </c>
      <c r="D99" s="14">
        <v>9010199999</v>
      </c>
      <c r="E99" s="14" t="s">
        <v>509</v>
      </c>
      <c r="F99" s="14" t="s">
        <v>541</v>
      </c>
      <c r="G99" s="12" t="s">
        <v>954</v>
      </c>
      <c r="H99" s="15">
        <v>476800</v>
      </c>
      <c r="I99" s="14" t="s">
        <v>385</v>
      </c>
      <c r="J99" s="14" t="s">
        <v>426</v>
      </c>
      <c r="K99" s="14" t="s">
        <v>529</v>
      </c>
      <c r="L99" s="30">
        <v>4</v>
      </c>
    </row>
    <row r="100" spans="1:12" s="30" customFormat="1" ht="54">
      <c r="A100" s="9">
        <v>9036</v>
      </c>
      <c r="B100" s="9" t="s">
        <v>1</v>
      </c>
      <c r="C100" s="9">
        <v>9010199</v>
      </c>
      <c r="D100" s="9">
        <v>9010199999</v>
      </c>
      <c r="E100" s="9" t="s">
        <v>1181</v>
      </c>
      <c r="F100" s="9"/>
      <c r="G100" s="8" t="s">
        <v>544</v>
      </c>
      <c r="H100" s="11">
        <v>10000</v>
      </c>
      <c r="I100" s="9"/>
      <c r="J100" s="9"/>
      <c r="K100" s="9" t="s">
        <v>529</v>
      </c>
      <c r="L100" s="30">
        <v>4</v>
      </c>
    </row>
    <row r="101" spans="1:12" s="5" customFormat="1" ht="54">
      <c r="A101" s="14">
        <v>9036</v>
      </c>
      <c r="B101" s="14" t="s">
        <v>1</v>
      </c>
      <c r="C101" s="14">
        <v>9010199</v>
      </c>
      <c r="D101" s="14">
        <v>9010199999</v>
      </c>
      <c r="E101" s="14" t="s">
        <v>1181</v>
      </c>
      <c r="F101" s="14" t="s">
        <v>541</v>
      </c>
      <c r="G101" s="12" t="s">
        <v>1179</v>
      </c>
      <c r="H101" s="15">
        <v>10000</v>
      </c>
      <c r="I101" s="14" t="s">
        <v>386</v>
      </c>
      <c r="J101" s="14" t="s">
        <v>422</v>
      </c>
      <c r="K101" s="14" t="s">
        <v>529</v>
      </c>
      <c r="L101" s="30">
        <v>4</v>
      </c>
    </row>
    <row r="102" spans="1:12" s="30" customFormat="1">
      <c r="A102" s="9">
        <v>9037</v>
      </c>
      <c r="B102" s="9" t="s">
        <v>1</v>
      </c>
      <c r="C102" s="9">
        <v>9010199</v>
      </c>
      <c r="D102" s="9"/>
      <c r="E102" s="9" t="s">
        <v>510</v>
      </c>
      <c r="F102" s="9"/>
      <c r="G102" s="8" t="s">
        <v>544</v>
      </c>
      <c r="H102" s="11">
        <v>10000</v>
      </c>
      <c r="I102" s="9"/>
      <c r="J102" s="9"/>
      <c r="K102" s="9" t="s">
        <v>529</v>
      </c>
      <c r="L102" s="30">
        <v>4</v>
      </c>
    </row>
    <row r="103" spans="1:12" s="5" customFormat="1" ht="36">
      <c r="A103" s="14">
        <v>9037</v>
      </c>
      <c r="B103" s="14" t="s">
        <v>1</v>
      </c>
      <c r="C103" s="14">
        <v>9010199</v>
      </c>
      <c r="D103" s="14"/>
      <c r="E103" s="14" t="s">
        <v>510</v>
      </c>
      <c r="F103" s="14" t="s">
        <v>541</v>
      </c>
      <c r="G103" s="12" t="s">
        <v>955</v>
      </c>
      <c r="H103" s="15">
        <v>10000</v>
      </c>
      <c r="I103" s="14" t="s">
        <v>385</v>
      </c>
      <c r="J103" s="14" t="s">
        <v>426</v>
      </c>
      <c r="K103" s="14" t="s">
        <v>529</v>
      </c>
      <c r="L103" s="30">
        <v>4</v>
      </c>
    </row>
    <row r="104" spans="1:12" s="30" customFormat="1" ht="36">
      <c r="A104" s="9">
        <v>9038</v>
      </c>
      <c r="B104" s="9" t="s">
        <v>1</v>
      </c>
      <c r="C104" s="9">
        <v>9010199</v>
      </c>
      <c r="D104" s="9">
        <v>9010199999</v>
      </c>
      <c r="E104" s="9" t="s">
        <v>511</v>
      </c>
      <c r="F104" s="9"/>
      <c r="G104" s="8" t="s">
        <v>544</v>
      </c>
      <c r="H104" s="11">
        <v>30000</v>
      </c>
      <c r="I104" s="9"/>
      <c r="J104" s="9"/>
      <c r="K104" s="9" t="s">
        <v>529</v>
      </c>
      <c r="L104" s="30">
        <v>4</v>
      </c>
    </row>
    <row r="105" spans="1:12" s="5" customFormat="1" ht="36">
      <c r="A105" s="14">
        <v>9038</v>
      </c>
      <c r="B105" s="14" t="s">
        <v>1</v>
      </c>
      <c r="C105" s="14">
        <v>9010199</v>
      </c>
      <c r="D105" s="14">
        <v>9010199999</v>
      </c>
      <c r="E105" s="14" t="s">
        <v>511</v>
      </c>
      <c r="F105" s="14" t="s">
        <v>541</v>
      </c>
      <c r="G105" s="12" t="s">
        <v>956</v>
      </c>
      <c r="H105" s="15">
        <v>30000</v>
      </c>
      <c r="I105" s="14" t="s">
        <v>385</v>
      </c>
      <c r="J105" s="14" t="s">
        <v>426</v>
      </c>
      <c r="K105" s="14" t="s">
        <v>529</v>
      </c>
      <c r="L105" s="30">
        <v>4</v>
      </c>
    </row>
    <row r="106" spans="1:12" s="30" customFormat="1" ht="36">
      <c r="A106" s="9">
        <v>9040</v>
      </c>
      <c r="B106" s="9" t="s">
        <v>1</v>
      </c>
      <c r="C106" s="9">
        <v>9010299</v>
      </c>
      <c r="D106" s="9">
        <v>9010299999</v>
      </c>
      <c r="E106" s="9" t="s">
        <v>512</v>
      </c>
      <c r="F106" s="9"/>
      <c r="G106" s="8" t="s">
        <v>544</v>
      </c>
      <c r="H106" s="11">
        <v>5000</v>
      </c>
      <c r="I106" s="9"/>
      <c r="J106" s="9"/>
      <c r="K106" s="9" t="s">
        <v>529</v>
      </c>
      <c r="L106" s="30">
        <v>4</v>
      </c>
    </row>
    <row r="107" spans="1:12" s="5" customFormat="1" ht="36">
      <c r="A107" s="14">
        <v>9040</v>
      </c>
      <c r="B107" s="14" t="s">
        <v>1</v>
      </c>
      <c r="C107" s="14">
        <v>9010299</v>
      </c>
      <c r="D107" s="14">
        <v>9010299999</v>
      </c>
      <c r="E107" s="14" t="s">
        <v>512</v>
      </c>
      <c r="F107" s="14" t="s">
        <v>541</v>
      </c>
      <c r="G107" s="12" t="s">
        <v>957</v>
      </c>
      <c r="H107" s="15">
        <v>5000</v>
      </c>
      <c r="I107" s="14" t="s">
        <v>385</v>
      </c>
      <c r="J107" s="14" t="s">
        <v>422</v>
      </c>
      <c r="K107" s="14" t="s">
        <v>529</v>
      </c>
      <c r="L107" s="30">
        <v>4</v>
      </c>
    </row>
    <row r="108" spans="1:12" s="30" customFormat="1" ht="90">
      <c r="A108" s="9">
        <v>9041</v>
      </c>
      <c r="B108" s="9" t="s">
        <v>1</v>
      </c>
      <c r="C108" s="9">
        <v>9019999</v>
      </c>
      <c r="D108" s="9"/>
      <c r="E108" s="9" t="s">
        <v>513</v>
      </c>
      <c r="F108" s="9"/>
      <c r="G108" s="8" t="s">
        <v>544</v>
      </c>
      <c r="H108" s="11">
        <v>10000</v>
      </c>
      <c r="I108" s="9"/>
      <c r="J108" s="9"/>
      <c r="K108" s="9" t="s">
        <v>529</v>
      </c>
      <c r="L108" s="30">
        <v>4</v>
      </c>
    </row>
    <row r="109" spans="1:12" s="5" customFormat="1" ht="90">
      <c r="A109" s="14">
        <v>9041</v>
      </c>
      <c r="B109" s="14" t="s">
        <v>1</v>
      </c>
      <c r="C109" s="14">
        <v>9019999</v>
      </c>
      <c r="D109" s="14"/>
      <c r="E109" s="14" t="s">
        <v>513</v>
      </c>
      <c r="F109" s="14" t="s">
        <v>541</v>
      </c>
      <c r="G109" s="12" t="s">
        <v>958</v>
      </c>
      <c r="H109" s="15">
        <v>10000</v>
      </c>
      <c r="I109" s="14" t="s">
        <v>386</v>
      </c>
      <c r="J109" s="14" t="s">
        <v>422</v>
      </c>
      <c r="K109" s="14" t="s">
        <v>529</v>
      </c>
      <c r="L109" s="30">
        <v>4</v>
      </c>
    </row>
    <row r="110" spans="1:12" s="30" customFormat="1" ht="54">
      <c r="A110" s="9">
        <v>2001</v>
      </c>
      <c r="B110" s="9" t="s">
        <v>1</v>
      </c>
      <c r="C110" s="9">
        <v>2010102</v>
      </c>
      <c r="D110" s="9">
        <v>2010102017</v>
      </c>
      <c r="E110" s="9" t="s">
        <v>458</v>
      </c>
      <c r="F110" s="9"/>
      <c r="G110" s="8" t="s">
        <v>544</v>
      </c>
      <c r="H110" s="11">
        <v>15000</v>
      </c>
      <c r="I110" s="9"/>
      <c r="J110" s="9"/>
      <c r="K110" s="9" t="s">
        <v>1156</v>
      </c>
      <c r="L110" s="30">
        <v>5</v>
      </c>
    </row>
    <row r="111" spans="1:12" s="5" customFormat="1" ht="54">
      <c r="A111" s="14">
        <v>2001</v>
      </c>
      <c r="B111" s="14" t="s">
        <v>1</v>
      </c>
      <c r="C111" s="14">
        <v>2010102</v>
      </c>
      <c r="D111" s="14">
        <v>2010102017</v>
      </c>
      <c r="E111" s="14" t="s">
        <v>458</v>
      </c>
      <c r="F111" s="14" t="s">
        <v>541</v>
      </c>
      <c r="G111" s="12" t="s">
        <v>921</v>
      </c>
      <c r="H111" s="15">
        <v>15000</v>
      </c>
      <c r="I111" s="14" t="s">
        <v>413</v>
      </c>
      <c r="J111" s="14" t="s">
        <v>459</v>
      </c>
      <c r="K111" s="14" t="s">
        <v>1157</v>
      </c>
      <c r="L111" s="30">
        <v>5</v>
      </c>
    </row>
    <row r="112" spans="1:12" s="30" customFormat="1" ht="54">
      <c r="A112" s="9">
        <v>2003</v>
      </c>
      <c r="B112" s="9" t="s">
        <v>1</v>
      </c>
      <c r="C112" s="9">
        <v>2010101</v>
      </c>
      <c r="D112" s="9">
        <v>2010101010</v>
      </c>
      <c r="E112" s="9" t="s">
        <v>460</v>
      </c>
      <c r="F112" s="9"/>
      <c r="G112" s="8" t="s">
        <v>544</v>
      </c>
      <c r="H112" s="11">
        <v>172676.07</v>
      </c>
      <c r="I112" s="9"/>
      <c r="J112" s="9"/>
      <c r="K112" s="9" t="s">
        <v>1156</v>
      </c>
      <c r="L112" s="30">
        <v>5</v>
      </c>
    </row>
    <row r="113" spans="1:12" s="5" customFormat="1" ht="54">
      <c r="A113" s="14">
        <v>2003</v>
      </c>
      <c r="B113" s="14" t="s">
        <v>1</v>
      </c>
      <c r="C113" s="14">
        <v>2010101</v>
      </c>
      <c r="D113" s="14">
        <v>2010101010</v>
      </c>
      <c r="E113" s="14" t="s">
        <v>460</v>
      </c>
      <c r="F113" s="14" t="s">
        <v>541</v>
      </c>
      <c r="G113" s="12" t="s">
        <v>922</v>
      </c>
      <c r="H113" s="15">
        <v>172676.07</v>
      </c>
      <c r="I113" s="14" t="s">
        <v>399</v>
      </c>
      <c r="J113" s="14" t="s">
        <v>422</v>
      </c>
      <c r="K113" s="14" t="s">
        <v>1157</v>
      </c>
      <c r="L113" s="30">
        <v>5</v>
      </c>
    </row>
    <row r="114" spans="1:12" s="30" customFormat="1" ht="54">
      <c r="A114" s="9">
        <v>3002</v>
      </c>
      <c r="B114" s="9" t="s">
        <v>1</v>
      </c>
      <c r="C114" s="9">
        <v>3059999</v>
      </c>
      <c r="D114" s="9">
        <v>3059999999</v>
      </c>
      <c r="E114" s="9" t="s">
        <v>1166</v>
      </c>
      <c r="F114" s="9"/>
      <c r="G114" s="8" t="s">
        <v>544</v>
      </c>
      <c r="H114" s="11">
        <v>128</v>
      </c>
      <c r="I114" s="9"/>
      <c r="J114" s="9"/>
      <c r="K114" s="9" t="s">
        <v>1156</v>
      </c>
      <c r="L114" s="30">
        <v>5</v>
      </c>
    </row>
    <row r="115" spans="1:12" s="5" customFormat="1" ht="54">
      <c r="A115" s="14">
        <v>3002</v>
      </c>
      <c r="B115" s="14" t="s">
        <v>1</v>
      </c>
      <c r="C115" s="14">
        <v>3059999</v>
      </c>
      <c r="D115" s="14">
        <v>3059999999</v>
      </c>
      <c r="E115" s="14" t="s">
        <v>1166</v>
      </c>
      <c r="F115" s="14" t="s">
        <v>541</v>
      </c>
      <c r="G115" s="12" t="s">
        <v>914</v>
      </c>
      <c r="H115" s="15">
        <v>128</v>
      </c>
      <c r="I115" s="14" t="s">
        <v>413</v>
      </c>
      <c r="J115" s="14" t="s">
        <v>422</v>
      </c>
      <c r="K115" s="14" t="s">
        <v>1157</v>
      </c>
      <c r="L115" s="30">
        <v>5</v>
      </c>
    </row>
    <row r="116" spans="1:12" s="30" customFormat="1" ht="54">
      <c r="A116" s="9">
        <v>3032</v>
      </c>
      <c r="B116" s="9" t="s">
        <v>1</v>
      </c>
      <c r="C116" s="9">
        <v>3050203</v>
      </c>
      <c r="D116" s="9"/>
      <c r="E116" s="9" t="s">
        <v>1167</v>
      </c>
      <c r="F116" s="9"/>
      <c r="G116" s="8" t="s">
        <v>544</v>
      </c>
      <c r="H116" s="11">
        <v>0</v>
      </c>
      <c r="I116" s="9"/>
      <c r="J116" s="9"/>
      <c r="K116" s="9" t="s">
        <v>1156</v>
      </c>
      <c r="L116" s="30">
        <v>5</v>
      </c>
    </row>
    <row r="117" spans="1:12" s="5" customFormat="1" ht="54">
      <c r="A117" s="14">
        <v>3032</v>
      </c>
      <c r="B117" s="14" t="s">
        <v>1</v>
      </c>
      <c r="C117" s="14">
        <v>3050203</v>
      </c>
      <c r="D117" s="14"/>
      <c r="E117" s="14" t="s">
        <v>1167</v>
      </c>
      <c r="F117" s="14" t="s">
        <v>541</v>
      </c>
      <c r="G117" s="12" t="s">
        <v>915</v>
      </c>
      <c r="H117" s="15">
        <v>0</v>
      </c>
      <c r="I117" s="14" t="s">
        <v>413</v>
      </c>
      <c r="J117" s="14" t="s">
        <v>422</v>
      </c>
      <c r="K117" s="14" t="s">
        <v>1157</v>
      </c>
      <c r="L117" s="30">
        <v>5</v>
      </c>
    </row>
    <row r="118" spans="1:12" s="30" customFormat="1" ht="54">
      <c r="A118" s="9" t="s">
        <v>1148</v>
      </c>
      <c r="B118" s="9" t="s">
        <v>1</v>
      </c>
      <c r="C118" s="9" t="s">
        <v>1149</v>
      </c>
      <c r="D118" s="9"/>
      <c r="E118" s="9" t="s">
        <v>1168</v>
      </c>
      <c r="F118" s="9"/>
      <c r="G118" s="8" t="s">
        <v>544</v>
      </c>
      <c r="H118" s="11">
        <v>0</v>
      </c>
      <c r="I118" s="9"/>
      <c r="J118" s="9"/>
      <c r="K118" s="9" t="s">
        <v>1156</v>
      </c>
      <c r="L118" s="30">
        <v>5</v>
      </c>
    </row>
    <row r="119" spans="1:12" s="5" customFormat="1" ht="54">
      <c r="A119" s="14" t="s">
        <v>1148</v>
      </c>
      <c r="B119" s="14" t="s">
        <v>1</v>
      </c>
      <c r="C119" s="14" t="s">
        <v>1149</v>
      </c>
      <c r="D119" s="14"/>
      <c r="E119" s="14" t="s">
        <v>1168</v>
      </c>
      <c r="F119" s="14" t="s">
        <v>541</v>
      </c>
      <c r="G119" s="12" t="s">
        <v>475</v>
      </c>
      <c r="H119" s="15">
        <v>0</v>
      </c>
      <c r="I119" s="14" t="s">
        <v>413</v>
      </c>
      <c r="J119" s="14" t="s">
        <v>422</v>
      </c>
      <c r="K119" s="14" t="s">
        <v>1157</v>
      </c>
      <c r="L119" s="30">
        <v>5</v>
      </c>
    </row>
    <row r="120" spans="1:12" s="30" customFormat="1" ht="54">
      <c r="A120" s="9">
        <v>9030</v>
      </c>
      <c r="B120" s="9" t="s">
        <v>1</v>
      </c>
      <c r="C120" s="9">
        <v>9020402</v>
      </c>
      <c r="D120" s="9">
        <v>9020402001</v>
      </c>
      <c r="E120" s="9" t="s">
        <v>505</v>
      </c>
      <c r="F120" s="9"/>
      <c r="G120" s="8" t="s">
        <v>544</v>
      </c>
      <c r="H120" s="11">
        <v>0</v>
      </c>
      <c r="I120" s="9"/>
      <c r="J120" s="9"/>
      <c r="K120" s="9" t="s">
        <v>1156</v>
      </c>
      <c r="L120" s="30">
        <v>5</v>
      </c>
    </row>
    <row r="121" spans="1:12" s="5" customFormat="1" ht="54">
      <c r="A121" s="14">
        <v>9030</v>
      </c>
      <c r="B121" s="14" t="s">
        <v>1</v>
      </c>
      <c r="C121" s="14">
        <v>9020402</v>
      </c>
      <c r="D121" s="14">
        <v>9020402001</v>
      </c>
      <c r="E121" s="14" t="s">
        <v>505</v>
      </c>
      <c r="F121" s="14" t="s">
        <v>541</v>
      </c>
      <c r="G121" s="12" t="s">
        <v>924</v>
      </c>
      <c r="H121" s="15">
        <v>0</v>
      </c>
      <c r="I121" s="14" t="s">
        <v>413</v>
      </c>
      <c r="J121" s="14" t="s">
        <v>422</v>
      </c>
      <c r="K121" s="14" t="s">
        <v>1157</v>
      </c>
      <c r="L121" s="30">
        <v>5</v>
      </c>
    </row>
    <row r="122" spans="1:12" s="30" customFormat="1" ht="54">
      <c r="A122" s="9">
        <v>2004</v>
      </c>
      <c r="B122" s="9" t="s">
        <v>1</v>
      </c>
      <c r="C122" s="9">
        <v>2010104</v>
      </c>
      <c r="D122" s="9">
        <v>2010104001</v>
      </c>
      <c r="E122" s="9" t="s">
        <v>461</v>
      </c>
      <c r="F122" s="9"/>
      <c r="G122" s="8" t="s">
        <v>544</v>
      </c>
      <c r="H122" s="11">
        <v>33000</v>
      </c>
      <c r="I122" s="9"/>
      <c r="J122" s="9"/>
      <c r="K122" s="9" t="s">
        <v>1156</v>
      </c>
      <c r="L122" s="30">
        <v>5</v>
      </c>
    </row>
    <row r="123" spans="1:12" s="5" customFormat="1" ht="54">
      <c r="A123" s="14">
        <v>2004</v>
      </c>
      <c r="B123" s="14" t="s">
        <v>1</v>
      </c>
      <c r="C123" s="14">
        <v>2010104</v>
      </c>
      <c r="D123" s="14">
        <v>2010104001</v>
      </c>
      <c r="E123" s="14" t="s">
        <v>461</v>
      </c>
      <c r="F123" s="14" t="s">
        <v>541</v>
      </c>
      <c r="G123" s="12" t="s">
        <v>976</v>
      </c>
      <c r="H123" s="15">
        <v>33000</v>
      </c>
      <c r="I123" s="14" t="s">
        <v>389</v>
      </c>
      <c r="J123" s="14" t="s">
        <v>422</v>
      </c>
      <c r="K123" s="14" t="s">
        <v>1157</v>
      </c>
      <c r="L123" s="30">
        <v>5</v>
      </c>
    </row>
    <row r="124" spans="1:12" s="30" customFormat="1" ht="54">
      <c r="A124" s="9">
        <v>3004</v>
      </c>
      <c r="B124" s="9" t="s">
        <v>1</v>
      </c>
      <c r="C124" s="9">
        <v>3010201</v>
      </c>
      <c r="D124" s="9"/>
      <c r="E124" s="9" t="s">
        <v>466</v>
      </c>
      <c r="F124" s="9"/>
      <c r="G124" s="8" t="s">
        <v>544</v>
      </c>
      <c r="H124" s="11">
        <v>1000</v>
      </c>
      <c r="I124" s="9"/>
      <c r="J124" s="9"/>
      <c r="K124" s="9" t="s">
        <v>1156</v>
      </c>
      <c r="L124" s="30">
        <v>5</v>
      </c>
    </row>
    <row r="125" spans="1:12" s="5" customFormat="1" ht="54">
      <c r="A125" s="14">
        <v>3004</v>
      </c>
      <c r="B125" s="14" t="s">
        <v>1</v>
      </c>
      <c r="C125" s="14">
        <v>3010201</v>
      </c>
      <c r="D125" s="14"/>
      <c r="E125" s="14" t="s">
        <v>466</v>
      </c>
      <c r="F125" s="14" t="s">
        <v>541</v>
      </c>
      <c r="G125" s="12" t="s">
        <v>977</v>
      </c>
      <c r="H125" s="15">
        <v>1000</v>
      </c>
      <c r="I125" s="14" t="s">
        <v>391</v>
      </c>
      <c r="J125" s="14" t="s">
        <v>422</v>
      </c>
      <c r="K125" s="14" t="s">
        <v>1157</v>
      </c>
      <c r="L125" s="30">
        <v>5</v>
      </c>
    </row>
    <row r="126" spans="1:12" s="30" customFormat="1" ht="54">
      <c r="A126" s="9">
        <v>3044</v>
      </c>
      <c r="B126" s="9" t="s">
        <v>1</v>
      </c>
      <c r="C126" s="9">
        <v>4050302</v>
      </c>
      <c r="D126" s="9"/>
      <c r="E126" s="9" t="s">
        <v>481</v>
      </c>
      <c r="F126" s="9"/>
      <c r="G126" s="8" t="s">
        <v>544</v>
      </c>
      <c r="H126" s="11">
        <v>0</v>
      </c>
      <c r="I126" s="9"/>
      <c r="J126" s="9"/>
      <c r="K126" s="9" t="s">
        <v>1156</v>
      </c>
      <c r="L126" s="30">
        <v>5</v>
      </c>
    </row>
    <row r="127" spans="1:12" s="5" customFormat="1" ht="54">
      <c r="A127" s="14">
        <v>3044</v>
      </c>
      <c r="B127" s="14" t="s">
        <v>1</v>
      </c>
      <c r="C127" s="14">
        <v>4050302</v>
      </c>
      <c r="D127" s="14"/>
      <c r="E127" s="14" t="s">
        <v>481</v>
      </c>
      <c r="F127" s="14" t="s">
        <v>541</v>
      </c>
      <c r="G127" s="12" t="s">
        <v>978</v>
      </c>
      <c r="H127" s="15">
        <v>0</v>
      </c>
      <c r="I127" s="14" t="s">
        <v>399</v>
      </c>
      <c r="J127" s="14" t="s">
        <v>422</v>
      </c>
      <c r="K127" s="14" t="s">
        <v>1157</v>
      </c>
      <c r="L127" s="30">
        <v>5</v>
      </c>
    </row>
    <row r="128" spans="1:12" s="30" customFormat="1" ht="54">
      <c r="A128" s="9">
        <v>3053</v>
      </c>
      <c r="B128" s="9" t="s">
        <v>1</v>
      </c>
      <c r="C128" s="9">
        <v>3010301</v>
      </c>
      <c r="D128" s="9"/>
      <c r="E128" s="9" t="s">
        <v>485</v>
      </c>
      <c r="F128" s="9"/>
      <c r="G128" s="8" t="s">
        <v>544</v>
      </c>
      <c r="H128" s="11">
        <v>0</v>
      </c>
      <c r="I128" s="9"/>
      <c r="J128" s="9"/>
      <c r="K128" s="9" t="s">
        <v>1156</v>
      </c>
      <c r="L128" s="30">
        <v>5</v>
      </c>
    </row>
    <row r="129" spans="1:14" s="5" customFormat="1" ht="54">
      <c r="A129" s="14">
        <v>3053</v>
      </c>
      <c r="B129" s="14" t="s">
        <v>1</v>
      </c>
      <c r="C129" s="14">
        <v>3010301</v>
      </c>
      <c r="D129" s="14"/>
      <c r="E129" s="14" t="s">
        <v>485</v>
      </c>
      <c r="F129" s="14" t="s">
        <v>541</v>
      </c>
      <c r="G129" s="12" t="s">
        <v>979</v>
      </c>
      <c r="H129" s="15">
        <v>0</v>
      </c>
      <c r="I129" s="14" t="s">
        <v>399</v>
      </c>
      <c r="J129" s="14" t="s">
        <v>422</v>
      </c>
      <c r="K129" s="14" t="s">
        <v>1157</v>
      </c>
      <c r="L129" s="30">
        <v>5</v>
      </c>
    </row>
    <row r="130" spans="1:14" s="30" customFormat="1" ht="54">
      <c r="A130" s="9">
        <v>3054</v>
      </c>
      <c r="B130" s="9" t="s">
        <v>1</v>
      </c>
      <c r="C130" s="9">
        <v>3010302</v>
      </c>
      <c r="D130" s="9"/>
      <c r="E130" s="9" t="s">
        <v>486</v>
      </c>
      <c r="F130" s="9"/>
      <c r="G130" s="8" t="s">
        <v>544</v>
      </c>
      <c r="H130" s="11">
        <v>0</v>
      </c>
      <c r="I130" s="9"/>
      <c r="J130" s="9"/>
      <c r="K130" s="9" t="s">
        <v>1156</v>
      </c>
      <c r="L130" s="30">
        <v>5</v>
      </c>
    </row>
    <row r="131" spans="1:14" s="5" customFormat="1" ht="54">
      <c r="A131" s="14">
        <v>3054</v>
      </c>
      <c r="B131" s="14" t="s">
        <v>1</v>
      </c>
      <c r="C131" s="14">
        <v>3010302</v>
      </c>
      <c r="D131" s="14"/>
      <c r="E131" s="14" t="s">
        <v>486</v>
      </c>
      <c r="F131" s="14" t="s">
        <v>541</v>
      </c>
      <c r="G131" s="12" t="s">
        <v>980</v>
      </c>
      <c r="H131" s="15">
        <v>0</v>
      </c>
      <c r="I131" s="14" t="s">
        <v>399</v>
      </c>
      <c r="J131" s="14" t="s">
        <v>422</v>
      </c>
      <c r="K131" s="14" t="s">
        <v>1157</v>
      </c>
      <c r="L131" s="30">
        <v>5</v>
      </c>
    </row>
    <row r="132" spans="1:14" s="30" customFormat="1" ht="72">
      <c r="A132" s="9">
        <v>3048</v>
      </c>
      <c r="B132" s="9" t="s">
        <v>1</v>
      </c>
      <c r="C132" s="9">
        <v>3010201</v>
      </c>
      <c r="D132" s="9"/>
      <c r="E132" s="9" t="s">
        <v>483</v>
      </c>
      <c r="F132" s="9"/>
      <c r="G132" s="8" t="s">
        <v>544</v>
      </c>
      <c r="H132" s="11">
        <v>0</v>
      </c>
      <c r="I132" s="9"/>
      <c r="J132" s="9"/>
      <c r="K132" s="9" t="s">
        <v>1155</v>
      </c>
      <c r="L132" s="30">
        <v>6</v>
      </c>
    </row>
    <row r="133" spans="1:14" s="5" customFormat="1" ht="72">
      <c r="A133" s="14">
        <v>3048</v>
      </c>
      <c r="B133" s="14" t="s">
        <v>1</v>
      </c>
      <c r="C133" s="14">
        <v>3010201</v>
      </c>
      <c r="D133" s="14"/>
      <c r="E133" s="14" t="s">
        <v>483</v>
      </c>
      <c r="F133" s="12">
        <v>1</v>
      </c>
      <c r="G133" s="12" t="s">
        <v>923</v>
      </c>
      <c r="H133" s="15">
        <v>0</v>
      </c>
      <c r="I133" s="14" t="s">
        <v>400</v>
      </c>
      <c r="J133" s="14" t="s">
        <v>422</v>
      </c>
      <c r="K133" s="14" t="s">
        <v>1155</v>
      </c>
      <c r="L133" s="30">
        <v>6</v>
      </c>
    </row>
    <row r="134" spans="1:14" s="5" customFormat="1" ht="36">
      <c r="A134" s="9">
        <v>3015</v>
      </c>
      <c r="B134" s="9" t="s">
        <v>1</v>
      </c>
      <c r="C134" s="9">
        <v>3050203</v>
      </c>
      <c r="D134" s="9">
        <v>3050203004</v>
      </c>
      <c r="E134" s="9" t="s">
        <v>470</v>
      </c>
      <c r="F134" s="9"/>
      <c r="G134" s="8" t="s">
        <v>544</v>
      </c>
      <c r="H134" s="11">
        <v>0</v>
      </c>
      <c r="I134" s="9"/>
      <c r="J134" s="9"/>
      <c r="K134" s="9" t="s">
        <v>1155</v>
      </c>
      <c r="L134" s="30">
        <v>6</v>
      </c>
      <c r="M134" s="30"/>
      <c r="N134" s="30"/>
    </row>
    <row r="135" spans="1:14" s="30" customFormat="1" ht="54">
      <c r="A135" s="14">
        <v>3015</v>
      </c>
      <c r="B135" s="14" t="s">
        <v>1</v>
      </c>
      <c r="C135" s="14">
        <v>3050203</v>
      </c>
      <c r="D135" s="14">
        <v>3050203004</v>
      </c>
      <c r="E135" s="14" t="s">
        <v>470</v>
      </c>
      <c r="F135" s="12">
        <v>1</v>
      </c>
      <c r="G135" s="12" t="s">
        <v>960</v>
      </c>
      <c r="H135" s="15">
        <v>0</v>
      </c>
      <c r="I135" s="14" t="s">
        <v>388</v>
      </c>
      <c r="J135" s="14" t="s">
        <v>422</v>
      </c>
      <c r="K135" s="14" t="s">
        <v>1155</v>
      </c>
      <c r="L135" s="30">
        <v>6</v>
      </c>
      <c r="M135" s="5"/>
      <c r="N135" s="5"/>
    </row>
    <row r="136" spans="1:14" s="5" customFormat="1" ht="36">
      <c r="A136" s="9">
        <v>3057</v>
      </c>
      <c r="B136" s="9" t="s">
        <v>1</v>
      </c>
      <c r="C136" s="9">
        <v>3059999</v>
      </c>
      <c r="D136" s="9"/>
      <c r="E136" s="9" t="s">
        <v>489</v>
      </c>
      <c r="F136" s="9"/>
      <c r="G136" s="8" t="s">
        <v>544</v>
      </c>
      <c r="H136" s="11">
        <v>9734</v>
      </c>
      <c r="I136" s="9"/>
      <c r="J136" s="9"/>
      <c r="K136" s="9" t="s">
        <v>1155</v>
      </c>
      <c r="L136" s="30">
        <v>6</v>
      </c>
      <c r="M136" s="30"/>
      <c r="N136" s="30"/>
    </row>
    <row r="137" spans="1:14" s="5" customFormat="1" ht="36">
      <c r="A137" s="14">
        <v>3057</v>
      </c>
      <c r="B137" s="14" t="s">
        <v>1</v>
      </c>
      <c r="C137" s="14">
        <v>3059999</v>
      </c>
      <c r="D137" s="14"/>
      <c r="E137" s="14" t="s">
        <v>489</v>
      </c>
      <c r="F137" s="12">
        <v>1</v>
      </c>
      <c r="G137" s="12" t="s">
        <v>961</v>
      </c>
      <c r="H137" s="15">
        <v>9734</v>
      </c>
      <c r="I137" s="14" t="s">
        <v>388</v>
      </c>
      <c r="J137" s="14" t="s">
        <v>422</v>
      </c>
      <c r="K137" s="14" t="s">
        <v>1155</v>
      </c>
      <c r="L137" s="30">
        <v>6</v>
      </c>
    </row>
    <row r="138" spans="1:14" s="30" customFormat="1" ht="54">
      <c r="A138" s="9">
        <v>3005</v>
      </c>
      <c r="B138" s="9" t="s">
        <v>1</v>
      </c>
      <c r="C138" s="9">
        <v>3059999</v>
      </c>
      <c r="D138" s="9">
        <v>3059999999</v>
      </c>
      <c r="E138" s="8" t="s">
        <v>1169</v>
      </c>
      <c r="F138" s="9"/>
      <c r="G138" s="8" t="s">
        <v>544</v>
      </c>
      <c r="H138" s="11">
        <v>100</v>
      </c>
      <c r="I138" s="9"/>
      <c r="J138" s="9"/>
      <c r="K138" s="9" t="s">
        <v>1155</v>
      </c>
      <c r="L138" s="30">
        <v>6</v>
      </c>
    </row>
    <row r="139" spans="1:14" s="5" customFormat="1" ht="54">
      <c r="A139" s="14">
        <v>3005</v>
      </c>
      <c r="B139" s="14" t="s">
        <v>1</v>
      </c>
      <c r="C139" s="14">
        <v>3059999</v>
      </c>
      <c r="D139" s="14">
        <v>3059999999</v>
      </c>
      <c r="E139" s="14" t="s">
        <v>1169</v>
      </c>
      <c r="F139" s="12">
        <v>1</v>
      </c>
      <c r="G139" s="12" t="s">
        <v>1126</v>
      </c>
      <c r="H139" s="15">
        <v>100</v>
      </c>
      <c r="I139" s="14" t="s">
        <v>412</v>
      </c>
      <c r="J139" s="14" t="s">
        <v>422</v>
      </c>
      <c r="K139" s="14" t="s">
        <v>1155</v>
      </c>
      <c r="L139" s="30">
        <v>6</v>
      </c>
    </row>
    <row r="140" spans="1:14" s="5" customFormat="1" ht="36">
      <c r="A140" s="9">
        <v>3046</v>
      </c>
      <c r="B140" s="9" t="s">
        <v>1</v>
      </c>
      <c r="C140" s="9">
        <v>3050203</v>
      </c>
      <c r="D140" s="9"/>
      <c r="E140" s="8" t="s">
        <v>1170</v>
      </c>
      <c r="F140" s="9"/>
      <c r="G140" s="8" t="s">
        <v>544</v>
      </c>
      <c r="H140" s="11">
        <v>0</v>
      </c>
      <c r="I140" s="9"/>
      <c r="J140" s="9"/>
      <c r="K140" s="9" t="s">
        <v>1155</v>
      </c>
      <c r="L140" s="30">
        <v>6</v>
      </c>
      <c r="M140" s="30"/>
      <c r="N140" s="30"/>
    </row>
    <row r="141" spans="1:14" s="30" customFormat="1" ht="36">
      <c r="A141" s="14">
        <v>3046</v>
      </c>
      <c r="B141" s="14" t="s">
        <v>1</v>
      </c>
      <c r="C141" s="14">
        <v>3050203</v>
      </c>
      <c r="D141" s="14"/>
      <c r="E141" s="14" t="s">
        <v>1170</v>
      </c>
      <c r="F141" s="12">
        <v>1</v>
      </c>
      <c r="G141" s="12" t="s">
        <v>915</v>
      </c>
      <c r="H141" s="15">
        <v>0</v>
      </c>
      <c r="I141" s="14" t="s">
        <v>412</v>
      </c>
      <c r="J141" s="14" t="s">
        <v>422</v>
      </c>
      <c r="K141" s="14" t="s">
        <v>1155</v>
      </c>
      <c r="L141" s="30">
        <v>6</v>
      </c>
      <c r="M141" s="5"/>
      <c r="N141" s="5"/>
    </row>
    <row r="142" spans="1:14" s="5" customFormat="1" ht="36">
      <c r="A142" s="9">
        <v>9031</v>
      </c>
      <c r="B142" s="9" t="s">
        <v>1</v>
      </c>
      <c r="C142" s="9">
        <v>9019903</v>
      </c>
      <c r="D142" s="9"/>
      <c r="E142" s="9" t="s">
        <v>506</v>
      </c>
      <c r="F142" s="9"/>
      <c r="G142" s="8" t="s">
        <v>544</v>
      </c>
      <c r="H142" s="11">
        <v>1000</v>
      </c>
      <c r="I142" s="9"/>
      <c r="J142" s="9"/>
      <c r="K142" s="9" t="s">
        <v>1155</v>
      </c>
      <c r="L142" s="30">
        <v>6</v>
      </c>
      <c r="M142" s="30"/>
      <c r="N142" s="30"/>
    </row>
    <row r="143" spans="1:14" s="30" customFormat="1" ht="36">
      <c r="A143" s="14">
        <v>9031</v>
      </c>
      <c r="B143" s="14" t="s">
        <v>1</v>
      </c>
      <c r="C143" s="14">
        <v>9019903</v>
      </c>
      <c r="D143" s="14"/>
      <c r="E143" s="14" t="s">
        <v>506</v>
      </c>
      <c r="F143" s="12">
        <v>1</v>
      </c>
      <c r="G143" s="12" t="s">
        <v>981</v>
      </c>
      <c r="H143" s="15">
        <v>1000</v>
      </c>
      <c r="I143" s="14" t="s">
        <v>417</v>
      </c>
      <c r="J143" s="14" t="s">
        <v>422</v>
      </c>
      <c r="K143" s="14" t="s">
        <v>1155</v>
      </c>
      <c r="L143" s="30">
        <v>6</v>
      </c>
      <c r="M143" s="5"/>
      <c r="N143" s="5"/>
    </row>
    <row r="144" spans="1:14" s="5" customFormat="1" ht="36">
      <c r="A144" s="9">
        <v>3013</v>
      </c>
      <c r="B144" s="9" t="s">
        <v>1</v>
      </c>
      <c r="C144" s="9">
        <v>3059999</v>
      </c>
      <c r="D144" s="9">
        <v>3059999999</v>
      </c>
      <c r="E144" s="9" t="s">
        <v>1171</v>
      </c>
      <c r="F144" s="9"/>
      <c r="G144" s="8" t="s">
        <v>544</v>
      </c>
      <c r="H144" s="11">
        <v>228</v>
      </c>
      <c r="I144" s="9"/>
      <c r="J144" s="9"/>
      <c r="K144" s="9" t="s">
        <v>1152</v>
      </c>
      <c r="L144" s="30">
        <v>7</v>
      </c>
      <c r="M144" s="30"/>
      <c r="N144" s="21" t="s">
        <v>1109</v>
      </c>
    </row>
    <row r="145" spans="1:14" s="30" customFormat="1" ht="36">
      <c r="A145" s="14">
        <v>3013</v>
      </c>
      <c r="B145" s="14" t="s">
        <v>1</v>
      </c>
      <c r="C145" s="14">
        <v>3059999</v>
      </c>
      <c r="D145" s="14">
        <v>3059999999</v>
      </c>
      <c r="E145" s="14" t="s">
        <v>1171</v>
      </c>
      <c r="F145" s="14" t="s">
        <v>541</v>
      </c>
      <c r="G145" s="12" t="s">
        <v>959</v>
      </c>
      <c r="H145" s="15">
        <v>228</v>
      </c>
      <c r="I145" s="14" t="s">
        <v>415</v>
      </c>
      <c r="J145" s="14" t="s">
        <v>422</v>
      </c>
      <c r="K145" s="14" t="s">
        <v>1153</v>
      </c>
      <c r="L145" s="30">
        <v>7</v>
      </c>
      <c r="M145" s="5"/>
      <c r="N145" s="2" t="s">
        <v>1109</v>
      </c>
    </row>
    <row r="146" spans="1:14" s="5" customFormat="1" ht="36">
      <c r="A146" s="9">
        <v>3034</v>
      </c>
      <c r="B146" s="9" t="s">
        <v>1</v>
      </c>
      <c r="C146" s="9">
        <v>3050203</v>
      </c>
      <c r="D146" s="9"/>
      <c r="E146" s="9" t="s">
        <v>1172</v>
      </c>
      <c r="F146" s="9"/>
      <c r="G146" s="8" t="s">
        <v>544</v>
      </c>
      <c r="H146" s="11">
        <v>0</v>
      </c>
      <c r="I146" s="9"/>
      <c r="J146" s="9"/>
      <c r="K146" s="9" t="s">
        <v>1152</v>
      </c>
      <c r="L146" s="30">
        <v>7</v>
      </c>
      <c r="M146" s="30"/>
      <c r="N146" s="21" t="s">
        <v>1109</v>
      </c>
    </row>
    <row r="147" spans="1:14" s="30" customFormat="1" ht="54">
      <c r="A147" s="14">
        <v>3034</v>
      </c>
      <c r="B147" s="14" t="s">
        <v>1</v>
      </c>
      <c r="C147" s="14">
        <v>3050203</v>
      </c>
      <c r="D147" s="14"/>
      <c r="E147" s="14" t="s">
        <v>1172</v>
      </c>
      <c r="F147" s="14" t="s">
        <v>541</v>
      </c>
      <c r="G147" s="12" t="s">
        <v>1173</v>
      </c>
      <c r="H147" s="15">
        <v>0</v>
      </c>
      <c r="I147" s="14" t="s">
        <v>415</v>
      </c>
      <c r="J147" s="14" t="s">
        <v>422</v>
      </c>
      <c r="K147" s="14" t="s">
        <v>1153</v>
      </c>
      <c r="L147" s="30">
        <v>7</v>
      </c>
      <c r="M147" s="5"/>
      <c r="N147" s="2" t="s">
        <v>1109</v>
      </c>
    </row>
    <row r="148" spans="1:14" s="5" customFormat="1" ht="36">
      <c r="A148" s="9">
        <v>3016</v>
      </c>
      <c r="B148" s="9" t="s">
        <v>1</v>
      </c>
      <c r="C148" s="9">
        <v>3050203</v>
      </c>
      <c r="D148" s="9">
        <v>3050203005</v>
      </c>
      <c r="E148" s="9" t="s">
        <v>471</v>
      </c>
      <c r="F148" s="9"/>
      <c r="G148" s="8" t="s">
        <v>544</v>
      </c>
      <c r="H148" s="11">
        <v>1655.12</v>
      </c>
      <c r="I148" s="9"/>
      <c r="J148" s="9"/>
      <c r="K148" s="9" t="s">
        <v>540</v>
      </c>
      <c r="L148" s="30">
        <v>8</v>
      </c>
      <c r="M148" s="30"/>
      <c r="N148" s="30"/>
    </row>
    <row r="149" spans="1:14" s="30" customFormat="1" ht="54">
      <c r="A149" s="14">
        <v>3016</v>
      </c>
      <c r="B149" s="14" t="s">
        <v>1</v>
      </c>
      <c r="C149" s="14">
        <v>3050203</v>
      </c>
      <c r="D149" s="14">
        <v>3050203005</v>
      </c>
      <c r="E149" s="14" t="s">
        <v>471</v>
      </c>
      <c r="F149" s="14" t="s">
        <v>541</v>
      </c>
      <c r="G149" s="12" t="s">
        <v>962</v>
      </c>
      <c r="H149" s="15">
        <v>55.12</v>
      </c>
      <c r="I149" s="14" t="s">
        <v>410</v>
      </c>
      <c r="J149" s="14" t="s">
        <v>422</v>
      </c>
      <c r="K149" s="14" t="s">
        <v>540</v>
      </c>
      <c r="L149" s="30">
        <v>8</v>
      </c>
      <c r="M149" s="5"/>
      <c r="N149" s="5"/>
    </row>
    <row r="150" spans="1:14" s="5" customFormat="1" ht="36">
      <c r="A150" s="14">
        <v>3016</v>
      </c>
      <c r="B150" s="14" t="s">
        <v>1</v>
      </c>
      <c r="C150" s="14">
        <v>3050203</v>
      </c>
      <c r="D150" s="14">
        <v>3050203005</v>
      </c>
      <c r="E150" s="14" t="s">
        <v>471</v>
      </c>
      <c r="F150" s="14" t="s">
        <v>542</v>
      </c>
      <c r="G150" s="12" t="s">
        <v>963</v>
      </c>
      <c r="H150" s="15">
        <v>1600</v>
      </c>
      <c r="I150" s="14" t="s">
        <v>409</v>
      </c>
      <c r="J150" s="14" t="s">
        <v>422</v>
      </c>
      <c r="K150" s="14" t="s">
        <v>540</v>
      </c>
      <c r="L150" s="30">
        <v>8</v>
      </c>
    </row>
    <row r="151" spans="1:14" s="30" customFormat="1" ht="36">
      <c r="A151" s="9">
        <v>3019</v>
      </c>
      <c r="B151" s="9" t="s">
        <v>1</v>
      </c>
      <c r="C151" s="9">
        <v>3050203</v>
      </c>
      <c r="D151" s="9">
        <v>3050203002</v>
      </c>
      <c r="E151" s="9" t="s">
        <v>472</v>
      </c>
      <c r="F151" s="9"/>
      <c r="G151" s="8" t="s">
        <v>544</v>
      </c>
      <c r="H151" s="11">
        <v>122744.59</v>
      </c>
      <c r="I151" s="9"/>
      <c r="J151" s="9"/>
      <c r="K151" s="9" t="s">
        <v>540</v>
      </c>
      <c r="L151" s="30">
        <v>8</v>
      </c>
    </row>
    <row r="152" spans="1:14" s="5" customFormat="1" ht="54">
      <c r="A152" s="14">
        <v>3019</v>
      </c>
      <c r="B152" s="14" t="s">
        <v>1</v>
      </c>
      <c r="C152" s="14">
        <v>3050203</v>
      </c>
      <c r="D152" s="14">
        <v>3050203002</v>
      </c>
      <c r="E152" s="14" t="s">
        <v>472</v>
      </c>
      <c r="F152" s="14" t="s">
        <v>541</v>
      </c>
      <c r="G152" s="12" t="s">
        <v>964</v>
      </c>
      <c r="H152" s="15">
        <v>112515.87</v>
      </c>
      <c r="I152" s="14" t="s">
        <v>409</v>
      </c>
      <c r="J152" s="14" t="s">
        <v>422</v>
      </c>
      <c r="K152" s="14" t="s">
        <v>540</v>
      </c>
      <c r="L152" s="30">
        <v>8</v>
      </c>
    </row>
    <row r="153" spans="1:14" s="5" customFormat="1" ht="54">
      <c r="A153" s="14">
        <v>3019</v>
      </c>
      <c r="B153" s="14" t="s">
        <v>1</v>
      </c>
      <c r="C153" s="14">
        <v>3050203</v>
      </c>
      <c r="D153" s="14">
        <v>3050203002</v>
      </c>
      <c r="E153" s="14" t="s">
        <v>472</v>
      </c>
      <c r="F153" s="14" t="s">
        <v>542</v>
      </c>
      <c r="G153" s="12" t="s">
        <v>965</v>
      </c>
      <c r="H153" s="15">
        <v>10228.719999999999</v>
      </c>
      <c r="I153" s="14" t="s">
        <v>409</v>
      </c>
      <c r="J153" s="14" t="s">
        <v>422</v>
      </c>
      <c r="K153" s="14" t="s">
        <v>540</v>
      </c>
      <c r="L153" s="30">
        <v>8</v>
      </c>
    </row>
    <row r="154" spans="1:14" s="30" customFormat="1" ht="36">
      <c r="A154" s="9">
        <v>3020</v>
      </c>
      <c r="B154" s="9" t="s">
        <v>1</v>
      </c>
      <c r="C154" s="9">
        <v>3050203</v>
      </c>
      <c r="D154" s="9">
        <v>3050203004</v>
      </c>
      <c r="E154" s="9" t="s">
        <v>473</v>
      </c>
      <c r="F154" s="9"/>
      <c r="G154" s="8" t="s">
        <v>544</v>
      </c>
      <c r="H154" s="11">
        <v>70000</v>
      </c>
      <c r="I154" s="9"/>
      <c r="J154" s="9"/>
      <c r="K154" s="9" t="s">
        <v>540</v>
      </c>
      <c r="L154" s="30">
        <v>8</v>
      </c>
    </row>
    <row r="155" spans="1:14" s="5" customFormat="1" ht="54">
      <c r="A155" s="14">
        <v>3020</v>
      </c>
      <c r="B155" s="14" t="s">
        <v>1</v>
      </c>
      <c r="C155" s="14">
        <v>3050203</v>
      </c>
      <c r="D155" s="14">
        <v>3050203004</v>
      </c>
      <c r="E155" s="14" t="s">
        <v>473</v>
      </c>
      <c r="F155" s="14" t="s">
        <v>541</v>
      </c>
      <c r="G155" s="12" t="s">
        <v>966</v>
      </c>
      <c r="H155" s="15">
        <v>36000</v>
      </c>
      <c r="I155" s="14" t="s">
        <v>409</v>
      </c>
      <c r="J155" s="14" t="s">
        <v>422</v>
      </c>
      <c r="K155" s="14" t="s">
        <v>540</v>
      </c>
      <c r="L155" s="30">
        <v>8</v>
      </c>
    </row>
    <row r="156" spans="1:14" s="30" customFormat="1" ht="36">
      <c r="A156" s="14">
        <v>3020</v>
      </c>
      <c r="B156" s="14" t="s">
        <v>1</v>
      </c>
      <c r="C156" s="14">
        <v>3050203</v>
      </c>
      <c r="D156" s="14">
        <v>3050203004</v>
      </c>
      <c r="E156" s="14" t="s">
        <v>473</v>
      </c>
      <c r="F156" s="14" t="s">
        <v>542</v>
      </c>
      <c r="G156" s="12" t="s">
        <v>967</v>
      </c>
      <c r="H156" s="15">
        <v>34000</v>
      </c>
      <c r="I156" s="14" t="s">
        <v>409</v>
      </c>
      <c r="J156" s="14" t="s">
        <v>422</v>
      </c>
      <c r="K156" s="14" t="s">
        <v>540</v>
      </c>
      <c r="L156" s="30">
        <v>8</v>
      </c>
      <c r="M156" s="5"/>
      <c r="N156" s="5"/>
    </row>
    <row r="157" spans="1:14" s="5" customFormat="1" ht="36">
      <c r="A157" s="9">
        <v>3022</v>
      </c>
      <c r="B157" s="9" t="s">
        <v>1</v>
      </c>
      <c r="C157" s="9">
        <v>3059999</v>
      </c>
      <c r="D157" s="9">
        <v>3059999999</v>
      </c>
      <c r="E157" s="9" t="s">
        <v>1119</v>
      </c>
      <c r="F157" s="9"/>
      <c r="G157" s="8" t="s">
        <v>544</v>
      </c>
      <c r="H157" s="11">
        <v>1000</v>
      </c>
      <c r="I157" s="9"/>
      <c r="J157" s="9"/>
      <c r="K157" s="9" t="s">
        <v>540</v>
      </c>
      <c r="L157" s="30">
        <v>8</v>
      </c>
      <c r="M157" s="30"/>
      <c r="N157" s="21" t="s">
        <v>1109</v>
      </c>
    </row>
    <row r="158" spans="1:14" s="30" customFormat="1" ht="36">
      <c r="A158" s="14">
        <v>3022</v>
      </c>
      <c r="B158" s="14" t="s">
        <v>1</v>
      </c>
      <c r="C158" s="14">
        <v>3059999</v>
      </c>
      <c r="D158" s="14">
        <v>3059999999</v>
      </c>
      <c r="E158" s="14" t="s">
        <v>1119</v>
      </c>
      <c r="F158" s="14" t="s">
        <v>541</v>
      </c>
      <c r="G158" s="12" t="s">
        <v>968</v>
      </c>
      <c r="H158" s="15">
        <v>1000</v>
      </c>
      <c r="I158" s="14" t="s">
        <v>409</v>
      </c>
      <c r="J158" s="14" t="s">
        <v>422</v>
      </c>
      <c r="K158" s="14" t="s">
        <v>540</v>
      </c>
      <c r="L158" s="30">
        <v>8</v>
      </c>
      <c r="M158" s="5"/>
      <c r="N158" s="2" t="s">
        <v>1109</v>
      </c>
    </row>
    <row r="159" spans="1:14" s="5" customFormat="1" ht="36">
      <c r="A159" s="9">
        <v>3023</v>
      </c>
      <c r="B159" s="9" t="s">
        <v>1</v>
      </c>
      <c r="C159" s="9">
        <v>3020301</v>
      </c>
      <c r="D159" s="9">
        <v>3020301001</v>
      </c>
      <c r="E159" s="9" t="s">
        <v>474</v>
      </c>
      <c r="F159" s="9"/>
      <c r="G159" s="8" t="s">
        <v>544</v>
      </c>
      <c r="H159" s="11">
        <v>100</v>
      </c>
      <c r="I159" s="9"/>
      <c r="J159" s="9"/>
      <c r="K159" s="9" t="s">
        <v>540</v>
      </c>
      <c r="L159" s="30">
        <v>8</v>
      </c>
      <c r="M159" s="30"/>
      <c r="N159" s="30"/>
    </row>
    <row r="160" spans="1:14" s="30" customFormat="1" ht="36">
      <c r="A160" s="14">
        <v>3023</v>
      </c>
      <c r="B160" s="14" t="s">
        <v>1</v>
      </c>
      <c r="C160" s="14">
        <v>3020301</v>
      </c>
      <c r="D160" s="14">
        <v>3020301001</v>
      </c>
      <c r="E160" s="14" t="s">
        <v>474</v>
      </c>
      <c r="F160" s="14" t="s">
        <v>541</v>
      </c>
      <c r="G160" s="12" t="s">
        <v>475</v>
      </c>
      <c r="H160" s="15">
        <v>100</v>
      </c>
      <c r="I160" s="14" t="s">
        <v>409</v>
      </c>
      <c r="J160" s="14" t="s">
        <v>422</v>
      </c>
      <c r="K160" s="14" t="s">
        <v>540</v>
      </c>
      <c r="L160" s="30">
        <v>8</v>
      </c>
      <c r="M160" s="5"/>
      <c r="N160" s="5"/>
    </row>
    <row r="161" spans="1:14" s="5" customFormat="1" ht="36">
      <c r="A161" s="9">
        <v>3024</v>
      </c>
      <c r="B161" s="9" t="s">
        <v>1</v>
      </c>
      <c r="C161" s="9">
        <v>3050203</v>
      </c>
      <c r="D161" s="9">
        <v>3050203005</v>
      </c>
      <c r="E161" s="9" t="s">
        <v>476</v>
      </c>
      <c r="F161" s="9"/>
      <c r="G161" s="8" t="s">
        <v>544</v>
      </c>
      <c r="H161" s="11">
        <v>500</v>
      </c>
      <c r="I161" s="9"/>
      <c r="J161" s="9"/>
      <c r="K161" s="9" t="s">
        <v>540</v>
      </c>
      <c r="L161" s="30">
        <v>8</v>
      </c>
      <c r="M161" s="30"/>
      <c r="N161" s="30"/>
    </row>
    <row r="162" spans="1:14" s="30" customFormat="1" ht="36">
      <c r="A162" s="14">
        <v>3024</v>
      </c>
      <c r="B162" s="14" t="s">
        <v>1</v>
      </c>
      <c r="C162" s="14">
        <v>3050203</v>
      </c>
      <c r="D162" s="14">
        <v>3050203005</v>
      </c>
      <c r="E162" s="14" t="s">
        <v>476</v>
      </c>
      <c r="F162" s="14" t="s">
        <v>541</v>
      </c>
      <c r="G162" s="12" t="s">
        <v>969</v>
      </c>
      <c r="H162" s="15">
        <v>500</v>
      </c>
      <c r="I162" s="14" t="s">
        <v>409</v>
      </c>
      <c r="J162" s="14" t="s">
        <v>422</v>
      </c>
      <c r="K162" s="14" t="s">
        <v>540</v>
      </c>
      <c r="L162" s="30">
        <v>8</v>
      </c>
      <c r="M162" s="5"/>
      <c r="N162" s="5"/>
    </row>
    <row r="163" spans="1:14" s="5" customFormat="1" ht="36">
      <c r="A163" s="9">
        <v>3027</v>
      </c>
      <c r="B163" s="9" t="s">
        <v>1</v>
      </c>
      <c r="C163" s="9">
        <v>3030399</v>
      </c>
      <c r="D163" s="9">
        <v>3030399999</v>
      </c>
      <c r="E163" s="9" t="s">
        <v>477</v>
      </c>
      <c r="F163" s="9"/>
      <c r="G163" s="8" t="s">
        <v>544</v>
      </c>
      <c r="H163" s="11">
        <v>20</v>
      </c>
      <c r="I163" s="9"/>
      <c r="J163" s="9"/>
      <c r="K163" s="9" t="s">
        <v>540</v>
      </c>
      <c r="L163" s="30">
        <v>8</v>
      </c>
      <c r="M163" s="30"/>
      <c r="N163" s="30"/>
    </row>
    <row r="164" spans="1:14" s="30" customFormat="1" ht="36">
      <c r="A164" s="14">
        <v>3027</v>
      </c>
      <c r="B164" s="14" t="s">
        <v>1</v>
      </c>
      <c r="C164" s="14">
        <v>3030399</v>
      </c>
      <c r="D164" s="14">
        <v>3030399999</v>
      </c>
      <c r="E164" s="14" t="s">
        <v>477</v>
      </c>
      <c r="F164" s="14" t="s">
        <v>541</v>
      </c>
      <c r="G164" s="12" t="s">
        <v>478</v>
      </c>
      <c r="H164" s="15">
        <v>20</v>
      </c>
      <c r="I164" s="14" t="s">
        <v>409</v>
      </c>
      <c r="J164" s="14" t="s">
        <v>422</v>
      </c>
      <c r="K164" s="14" t="s">
        <v>540</v>
      </c>
      <c r="L164" s="30">
        <v>8</v>
      </c>
      <c r="M164" s="5"/>
      <c r="N164" s="5"/>
    </row>
    <row r="165" spans="1:14" s="5" customFormat="1" ht="36">
      <c r="A165" s="9">
        <v>3043</v>
      </c>
      <c r="B165" s="9" t="s">
        <v>1</v>
      </c>
      <c r="C165" s="9">
        <v>3059999</v>
      </c>
      <c r="D165" s="9"/>
      <c r="E165" s="9" t="s">
        <v>480</v>
      </c>
      <c r="F165" s="9"/>
      <c r="G165" s="8" t="s">
        <v>544</v>
      </c>
      <c r="H165" s="11">
        <v>10000</v>
      </c>
      <c r="I165" s="9"/>
      <c r="J165" s="9"/>
      <c r="K165" s="9" t="s">
        <v>540</v>
      </c>
      <c r="L165" s="30">
        <v>8</v>
      </c>
      <c r="M165" s="30"/>
      <c r="N165" s="30"/>
    </row>
    <row r="166" spans="1:14" s="30" customFormat="1" ht="36">
      <c r="A166" s="14">
        <v>3043</v>
      </c>
      <c r="B166" s="14" t="s">
        <v>1</v>
      </c>
      <c r="C166" s="14">
        <v>3059999</v>
      </c>
      <c r="D166" s="14"/>
      <c r="E166" s="14" t="s">
        <v>480</v>
      </c>
      <c r="F166" s="14" t="s">
        <v>541</v>
      </c>
      <c r="G166" s="12" t="s">
        <v>970</v>
      </c>
      <c r="H166" s="15">
        <v>10000</v>
      </c>
      <c r="I166" s="14" t="s">
        <v>409</v>
      </c>
      <c r="J166" s="14" t="s">
        <v>422</v>
      </c>
      <c r="K166" s="14" t="s">
        <v>540</v>
      </c>
      <c r="L166" s="30">
        <v>8</v>
      </c>
      <c r="M166" s="5"/>
      <c r="N166" s="5"/>
    </row>
    <row r="167" spans="1:14" s="5" customFormat="1" ht="36">
      <c r="A167" s="9">
        <v>3052</v>
      </c>
      <c r="B167" s="9" t="s">
        <v>1</v>
      </c>
      <c r="C167" s="9">
        <v>3059999</v>
      </c>
      <c r="D167" s="9">
        <v>3059999999</v>
      </c>
      <c r="E167" s="9" t="s">
        <v>484</v>
      </c>
      <c r="F167" s="9"/>
      <c r="G167" s="8" t="s">
        <v>544</v>
      </c>
      <c r="H167" s="11">
        <v>15000</v>
      </c>
      <c r="I167" s="9"/>
      <c r="J167" s="9"/>
      <c r="K167" s="9" t="s">
        <v>540</v>
      </c>
      <c r="L167" s="30">
        <v>8</v>
      </c>
      <c r="M167" s="30"/>
      <c r="N167" s="30"/>
    </row>
    <row r="168" spans="1:14" s="30" customFormat="1" ht="54">
      <c r="A168" s="14">
        <v>3052</v>
      </c>
      <c r="B168" s="14" t="s">
        <v>1</v>
      </c>
      <c r="C168" s="14">
        <v>3059999</v>
      </c>
      <c r="D168" s="14">
        <v>3059999999</v>
      </c>
      <c r="E168" s="14" t="s">
        <v>484</v>
      </c>
      <c r="F168" s="14" t="s">
        <v>541</v>
      </c>
      <c r="G168" s="12" t="s">
        <v>971</v>
      </c>
      <c r="H168" s="15">
        <v>7200</v>
      </c>
      <c r="I168" s="14" t="s">
        <v>420</v>
      </c>
      <c r="J168" s="14" t="s">
        <v>422</v>
      </c>
      <c r="K168" s="14" t="s">
        <v>540</v>
      </c>
      <c r="L168" s="30">
        <v>8</v>
      </c>
      <c r="M168" s="5"/>
      <c r="N168" s="5"/>
    </row>
    <row r="169" spans="1:14" s="5" customFormat="1" ht="54">
      <c r="A169" s="14">
        <v>3052</v>
      </c>
      <c r="B169" s="14" t="s">
        <v>1</v>
      </c>
      <c r="C169" s="14">
        <v>3059999</v>
      </c>
      <c r="D169" s="14">
        <v>3059999999</v>
      </c>
      <c r="E169" s="14" t="s">
        <v>484</v>
      </c>
      <c r="F169" s="14" t="s">
        <v>542</v>
      </c>
      <c r="G169" s="12" t="s">
        <v>972</v>
      </c>
      <c r="H169" s="15">
        <v>7800</v>
      </c>
      <c r="I169" s="14" t="s">
        <v>420</v>
      </c>
      <c r="J169" s="14" t="s">
        <v>422</v>
      </c>
      <c r="K169" s="14" t="s">
        <v>540</v>
      </c>
      <c r="L169" s="30">
        <v>8</v>
      </c>
    </row>
    <row r="170" spans="1:14" s="30" customFormat="1" ht="36">
      <c r="A170" s="9">
        <v>4002</v>
      </c>
      <c r="B170" s="9" t="s">
        <v>1</v>
      </c>
      <c r="C170" s="9">
        <v>4050499</v>
      </c>
      <c r="D170" s="9">
        <v>4050499999</v>
      </c>
      <c r="E170" s="9" t="s">
        <v>490</v>
      </c>
      <c r="F170" s="9"/>
      <c r="G170" s="8" t="s">
        <v>544</v>
      </c>
      <c r="H170" s="11">
        <v>60000</v>
      </c>
      <c r="I170" s="9"/>
      <c r="J170" s="9"/>
      <c r="K170" s="9" t="s">
        <v>540</v>
      </c>
      <c r="L170" s="30">
        <v>8</v>
      </c>
    </row>
    <row r="171" spans="1:14" s="5" customFormat="1" ht="54">
      <c r="A171" s="14">
        <v>4002</v>
      </c>
      <c r="B171" s="14" t="s">
        <v>1</v>
      </c>
      <c r="C171" s="14">
        <v>4050499</v>
      </c>
      <c r="D171" s="14">
        <v>4050499999</v>
      </c>
      <c r="E171" s="14" t="s">
        <v>490</v>
      </c>
      <c r="F171" s="14" t="s">
        <v>541</v>
      </c>
      <c r="G171" s="12" t="s">
        <v>973</v>
      </c>
      <c r="H171" s="15">
        <v>60000</v>
      </c>
      <c r="I171" s="14" t="s">
        <v>420</v>
      </c>
      <c r="J171" s="14" t="s">
        <v>422</v>
      </c>
      <c r="K171" s="14" t="s">
        <v>540</v>
      </c>
      <c r="L171" s="30">
        <v>8</v>
      </c>
    </row>
    <row r="172" spans="1:14" s="30" customFormat="1" ht="36">
      <c r="A172" s="9">
        <v>9021</v>
      </c>
      <c r="B172" s="9" t="s">
        <v>1</v>
      </c>
      <c r="C172" s="9">
        <v>9020402</v>
      </c>
      <c r="D172" s="9">
        <v>9020402001</v>
      </c>
      <c r="E172" s="9" t="s">
        <v>499</v>
      </c>
      <c r="F172" s="9"/>
      <c r="G172" s="8" t="s">
        <v>544</v>
      </c>
      <c r="H172" s="11">
        <v>5000</v>
      </c>
      <c r="I172" s="9"/>
      <c r="J172" s="9"/>
      <c r="K172" s="9" t="s">
        <v>540</v>
      </c>
      <c r="L172" s="30">
        <v>8</v>
      </c>
    </row>
    <row r="173" spans="1:14" s="5" customFormat="1" ht="36">
      <c r="A173" s="14">
        <v>9021</v>
      </c>
      <c r="B173" s="14" t="s">
        <v>1</v>
      </c>
      <c r="C173" s="14">
        <v>9020402</v>
      </c>
      <c r="D173" s="14">
        <v>9020402001</v>
      </c>
      <c r="E173" s="14" t="s">
        <v>499</v>
      </c>
      <c r="F173" s="14" t="s">
        <v>541</v>
      </c>
      <c r="G173" s="12" t="s">
        <v>974</v>
      </c>
      <c r="H173" s="15">
        <v>5000</v>
      </c>
      <c r="I173" s="14" t="s">
        <v>409</v>
      </c>
      <c r="J173" s="14" t="s">
        <v>422</v>
      </c>
      <c r="K173" s="14" t="s">
        <v>540</v>
      </c>
      <c r="L173" s="30">
        <v>8</v>
      </c>
    </row>
    <row r="174" spans="1:14" s="30" customFormat="1" ht="36">
      <c r="A174" s="9">
        <v>9042</v>
      </c>
      <c r="B174" s="9" t="s">
        <v>1</v>
      </c>
      <c r="C174" s="9">
        <v>9020401</v>
      </c>
      <c r="D174" s="9"/>
      <c r="E174" s="9" t="s">
        <v>514</v>
      </c>
      <c r="F174" s="9"/>
      <c r="G174" s="8" t="s">
        <v>544</v>
      </c>
      <c r="H174" s="11">
        <v>1000</v>
      </c>
      <c r="I174" s="9"/>
      <c r="J174" s="9"/>
      <c r="K174" s="9" t="s">
        <v>540</v>
      </c>
      <c r="L174" s="30">
        <v>8</v>
      </c>
    </row>
    <row r="175" spans="1:14" s="5" customFormat="1" ht="36">
      <c r="A175" s="14">
        <v>9042</v>
      </c>
      <c r="B175" s="14" t="s">
        <v>1</v>
      </c>
      <c r="C175" s="14">
        <v>9020401</v>
      </c>
      <c r="D175" s="14"/>
      <c r="E175" s="14" t="s">
        <v>514</v>
      </c>
      <c r="F175" s="14" t="s">
        <v>541</v>
      </c>
      <c r="G175" s="12" t="s">
        <v>975</v>
      </c>
      <c r="H175" s="15">
        <v>1000</v>
      </c>
      <c r="I175" s="14" t="s">
        <v>409</v>
      </c>
      <c r="J175" s="14" t="s">
        <v>422</v>
      </c>
      <c r="K175" s="14" t="s">
        <v>540</v>
      </c>
      <c r="L175" s="30">
        <v>8</v>
      </c>
    </row>
    <row r="176" spans="1:14" s="30" customFormat="1" ht="54">
      <c r="A176" s="9" t="s">
        <v>1150</v>
      </c>
      <c r="B176" s="9" t="s">
        <v>1</v>
      </c>
      <c r="C176" s="9">
        <v>3059999</v>
      </c>
      <c r="D176" s="9">
        <v>3059999999</v>
      </c>
      <c r="E176" s="9" t="s">
        <v>1121</v>
      </c>
      <c r="F176" s="9"/>
      <c r="G176" s="8" t="s">
        <v>544</v>
      </c>
      <c r="H176" s="11">
        <v>0</v>
      </c>
      <c r="I176" s="9"/>
      <c r="J176" s="9"/>
      <c r="K176" s="9" t="s">
        <v>1110</v>
      </c>
      <c r="L176" s="30">
        <v>9</v>
      </c>
      <c r="N176" s="21" t="s">
        <v>1109</v>
      </c>
    </row>
    <row r="177" spans="1:14" s="5" customFormat="1" ht="54">
      <c r="A177" s="14" t="s">
        <v>1150</v>
      </c>
      <c r="B177" s="14" t="s">
        <v>1</v>
      </c>
      <c r="C177" s="14">
        <v>3059999</v>
      </c>
      <c r="D177" s="14">
        <v>3059999999</v>
      </c>
      <c r="E177" s="14" t="s">
        <v>1122</v>
      </c>
      <c r="F177" s="14" t="s">
        <v>541</v>
      </c>
      <c r="G177" s="12" t="s">
        <v>959</v>
      </c>
      <c r="H177" s="15">
        <v>0</v>
      </c>
      <c r="I177" s="14" t="s">
        <v>390</v>
      </c>
      <c r="J177" s="14" t="s">
        <v>422</v>
      </c>
      <c r="K177" s="14" t="s">
        <v>1112</v>
      </c>
      <c r="L177" s="30">
        <v>9</v>
      </c>
      <c r="N177" s="2" t="s">
        <v>1109</v>
      </c>
    </row>
    <row r="178" spans="1:14" s="30" customFormat="1" ht="87.75" customHeight="1">
      <c r="A178" s="9">
        <v>3045</v>
      </c>
      <c r="B178" s="9" t="s">
        <v>1</v>
      </c>
      <c r="C178" s="9">
        <v>3050203</v>
      </c>
      <c r="D178" s="9"/>
      <c r="E178" s="9" t="s">
        <v>1114</v>
      </c>
      <c r="F178" s="9"/>
      <c r="G178" s="8" t="s">
        <v>544</v>
      </c>
      <c r="H178" s="11">
        <v>0</v>
      </c>
      <c r="I178" s="9"/>
      <c r="J178" s="9"/>
      <c r="K178" s="9" t="s">
        <v>1110</v>
      </c>
      <c r="L178" s="30">
        <v>9</v>
      </c>
      <c r="M178" s="21"/>
      <c r="N178" s="21" t="s">
        <v>1109</v>
      </c>
    </row>
    <row r="179" spans="1:14" s="5" customFormat="1" ht="82.5" customHeight="1">
      <c r="A179" s="14">
        <v>3045</v>
      </c>
      <c r="B179" s="14" t="s">
        <v>1</v>
      </c>
      <c r="C179" s="14">
        <v>3050203</v>
      </c>
      <c r="D179" s="14"/>
      <c r="E179" s="14" t="s">
        <v>1114</v>
      </c>
      <c r="F179" s="14" t="s">
        <v>541</v>
      </c>
      <c r="G179" s="12" t="s">
        <v>915</v>
      </c>
      <c r="H179" s="15">
        <v>0</v>
      </c>
      <c r="I179" s="14" t="s">
        <v>390</v>
      </c>
      <c r="J179" s="14" t="s">
        <v>422</v>
      </c>
      <c r="K179" s="14" t="s">
        <v>1112</v>
      </c>
      <c r="L179" s="30">
        <v>9</v>
      </c>
      <c r="N179" s="2" t="s">
        <v>1109</v>
      </c>
    </row>
    <row r="180" spans="1:14" s="31" customFormat="1">
      <c r="G180" s="21"/>
      <c r="H180" s="32"/>
      <c r="M180" s="21"/>
      <c r="N180" s="21"/>
    </row>
    <row r="181" spans="1:14" s="31" customFormat="1">
      <c r="G181" s="21"/>
      <c r="H181" s="32"/>
      <c r="M181" s="21"/>
      <c r="N181" s="21"/>
    </row>
    <row r="182" spans="1:14" s="31" customFormat="1">
      <c r="G182" s="21"/>
      <c r="H182" s="32"/>
      <c r="M182" s="21"/>
      <c r="N182" s="21"/>
    </row>
    <row r="183" spans="1:14" s="31" customFormat="1">
      <c r="G183" s="21"/>
      <c r="H183" s="32"/>
      <c r="M183" s="21"/>
      <c r="N183" s="21"/>
    </row>
    <row r="184" spans="1:14" s="31" customFormat="1">
      <c r="G184" s="21"/>
      <c r="H184" s="32"/>
      <c r="M184" s="21"/>
      <c r="N184" s="21"/>
    </row>
    <row r="185" spans="1:14" s="31" customFormat="1">
      <c r="G185" s="21"/>
      <c r="H185" s="32"/>
      <c r="M185" s="21"/>
      <c r="N185" s="21"/>
    </row>
    <row r="186" spans="1:14" s="31" customFormat="1">
      <c r="G186" s="21"/>
      <c r="H186" s="32"/>
      <c r="M186" s="21"/>
      <c r="N186" s="21"/>
    </row>
    <row r="187" spans="1:14" s="31" customFormat="1">
      <c r="G187" s="21"/>
      <c r="H187" s="32"/>
      <c r="M187" s="21"/>
      <c r="N187" s="21"/>
    </row>
    <row r="188" spans="1:14" s="31" customFormat="1">
      <c r="G188" s="21"/>
      <c r="H188" s="32"/>
      <c r="M188" s="21"/>
      <c r="N188" s="21"/>
    </row>
    <row r="189" spans="1:14" s="31" customFormat="1">
      <c r="G189" s="21"/>
      <c r="H189" s="32"/>
      <c r="M189" s="21"/>
      <c r="N189" s="21"/>
    </row>
    <row r="190" spans="1:14" s="31" customFormat="1">
      <c r="G190" s="21"/>
      <c r="H190" s="32"/>
      <c r="M190" s="21"/>
      <c r="N190" s="21"/>
    </row>
    <row r="191" spans="1:14" s="31" customFormat="1">
      <c r="G191" s="21"/>
      <c r="H191" s="32"/>
      <c r="M191" s="21"/>
      <c r="N191" s="21"/>
    </row>
    <row r="192" spans="1:14" s="31" customFormat="1">
      <c r="G192" s="21"/>
      <c r="H192" s="32"/>
      <c r="M192" s="21"/>
      <c r="N192" s="21"/>
    </row>
    <row r="193" spans="7:14" s="31" customFormat="1">
      <c r="G193" s="21"/>
      <c r="H193" s="32"/>
      <c r="M193" s="21"/>
      <c r="N193" s="21"/>
    </row>
    <row r="194" spans="7:14" s="31" customFormat="1">
      <c r="G194" s="21"/>
      <c r="H194" s="32"/>
      <c r="M194" s="21"/>
      <c r="N194" s="21"/>
    </row>
    <row r="195" spans="7:14" s="31" customFormat="1">
      <c r="G195" s="21"/>
      <c r="H195" s="32"/>
      <c r="M195" s="21"/>
      <c r="N195" s="21"/>
    </row>
    <row r="199" spans="7:14">
      <c r="M199" s="2" t="s">
        <v>1109</v>
      </c>
    </row>
  </sheetData>
  <autoFilter ref="A1:N179">
    <sortState ref="A2:N177">
      <sortCondition ref="L1"/>
    </sortState>
  </autoFilter>
  <printOptions horizontalCentered="1"/>
  <pageMargins left="0.74803149606299213" right="0.74803149606299213" top="0.98425196850393704" bottom="0.98425196850393704" header="0.51181102362204722" footer="0.51181102362204722"/>
  <pageSetup paperSize="8" scale="54" firstPageNumber="0" fitToHeight="9" pageOrder="overThenDown" orientation="landscape" r:id="rId1"/>
  <headerFooter alignWithMargins="0">
    <oddHeader xml:space="preserve">&amp;L&amp;14Bilancio gestionale 2021 - ENTRATA&amp;R </oddHeader>
    <oddFooter>&amp;R&amp;12&amp;P</oddFooter>
  </headerFooter>
</worksheet>
</file>

<file path=xl/worksheets/sheet3.xml><?xml version="1.0" encoding="utf-8"?>
<worksheet xmlns="http://schemas.openxmlformats.org/spreadsheetml/2006/main" xmlns:r="http://schemas.openxmlformats.org/officeDocument/2006/relationships">
  <dimension ref="A1:B15"/>
  <sheetViews>
    <sheetView workbookViewId="0">
      <selection activeCell="A7" sqref="A7"/>
    </sheetView>
  </sheetViews>
  <sheetFormatPr defaultRowHeight="15"/>
  <cols>
    <col min="1" max="1" width="76.28515625" style="35" bestFit="1" customWidth="1"/>
    <col min="2" max="2" width="25.5703125" style="35" bestFit="1" customWidth="1"/>
    <col min="3" max="16384" width="9.140625" style="35"/>
  </cols>
  <sheetData>
    <row r="1" spans="1:2">
      <c r="A1" s="41" t="s">
        <v>543</v>
      </c>
      <c r="B1" s="42" t="s">
        <v>1184</v>
      </c>
    </row>
    <row r="3" spans="1:2" ht="30">
      <c r="A3" s="41" t="s">
        <v>1182</v>
      </c>
      <c r="B3" s="42" t="s">
        <v>1185</v>
      </c>
    </row>
    <row r="4" spans="1:2" ht="30">
      <c r="A4" s="43" t="s">
        <v>1160</v>
      </c>
      <c r="B4" s="45">
        <v>883691.4</v>
      </c>
    </row>
    <row r="5" spans="1:2">
      <c r="A5" s="43" t="s">
        <v>1111</v>
      </c>
      <c r="B5" s="45">
        <v>125790</v>
      </c>
    </row>
    <row r="6" spans="1:2">
      <c r="A6" s="43" t="s">
        <v>531</v>
      </c>
      <c r="B6" s="45">
        <v>20357.54</v>
      </c>
    </row>
    <row r="7" spans="1:2">
      <c r="A7" s="43" t="s">
        <v>529</v>
      </c>
      <c r="B7" s="45">
        <v>18853527.450000003</v>
      </c>
    </row>
    <row r="8" spans="1:2" ht="30">
      <c r="A8" s="43" t="s">
        <v>1158</v>
      </c>
      <c r="B8" s="44">
        <v>3720012.7500000005</v>
      </c>
    </row>
    <row r="9" spans="1:2">
      <c r="A9" s="43" t="s">
        <v>535</v>
      </c>
      <c r="B9" s="45">
        <v>39590</v>
      </c>
    </row>
    <row r="10" spans="1:2">
      <c r="A10" s="43" t="s">
        <v>1154</v>
      </c>
      <c r="B10" s="44">
        <v>1604334.65</v>
      </c>
    </row>
    <row r="11" spans="1:2">
      <c r="A11" s="43" t="s">
        <v>1151</v>
      </c>
      <c r="B11" s="45">
        <v>1497141.21</v>
      </c>
    </row>
    <row r="12" spans="1:2">
      <c r="A12" s="43" t="s">
        <v>534</v>
      </c>
      <c r="B12" s="45">
        <v>2765394.98</v>
      </c>
    </row>
    <row r="13" spans="1:2">
      <c r="A13" s="43" t="s">
        <v>525</v>
      </c>
      <c r="B13" s="45">
        <v>3104695.7199999997</v>
      </c>
    </row>
    <row r="14" spans="1:2" ht="30">
      <c r="A14" s="43" t="s">
        <v>1110</v>
      </c>
      <c r="B14" s="45">
        <v>1509979.26</v>
      </c>
    </row>
    <row r="15" spans="1:2">
      <c r="A15" s="43" t="s">
        <v>1183</v>
      </c>
      <c r="B15" s="44">
        <v>34124514.960000001</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dimension ref="A1:S923"/>
  <sheetViews>
    <sheetView tabSelected="1" view="pageBreakPreview" topLeftCell="F1" zoomScale="60" zoomScaleNormal="50" workbookViewId="0">
      <pane ySplit="810" topLeftCell="A442" activePane="bottomLeft"/>
      <selection activeCell="J1" sqref="J1:J1048576"/>
      <selection pane="bottomLeft" activeCell="K446" sqref="K446"/>
    </sheetView>
  </sheetViews>
  <sheetFormatPr defaultRowHeight="18"/>
  <cols>
    <col min="1" max="1" width="19.5703125" style="2" customWidth="1"/>
    <col min="2" max="2" width="22.85546875" style="2" customWidth="1"/>
    <col min="3" max="3" width="30.85546875" style="2" customWidth="1"/>
    <col min="4" max="4" width="22.85546875" style="2" customWidth="1"/>
    <col min="5" max="5" width="16.85546875" style="2" customWidth="1"/>
    <col min="6" max="6" width="20.85546875" style="2" customWidth="1"/>
    <col min="7" max="7" width="85.140625" style="2" customWidth="1"/>
    <col min="8" max="8" width="16.5703125" style="2" customWidth="1"/>
    <col min="9" max="9" width="68.42578125" style="2" customWidth="1"/>
    <col min="10" max="10" width="32.85546875" style="4" customWidth="1"/>
    <col min="11" max="11" width="25.42578125" style="2" customWidth="1"/>
    <col min="12" max="12" width="24.140625" style="2" bestFit="1" customWidth="1"/>
    <col min="13" max="13" width="67.7109375" style="2" customWidth="1"/>
    <col min="14" max="14" width="14.85546875" style="2" customWidth="1"/>
    <col min="15" max="15" width="67.140625" style="2" customWidth="1"/>
    <col min="16" max="16" width="33" style="2" bestFit="1" customWidth="1"/>
    <col min="17" max="17" width="28.28515625" style="2" customWidth="1"/>
    <col min="18" max="18" width="24" style="2" bestFit="1" customWidth="1"/>
    <col min="19" max="19" width="26" style="2" customWidth="1"/>
    <col min="20" max="16384" width="9.140625" style="2"/>
  </cols>
  <sheetData>
    <row r="1" spans="1:19" ht="54">
      <c r="A1" s="6" t="s">
        <v>537</v>
      </c>
      <c r="B1" s="6" t="s">
        <v>0</v>
      </c>
      <c r="C1" s="6" t="s">
        <v>991</v>
      </c>
      <c r="D1" s="6" t="s">
        <v>992</v>
      </c>
      <c r="E1" s="6" t="s">
        <v>521</v>
      </c>
      <c r="F1" s="6" t="s">
        <v>522</v>
      </c>
      <c r="G1" s="6" t="s">
        <v>4</v>
      </c>
      <c r="H1" s="6" t="s">
        <v>543</v>
      </c>
      <c r="I1" s="6" t="s">
        <v>334</v>
      </c>
      <c r="J1" s="7" t="s">
        <v>520</v>
      </c>
      <c r="K1" s="6" t="s">
        <v>383</v>
      </c>
      <c r="L1" s="6" t="s">
        <v>421</v>
      </c>
      <c r="M1" s="6" t="s">
        <v>526</v>
      </c>
      <c r="N1" s="6" t="s">
        <v>1164</v>
      </c>
      <c r="O1" s="6" t="s">
        <v>990</v>
      </c>
      <c r="P1" s="37" t="s">
        <v>1190</v>
      </c>
      <c r="Q1" s="1" t="s">
        <v>1094</v>
      </c>
      <c r="R1" s="1" t="s">
        <v>1108</v>
      </c>
      <c r="S1" s="1" t="s">
        <v>1128</v>
      </c>
    </row>
    <row r="2" spans="1:19" s="21" customFormat="1" ht="54">
      <c r="A2" s="9">
        <v>10071</v>
      </c>
      <c r="B2" s="8" t="s">
        <v>1</v>
      </c>
      <c r="C2" s="8" t="s">
        <v>993</v>
      </c>
      <c r="D2" s="8" t="s">
        <v>998</v>
      </c>
      <c r="E2" s="8">
        <v>1040102</v>
      </c>
      <c r="F2" s="8">
        <v>1040102017</v>
      </c>
      <c r="G2" s="8" t="s">
        <v>34</v>
      </c>
      <c r="H2" s="8" t="s">
        <v>989</v>
      </c>
      <c r="I2" s="8" t="s">
        <v>544</v>
      </c>
      <c r="J2" s="18">
        <v>10000</v>
      </c>
      <c r="K2" s="8"/>
      <c r="L2" s="8"/>
      <c r="M2" s="8" t="s">
        <v>1160</v>
      </c>
      <c r="N2" s="8">
        <v>1</v>
      </c>
      <c r="O2" s="8" t="s">
        <v>530</v>
      </c>
      <c r="Q2" s="26"/>
      <c r="R2" s="26"/>
    </row>
    <row r="3" spans="1:19" ht="54">
      <c r="A3" s="14">
        <v>10071</v>
      </c>
      <c r="B3" s="12" t="s">
        <v>1</v>
      </c>
      <c r="C3" s="12" t="s">
        <v>993</v>
      </c>
      <c r="D3" s="12" t="s">
        <v>998</v>
      </c>
      <c r="E3" s="12">
        <v>1040102</v>
      </c>
      <c r="F3" s="12">
        <v>1040102017</v>
      </c>
      <c r="G3" s="12" t="s">
        <v>34</v>
      </c>
      <c r="H3" s="12">
        <v>1</v>
      </c>
      <c r="I3" s="12" t="s">
        <v>545</v>
      </c>
      <c r="J3" s="13">
        <v>10000</v>
      </c>
      <c r="K3" s="14" t="s">
        <v>397</v>
      </c>
      <c r="L3" s="12" t="s">
        <v>422</v>
      </c>
      <c r="M3" s="12" t="s">
        <v>1160</v>
      </c>
      <c r="N3" s="8">
        <v>1</v>
      </c>
      <c r="O3" s="12" t="s">
        <v>530</v>
      </c>
      <c r="Q3" s="3"/>
      <c r="R3" s="3"/>
    </row>
    <row r="4" spans="1:19" s="21" customFormat="1" ht="54">
      <c r="A4" s="9">
        <v>10089</v>
      </c>
      <c r="B4" s="8" t="s">
        <v>1</v>
      </c>
      <c r="C4" s="8" t="s">
        <v>993</v>
      </c>
      <c r="D4" s="8" t="s">
        <v>994</v>
      </c>
      <c r="E4" s="8">
        <v>1030102</v>
      </c>
      <c r="F4" s="8">
        <v>1030102009</v>
      </c>
      <c r="G4" s="8" t="s">
        <v>43</v>
      </c>
      <c r="H4" s="8"/>
      <c r="I4" s="8" t="s">
        <v>544</v>
      </c>
      <c r="J4" s="18">
        <v>200</v>
      </c>
      <c r="K4" s="8"/>
      <c r="L4" s="8"/>
      <c r="M4" s="8" t="s">
        <v>1160</v>
      </c>
      <c r="N4" s="8">
        <v>1</v>
      </c>
      <c r="O4" s="8" t="s">
        <v>530</v>
      </c>
      <c r="Q4" s="26"/>
      <c r="R4" s="26"/>
    </row>
    <row r="5" spans="1:19" ht="54">
      <c r="A5" s="14">
        <v>10089</v>
      </c>
      <c r="B5" s="12" t="s">
        <v>1</v>
      </c>
      <c r="C5" s="12" t="s">
        <v>993</v>
      </c>
      <c r="D5" s="12" t="s">
        <v>994</v>
      </c>
      <c r="E5" s="12">
        <v>1030102</v>
      </c>
      <c r="F5" s="12">
        <v>1030102009</v>
      </c>
      <c r="G5" s="12" t="s">
        <v>43</v>
      </c>
      <c r="H5" s="12">
        <v>1</v>
      </c>
      <c r="I5" s="12" t="s">
        <v>546</v>
      </c>
      <c r="J5" s="13">
        <v>200</v>
      </c>
      <c r="K5" s="14" t="s">
        <v>402</v>
      </c>
      <c r="L5" s="12" t="s">
        <v>422</v>
      </c>
      <c r="M5" s="12" t="s">
        <v>1160</v>
      </c>
      <c r="N5" s="8">
        <v>1</v>
      </c>
      <c r="O5" s="12" t="s">
        <v>530</v>
      </c>
      <c r="Q5" s="3"/>
      <c r="R5" s="3"/>
    </row>
    <row r="6" spans="1:19" s="21" customFormat="1" ht="54">
      <c r="A6" s="9">
        <v>10090</v>
      </c>
      <c r="B6" s="8" t="s">
        <v>1</v>
      </c>
      <c r="C6" s="8" t="s">
        <v>993</v>
      </c>
      <c r="D6" s="8" t="s">
        <v>994</v>
      </c>
      <c r="E6" s="8">
        <v>1030299</v>
      </c>
      <c r="F6" s="8"/>
      <c r="G6" s="8" t="s">
        <v>44</v>
      </c>
      <c r="H6" s="8"/>
      <c r="I6" s="8" t="s">
        <v>544</v>
      </c>
      <c r="J6" s="18">
        <v>800</v>
      </c>
      <c r="K6" s="8"/>
      <c r="L6" s="8"/>
      <c r="M6" s="8" t="s">
        <v>1160</v>
      </c>
      <c r="N6" s="8">
        <v>1</v>
      </c>
      <c r="O6" s="8" t="s">
        <v>530</v>
      </c>
      <c r="Q6" s="26"/>
      <c r="R6" s="26"/>
    </row>
    <row r="7" spans="1:19" ht="54">
      <c r="A7" s="14">
        <v>10090</v>
      </c>
      <c r="B7" s="12" t="s">
        <v>1</v>
      </c>
      <c r="C7" s="12" t="s">
        <v>993</v>
      </c>
      <c r="D7" s="12" t="s">
        <v>994</v>
      </c>
      <c r="E7" s="12">
        <v>1030299</v>
      </c>
      <c r="F7" s="12"/>
      <c r="G7" s="12" t="s">
        <v>44</v>
      </c>
      <c r="H7" s="12">
        <v>1</v>
      </c>
      <c r="I7" s="12" t="s">
        <v>547</v>
      </c>
      <c r="J7" s="13">
        <v>800</v>
      </c>
      <c r="K7" s="14" t="s">
        <v>402</v>
      </c>
      <c r="L7" s="12" t="s">
        <v>422</v>
      </c>
      <c r="M7" s="12" t="s">
        <v>1160</v>
      </c>
      <c r="N7" s="8">
        <v>1</v>
      </c>
      <c r="O7" s="12" t="s">
        <v>530</v>
      </c>
      <c r="Q7" s="3"/>
      <c r="R7" s="3"/>
    </row>
    <row r="8" spans="1:19" s="21" customFormat="1" ht="54">
      <c r="A8" s="9">
        <v>10096</v>
      </c>
      <c r="B8" s="8" t="s">
        <v>1</v>
      </c>
      <c r="C8" s="8" t="s">
        <v>993</v>
      </c>
      <c r="D8" s="8" t="s">
        <v>994</v>
      </c>
      <c r="E8" s="8">
        <v>1030299</v>
      </c>
      <c r="F8" s="8">
        <v>1030299011</v>
      </c>
      <c r="G8" s="8" t="s">
        <v>50</v>
      </c>
      <c r="H8" s="8"/>
      <c r="I8" s="8" t="s">
        <v>544</v>
      </c>
      <c r="J8" s="18">
        <v>700</v>
      </c>
      <c r="K8" s="8"/>
      <c r="L8" s="8"/>
      <c r="M8" s="8" t="s">
        <v>1160</v>
      </c>
      <c r="N8" s="8">
        <v>1</v>
      </c>
      <c r="O8" s="8" t="s">
        <v>530</v>
      </c>
      <c r="Q8" s="26"/>
      <c r="R8" s="26"/>
    </row>
    <row r="9" spans="1:19" ht="54">
      <c r="A9" s="14">
        <v>10096</v>
      </c>
      <c r="B9" s="12" t="s">
        <v>1</v>
      </c>
      <c r="C9" s="12" t="s">
        <v>993</v>
      </c>
      <c r="D9" s="12" t="s">
        <v>994</v>
      </c>
      <c r="E9" s="12">
        <v>1030299</v>
      </c>
      <c r="F9" s="12">
        <v>1030299011</v>
      </c>
      <c r="G9" s="12" t="s">
        <v>50</v>
      </c>
      <c r="H9" s="12">
        <v>1</v>
      </c>
      <c r="I9" s="12" t="s">
        <v>336</v>
      </c>
      <c r="J9" s="13">
        <v>700</v>
      </c>
      <c r="K9" s="14" t="s">
        <v>1175</v>
      </c>
      <c r="L9" s="12" t="s">
        <v>422</v>
      </c>
      <c r="M9" s="12" t="s">
        <v>1160</v>
      </c>
      <c r="N9" s="8">
        <v>1</v>
      </c>
      <c r="O9" s="12" t="s">
        <v>530</v>
      </c>
      <c r="Q9" s="3"/>
      <c r="R9" s="3"/>
    </row>
    <row r="10" spans="1:19" s="21" customFormat="1" ht="54">
      <c r="A10" s="9">
        <v>10097</v>
      </c>
      <c r="B10" s="8" t="s">
        <v>1</v>
      </c>
      <c r="C10" s="8" t="s">
        <v>993</v>
      </c>
      <c r="D10" s="8" t="s">
        <v>994</v>
      </c>
      <c r="E10" s="8">
        <v>1030299</v>
      </c>
      <c r="F10" s="8"/>
      <c r="G10" s="8" t="s">
        <v>51</v>
      </c>
      <c r="H10" s="8"/>
      <c r="I10" s="8" t="s">
        <v>544</v>
      </c>
      <c r="J10" s="18">
        <v>500</v>
      </c>
      <c r="K10" s="8"/>
      <c r="L10" s="8"/>
      <c r="M10" s="8" t="s">
        <v>1160</v>
      </c>
      <c r="N10" s="8">
        <v>1</v>
      </c>
      <c r="O10" s="8" t="s">
        <v>530</v>
      </c>
      <c r="Q10" s="26"/>
      <c r="R10" s="26"/>
    </row>
    <row r="11" spans="1:19" ht="54">
      <c r="A11" s="14">
        <v>10097</v>
      </c>
      <c r="B11" s="12" t="s">
        <v>1</v>
      </c>
      <c r="C11" s="12" t="s">
        <v>993</v>
      </c>
      <c r="D11" s="12" t="s">
        <v>994</v>
      </c>
      <c r="E11" s="12">
        <v>1030299</v>
      </c>
      <c r="F11" s="12"/>
      <c r="G11" s="12" t="s">
        <v>51</v>
      </c>
      <c r="H11" s="12">
        <v>1</v>
      </c>
      <c r="I11" s="12" t="s">
        <v>548</v>
      </c>
      <c r="J11" s="13">
        <v>500</v>
      </c>
      <c r="K11" s="14" t="s">
        <v>402</v>
      </c>
      <c r="L11" s="12" t="s">
        <v>422</v>
      </c>
      <c r="M11" s="12" t="s">
        <v>1160</v>
      </c>
      <c r="N11" s="8">
        <v>1</v>
      </c>
      <c r="O11" s="12" t="s">
        <v>530</v>
      </c>
      <c r="Q11" s="3"/>
      <c r="R11" s="3"/>
    </row>
    <row r="12" spans="1:19" s="21" customFormat="1" ht="54">
      <c r="A12" s="9">
        <v>10103</v>
      </c>
      <c r="B12" s="8" t="s">
        <v>1</v>
      </c>
      <c r="C12" s="8" t="s">
        <v>993</v>
      </c>
      <c r="D12" s="8" t="s">
        <v>994</v>
      </c>
      <c r="E12" s="8">
        <v>1030201</v>
      </c>
      <c r="F12" s="8">
        <v>1030201001</v>
      </c>
      <c r="G12" s="8" t="s">
        <v>53</v>
      </c>
      <c r="H12" s="8"/>
      <c r="I12" s="8" t="s">
        <v>544</v>
      </c>
      <c r="J12" s="18">
        <v>64300</v>
      </c>
      <c r="K12" s="8"/>
      <c r="L12" s="8"/>
      <c r="M12" s="8" t="s">
        <v>1160</v>
      </c>
      <c r="N12" s="8">
        <v>1</v>
      </c>
      <c r="O12" s="8" t="s">
        <v>530</v>
      </c>
      <c r="Q12" s="26"/>
      <c r="R12" s="26"/>
    </row>
    <row r="13" spans="1:19" ht="54">
      <c r="A13" s="14">
        <v>10103</v>
      </c>
      <c r="B13" s="12" t="s">
        <v>1</v>
      </c>
      <c r="C13" s="12" t="s">
        <v>993</v>
      </c>
      <c r="D13" s="12" t="s">
        <v>994</v>
      </c>
      <c r="E13" s="12">
        <v>1030201</v>
      </c>
      <c r="F13" s="12">
        <v>1030201001</v>
      </c>
      <c r="G13" s="12" t="s">
        <v>53</v>
      </c>
      <c r="H13" s="12">
        <v>1</v>
      </c>
      <c r="I13" s="12" t="s">
        <v>549</v>
      </c>
      <c r="J13" s="13">
        <v>64300</v>
      </c>
      <c r="K13" s="14" t="s">
        <v>402</v>
      </c>
      <c r="L13" s="12" t="s">
        <v>422</v>
      </c>
      <c r="M13" s="12" t="s">
        <v>1160</v>
      </c>
      <c r="N13" s="8">
        <v>1</v>
      </c>
      <c r="O13" s="12" t="s">
        <v>530</v>
      </c>
      <c r="Q13" s="3"/>
      <c r="R13" s="3"/>
    </row>
    <row r="14" spans="1:19" s="21" customFormat="1" ht="54">
      <c r="A14" s="9">
        <v>10104</v>
      </c>
      <c r="B14" s="8" t="s">
        <v>1</v>
      </c>
      <c r="C14" s="8" t="s">
        <v>993</v>
      </c>
      <c r="D14" s="8" t="s">
        <v>994</v>
      </c>
      <c r="E14" s="8">
        <v>1030201</v>
      </c>
      <c r="F14" s="8">
        <v>1030201002</v>
      </c>
      <c r="G14" s="8" t="s">
        <v>1178</v>
      </c>
      <c r="H14" s="8"/>
      <c r="I14" s="8" t="s">
        <v>544</v>
      </c>
      <c r="J14" s="18">
        <f>5000+7000</f>
        <v>12000</v>
      </c>
      <c r="K14" s="8"/>
      <c r="L14" s="8"/>
      <c r="M14" s="8" t="s">
        <v>1160</v>
      </c>
      <c r="N14" s="8">
        <v>1</v>
      </c>
      <c r="O14" s="8" t="s">
        <v>530</v>
      </c>
      <c r="Q14" s="26"/>
      <c r="R14" s="26"/>
    </row>
    <row r="15" spans="1:19" ht="54">
      <c r="A15" s="14">
        <v>10104</v>
      </c>
      <c r="B15" s="12" t="s">
        <v>1</v>
      </c>
      <c r="C15" s="12" t="s">
        <v>993</v>
      </c>
      <c r="D15" s="12" t="s">
        <v>994</v>
      </c>
      <c r="E15" s="12">
        <v>1030201</v>
      </c>
      <c r="F15" s="12">
        <v>1030201002</v>
      </c>
      <c r="G15" s="12" t="s">
        <v>1178</v>
      </c>
      <c r="H15" s="12">
        <v>1</v>
      </c>
      <c r="I15" s="12" t="s">
        <v>550</v>
      </c>
      <c r="J15" s="13">
        <f>5000+7000</f>
        <v>12000</v>
      </c>
      <c r="K15" s="14" t="s">
        <v>402</v>
      </c>
      <c r="L15" s="12" t="s">
        <v>422</v>
      </c>
      <c r="M15" s="12" t="s">
        <v>1160</v>
      </c>
      <c r="N15" s="8">
        <v>1</v>
      </c>
      <c r="O15" s="12" t="s">
        <v>530</v>
      </c>
      <c r="Q15" s="3"/>
      <c r="R15" s="3"/>
    </row>
    <row r="16" spans="1:19" s="21" customFormat="1" ht="54">
      <c r="A16" s="9">
        <v>10110</v>
      </c>
      <c r="B16" s="8" t="s">
        <v>1</v>
      </c>
      <c r="C16" s="8" t="s">
        <v>993</v>
      </c>
      <c r="D16" s="8" t="s">
        <v>994</v>
      </c>
      <c r="E16" s="8">
        <v>1030299</v>
      </c>
      <c r="F16" s="8">
        <v>1030299003</v>
      </c>
      <c r="G16" s="8" t="s">
        <v>54</v>
      </c>
      <c r="H16" s="8"/>
      <c r="I16" s="8" t="s">
        <v>544</v>
      </c>
      <c r="J16" s="18">
        <v>725</v>
      </c>
      <c r="K16" s="8"/>
      <c r="L16" s="8"/>
      <c r="M16" s="8" t="s">
        <v>1160</v>
      </c>
      <c r="N16" s="8">
        <v>1</v>
      </c>
      <c r="O16" s="8" t="s">
        <v>530</v>
      </c>
      <c r="Q16" s="26"/>
      <c r="R16" s="26"/>
    </row>
    <row r="17" spans="1:18" ht="54">
      <c r="A17" s="14">
        <v>10110</v>
      </c>
      <c r="B17" s="12" t="s">
        <v>1</v>
      </c>
      <c r="C17" s="12" t="s">
        <v>993</v>
      </c>
      <c r="D17" s="12" t="s">
        <v>994</v>
      </c>
      <c r="E17" s="12">
        <v>1030299</v>
      </c>
      <c r="F17" s="12">
        <v>1030299003</v>
      </c>
      <c r="G17" s="12" t="s">
        <v>54</v>
      </c>
      <c r="H17" s="12">
        <v>1</v>
      </c>
      <c r="I17" s="12" t="s">
        <v>551</v>
      </c>
      <c r="J17" s="13">
        <v>725</v>
      </c>
      <c r="K17" s="14" t="s">
        <v>402</v>
      </c>
      <c r="L17" s="12" t="s">
        <v>422</v>
      </c>
      <c r="M17" s="12" t="s">
        <v>1160</v>
      </c>
      <c r="N17" s="8">
        <v>1</v>
      </c>
      <c r="O17" s="12" t="s">
        <v>530</v>
      </c>
      <c r="Q17" s="3"/>
      <c r="R17" s="3"/>
    </row>
    <row r="18" spans="1:18" s="21" customFormat="1" ht="54">
      <c r="A18" s="9">
        <v>10111</v>
      </c>
      <c r="B18" s="8" t="s">
        <v>1</v>
      </c>
      <c r="C18" s="8" t="s">
        <v>993</v>
      </c>
      <c r="D18" s="8" t="s">
        <v>994</v>
      </c>
      <c r="E18" s="8">
        <v>1030202</v>
      </c>
      <c r="F18" s="8">
        <v>1030202005</v>
      </c>
      <c r="G18" s="8" t="s">
        <v>55</v>
      </c>
      <c r="H18" s="8"/>
      <c r="I18" s="8" t="s">
        <v>544</v>
      </c>
      <c r="J18" s="18">
        <v>5000</v>
      </c>
      <c r="K18" s="8"/>
      <c r="L18" s="8"/>
      <c r="M18" s="8" t="s">
        <v>1160</v>
      </c>
      <c r="N18" s="8">
        <v>1</v>
      </c>
      <c r="O18" s="8" t="s">
        <v>530</v>
      </c>
      <c r="Q18" s="26"/>
      <c r="R18" s="26"/>
    </row>
    <row r="19" spans="1:18" ht="54">
      <c r="A19" s="14">
        <v>10111</v>
      </c>
      <c r="B19" s="12" t="s">
        <v>1</v>
      </c>
      <c r="C19" s="12" t="s">
        <v>993</v>
      </c>
      <c r="D19" s="12" t="s">
        <v>994</v>
      </c>
      <c r="E19" s="12">
        <v>1030202</v>
      </c>
      <c r="F19" s="12">
        <v>1030202005</v>
      </c>
      <c r="G19" s="12" t="s">
        <v>55</v>
      </c>
      <c r="H19" s="12">
        <v>1</v>
      </c>
      <c r="I19" s="12" t="s">
        <v>552</v>
      </c>
      <c r="J19" s="13">
        <v>5000</v>
      </c>
      <c r="K19" s="14" t="s">
        <v>402</v>
      </c>
      <c r="L19" s="12" t="s">
        <v>422</v>
      </c>
      <c r="M19" s="12" t="s">
        <v>1160</v>
      </c>
      <c r="N19" s="8">
        <v>1</v>
      </c>
      <c r="O19" s="12" t="s">
        <v>530</v>
      </c>
      <c r="Q19" s="3"/>
      <c r="R19" s="3"/>
    </row>
    <row r="20" spans="1:18" s="21" customFormat="1" ht="54">
      <c r="A20" s="9">
        <v>10112</v>
      </c>
      <c r="B20" s="8" t="s">
        <v>1</v>
      </c>
      <c r="C20" s="8" t="s">
        <v>993</v>
      </c>
      <c r="D20" s="8" t="s">
        <v>994</v>
      </c>
      <c r="E20" s="8">
        <v>1030211</v>
      </c>
      <c r="F20" s="8">
        <v>1030211999</v>
      </c>
      <c r="G20" s="8" t="s">
        <v>56</v>
      </c>
      <c r="H20" s="8"/>
      <c r="I20" s="8" t="s">
        <v>544</v>
      </c>
      <c r="J20" s="18">
        <v>1500</v>
      </c>
      <c r="K20" s="8"/>
      <c r="L20" s="8"/>
      <c r="M20" s="8" t="s">
        <v>1160</v>
      </c>
      <c r="N20" s="8">
        <v>1</v>
      </c>
      <c r="O20" s="8" t="s">
        <v>530</v>
      </c>
      <c r="Q20" s="26"/>
      <c r="R20" s="26"/>
    </row>
    <row r="21" spans="1:18" ht="54">
      <c r="A21" s="14">
        <v>10112</v>
      </c>
      <c r="B21" s="12" t="s">
        <v>1</v>
      </c>
      <c r="C21" s="12" t="s">
        <v>993</v>
      </c>
      <c r="D21" s="12" t="s">
        <v>994</v>
      </c>
      <c r="E21" s="12">
        <v>1030211</v>
      </c>
      <c r="F21" s="12">
        <v>1030211999</v>
      </c>
      <c r="G21" s="12" t="s">
        <v>56</v>
      </c>
      <c r="H21" s="12">
        <v>1</v>
      </c>
      <c r="I21" s="12" t="s">
        <v>553</v>
      </c>
      <c r="J21" s="13">
        <v>1500</v>
      </c>
      <c r="K21" s="14" t="s">
        <v>402</v>
      </c>
      <c r="L21" s="12" t="s">
        <v>422</v>
      </c>
      <c r="M21" s="12" t="s">
        <v>1160</v>
      </c>
      <c r="N21" s="8">
        <v>1</v>
      </c>
      <c r="O21" s="12" t="s">
        <v>530</v>
      </c>
      <c r="Q21" s="3"/>
      <c r="R21" s="3"/>
    </row>
    <row r="22" spans="1:18" s="21" customFormat="1" ht="54">
      <c r="A22" s="8">
        <v>10174</v>
      </c>
      <c r="B22" s="8" t="s">
        <v>1</v>
      </c>
      <c r="C22" s="8" t="s">
        <v>993</v>
      </c>
      <c r="D22" s="8" t="s">
        <v>994</v>
      </c>
      <c r="E22" s="8">
        <v>1030201</v>
      </c>
      <c r="F22" s="8">
        <v>1030201001</v>
      </c>
      <c r="G22" s="8" t="s">
        <v>82</v>
      </c>
      <c r="H22" s="8"/>
      <c r="I22" s="8" t="s">
        <v>544</v>
      </c>
      <c r="J22" s="18">
        <v>1800</v>
      </c>
      <c r="K22" s="8"/>
      <c r="L22" s="8"/>
      <c r="M22" s="8" t="s">
        <v>1160</v>
      </c>
      <c r="N22" s="8">
        <v>1</v>
      </c>
      <c r="O22" s="8" t="s">
        <v>530</v>
      </c>
      <c r="Q22" s="26"/>
      <c r="R22" s="26"/>
    </row>
    <row r="23" spans="1:18" ht="54">
      <c r="A23" s="12">
        <v>10174</v>
      </c>
      <c r="B23" s="12" t="s">
        <v>1</v>
      </c>
      <c r="C23" s="12" t="s">
        <v>993</v>
      </c>
      <c r="D23" s="12" t="s">
        <v>994</v>
      </c>
      <c r="E23" s="12">
        <v>1030201</v>
      </c>
      <c r="F23" s="12">
        <v>1030201001</v>
      </c>
      <c r="G23" s="12" t="s">
        <v>82</v>
      </c>
      <c r="H23" s="12">
        <v>1</v>
      </c>
      <c r="I23" s="12" t="s">
        <v>340</v>
      </c>
      <c r="J23" s="13">
        <v>1800</v>
      </c>
      <c r="K23" s="12" t="s">
        <v>407</v>
      </c>
      <c r="L23" s="12" t="s">
        <v>422</v>
      </c>
      <c r="M23" s="12" t="s">
        <v>1160</v>
      </c>
      <c r="N23" s="8">
        <v>1</v>
      </c>
      <c r="O23" s="12" t="s">
        <v>530</v>
      </c>
      <c r="Q23" s="3"/>
      <c r="R23" s="3"/>
    </row>
    <row r="24" spans="1:18" s="21" customFormat="1" ht="54">
      <c r="A24" s="8">
        <v>10175</v>
      </c>
      <c r="B24" s="8" t="s">
        <v>1</v>
      </c>
      <c r="C24" s="8" t="s">
        <v>993</v>
      </c>
      <c r="D24" s="8" t="s">
        <v>994</v>
      </c>
      <c r="E24" s="8">
        <v>1030201</v>
      </c>
      <c r="F24" s="8">
        <v>1030201002</v>
      </c>
      <c r="G24" s="8" t="s">
        <v>83</v>
      </c>
      <c r="H24" s="8"/>
      <c r="I24" s="8" t="s">
        <v>544</v>
      </c>
      <c r="J24" s="18">
        <v>5000</v>
      </c>
      <c r="K24" s="8"/>
      <c r="L24" s="8"/>
      <c r="M24" s="8" t="s">
        <v>1160</v>
      </c>
      <c r="N24" s="8">
        <v>1</v>
      </c>
      <c r="O24" s="8" t="s">
        <v>530</v>
      </c>
      <c r="Q24" s="26"/>
      <c r="R24" s="26"/>
    </row>
    <row r="25" spans="1:18" ht="54">
      <c r="A25" s="12">
        <v>10175</v>
      </c>
      <c r="B25" s="12" t="s">
        <v>1</v>
      </c>
      <c r="C25" s="12" t="s">
        <v>993</v>
      </c>
      <c r="D25" s="12" t="s">
        <v>994</v>
      </c>
      <c r="E25" s="12">
        <v>1030201</v>
      </c>
      <c r="F25" s="12">
        <v>1030201002</v>
      </c>
      <c r="G25" s="12" t="s">
        <v>83</v>
      </c>
      <c r="H25" s="12">
        <v>1</v>
      </c>
      <c r="I25" s="12" t="s">
        <v>554</v>
      </c>
      <c r="J25" s="13">
        <v>5000</v>
      </c>
      <c r="K25" s="12" t="s">
        <v>407</v>
      </c>
      <c r="L25" s="12" t="s">
        <v>422</v>
      </c>
      <c r="M25" s="12" t="s">
        <v>1160</v>
      </c>
      <c r="N25" s="8">
        <v>1</v>
      </c>
      <c r="O25" s="12" t="s">
        <v>530</v>
      </c>
      <c r="Q25" s="3"/>
      <c r="R25" s="3"/>
    </row>
    <row r="26" spans="1:18" s="21" customFormat="1" ht="54">
      <c r="A26" s="8">
        <v>10177</v>
      </c>
      <c r="B26" s="8" t="s">
        <v>1</v>
      </c>
      <c r="C26" s="8" t="s">
        <v>993</v>
      </c>
      <c r="D26" s="8" t="s">
        <v>994</v>
      </c>
      <c r="E26" s="8">
        <v>1040102</v>
      </c>
      <c r="F26" s="8"/>
      <c r="G26" s="8" t="s">
        <v>85</v>
      </c>
      <c r="H26" s="8"/>
      <c r="I26" s="8" t="s">
        <v>544</v>
      </c>
      <c r="J26" s="18">
        <f>214000+104202</f>
        <v>318202</v>
      </c>
      <c r="K26" s="8"/>
      <c r="L26" s="8"/>
      <c r="M26" s="8" t="s">
        <v>1160</v>
      </c>
      <c r="N26" s="8">
        <v>1</v>
      </c>
      <c r="O26" s="8" t="s">
        <v>530</v>
      </c>
      <c r="Q26" s="26"/>
      <c r="R26" s="26"/>
    </row>
    <row r="27" spans="1:18" ht="54">
      <c r="A27" s="12">
        <v>10177</v>
      </c>
      <c r="B27" s="12" t="s">
        <v>1</v>
      </c>
      <c r="C27" s="12" t="s">
        <v>993</v>
      </c>
      <c r="D27" s="12" t="s">
        <v>994</v>
      </c>
      <c r="E27" s="12">
        <v>1040102</v>
      </c>
      <c r="F27" s="12"/>
      <c r="G27" s="12" t="s">
        <v>85</v>
      </c>
      <c r="H27" s="12">
        <v>1</v>
      </c>
      <c r="I27" s="12" t="s">
        <v>555</v>
      </c>
      <c r="J27" s="13">
        <f>214000+104202</f>
        <v>318202</v>
      </c>
      <c r="K27" s="12" t="s">
        <v>407</v>
      </c>
      <c r="L27" s="12" t="s">
        <v>422</v>
      </c>
      <c r="M27" s="12" t="s">
        <v>1160</v>
      </c>
      <c r="N27" s="8">
        <v>1</v>
      </c>
      <c r="O27" s="12" t="s">
        <v>530</v>
      </c>
      <c r="Q27" s="3"/>
      <c r="R27" s="3"/>
    </row>
    <row r="28" spans="1:18" s="21" customFormat="1" ht="54">
      <c r="A28" s="8">
        <v>10178</v>
      </c>
      <c r="B28" s="8" t="s">
        <v>1</v>
      </c>
      <c r="C28" s="8" t="s">
        <v>993</v>
      </c>
      <c r="D28" s="8" t="s">
        <v>994</v>
      </c>
      <c r="E28" s="8">
        <v>1040401</v>
      </c>
      <c r="F28" s="8">
        <v>1040401001</v>
      </c>
      <c r="G28" s="8" t="s">
        <v>86</v>
      </c>
      <c r="H28" s="8"/>
      <c r="I28" s="8" t="s">
        <v>544</v>
      </c>
      <c r="J28" s="18">
        <f>47000-32600</f>
        <v>14400</v>
      </c>
      <c r="K28" s="8"/>
      <c r="L28" s="8"/>
      <c r="M28" s="8" t="s">
        <v>1160</v>
      </c>
      <c r="N28" s="8">
        <v>1</v>
      </c>
      <c r="O28" s="8" t="s">
        <v>530</v>
      </c>
      <c r="Q28" s="26"/>
      <c r="R28" s="26"/>
    </row>
    <row r="29" spans="1:18" ht="54">
      <c r="A29" s="12">
        <v>10178</v>
      </c>
      <c r="B29" s="12" t="s">
        <v>1</v>
      </c>
      <c r="C29" s="12" t="s">
        <v>993</v>
      </c>
      <c r="D29" s="12" t="s">
        <v>994</v>
      </c>
      <c r="E29" s="12">
        <v>1040401</v>
      </c>
      <c r="F29" s="12">
        <v>1040401001</v>
      </c>
      <c r="G29" s="12" t="s">
        <v>86</v>
      </c>
      <c r="H29" s="12">
        <v>1</v>
      </c>
      <c r="I29" s="12" t="s">
        <v>556</v>
      </c>
      <c r="J29" s="13">
        <f>47000-32600</f>
        <v>14400</v>
      </c>
      <c r="K29" s="12" t="s">
        <v>407</v>
      </c>
      <c r="L29" s="12" t="s">
        <v>422</v>
      </c>
      <c r="M29" s="12" t="s">
        <v>1160</v>
      </c>
      <c r="N29" s="8">
        <v>1</v>
      </c>
      <c r="O29" s="12" t="s">
        <v>530</v>
      </c>
      <c r="Q29" s="3"/>
      <c r="R29" s="3"/>
    </row>
    <row r="30" spans="1:18" s="21" customFormat="1" ht="54">
      <c r="A30" s="8">
        <v>10178</v>
      </c>
      <c r="B30" s="8" t="s">
        <v>3</v>
      </c>
      <c r="C30" s="8" t="s">
        <v>993</v>
      </c>
      <c r="D30" s="8" t="s">
        <v>994</v>
      </c>
      <c r="E30" s="8">
        <v>1040401</v>
      </c>
      <c r="F30" s="8">
        <v>1040401001</v>
      </c>
      <c r="G30" s="8" t="s">
        <v>86</v>
      </c>
      <c r="H30" s="8"/>
      <c r="I30" s="8" t="s">
        <v>544</v>
      </c>
      <c r="J30" s="18">
        <v>5400</v>
      </c>
      <c r="K30" s="8"/>
      <c r="L30" s="8"/>
      <c r="M30" s="8" t="s">
        <v>1160</v>
      </c>
      <c r="N30" s="8">
        <v>1</v>
      </c>
      <c r="O30" s="8" t="s">
        <v>530</v>
      </c>
      <c r="P30" s="40" t="s">
        <v>1109</v>
      </c>
      <c r="Q30" s="26"/>
      <c r="R30" s="26"/>
    </row>
    <row r="31" spans="1:18" ht="54">
      <c r="A31" s="12">
        <v>10178</v>
      </c>
      <c r="B31" s="12" t="s">
        <v>3</v>
      </c>
      <c r="C31" s="12" t="s">
        <v>993</v>
      </c>
      <c r="D31" s="12" t="s">
        <v>994</v>
      </c>
      <c r="E31" s="12">
        <v>1040401</v>
      </c>
      <c r="F31" s="12">
        <v>1040401001</v>
      </c>
      <c r="G31" s="12" t="s">
        <v>86</v>
      </c>
      <c r="H31" s="12">
        <v>1</v>
      </c>
      <c r="I31" s="12" t="s">
        <v>1188</v>
      </c>
      <c r="J31" s="13">
        <v>5400</v>
      </c>
      <c r="K31" s="12" t="s">
        <v>407</v>
      </c>
      <c r="L31" s="22" t="s">
        <v>429</v>
      </c>
      <c r="M31" s="12" t="s">
        <v>1160</v>
      </c>
      <c r="N31" s="8">
        <v>1</v>
      </c>
      <c r="O31" s="12" t="s">
        <v>530</v>
      </c>
      <c r="P31" s="40" t="s">
        <v>1109</v>
      </c>
      <c r="Q31" s="3"/>
      <c r="R31" s="3"/>
    </row>
    <row r="32" spans="1:18" s="21" customFormat="1" ht="54">
      <c r="A32" s="8">
        <v>10179</v>
      </c>
      <c r="B32" s="8" t="s">
        <v>1</v>
      </c>
      <c r="C32" s="8" t="s">
        <v>993</v>
      </c>
      <c r="D32" s="8" t="s">
        <v>994</v>
      </c>
      <c r="E32" s="8">
        <v>1040101</v>
      </c>
      <c r="F32" s="8">
        <v>1040101002</v>
      </c>
      <c r="G32" s="8" t="s">
        <v>87</v>
      </c>
      <c r="H32" s="8"/>
      <c r="I32" s="8" t="s">
        <v>544</v>
      </c>
      <c r="J32" s="18">
        <f>45000-21000</f>
        <v>24000</v>
      </c>
      <c r="K32" s="8"/>
      <c r="L32" s="8"/>
      <c r="M32" s="8" t="s">
        <v>1160</v>
      </c>
      <c r="N32" s="8">
        <v>1</v>
      </c>
      <c r="O32" s="8" t="s">
        <v>530</v>
      </c>
      <c r="Q32" s="26"/>
      <c r="R32" s="26"/>
    </row>
    <row r="33" spans="1:18" ht="54">
      <c r="A33" s="12">
        <v>10179</v>
      </c>
      <c r="B33" s="12" t="s">
        <v>1</v>
      </c>
      <c r="C33" s="12" t="s">
        <v>993</v>
      </c>
      <c r="D33" s="12" t="s">
        <v>994</v>
      </c>
      <c r="E33" s="12">
        <v>1040101</v>
      </c>
      <c r="F33" s="12">
        <v>1040101002</v>
      </c>
      <c r="G33" s="12" t="s">
        <v>87</v>
      </c>
      <c r="H33" s="12">
        <v>1</v>
      </c>
      <c r="I33" s="12" t="s">
        <v>555</v>
      </c>
      <c r="J33" s="13">
        <f>45000-21000</f>
        <v>24000</v>
      </c>
      <c r="K33" s="12" t="s">
        <v>407</v>
      </c>
      <c r="L33" s="12" t="s">
        <v>422</v>
      </c>
      <c r="M33" s="12" t="s">
        <v>1160</v>
      </c>
      <c r="N33" s="8">
        <v>1</v>
      </c>
      <c r="O33" s="12" t="s">
        <v>530</v>
      </c>
      <c r="Q33" s="3"/>
      <c r="R33" s="3"/>
    </row>
    <row r="34" spans="1:18" s="21" customFormat="1" ht="54">
      <c r="A34" s="8">
        <v>10181</v>
      </c>
      <c r="B34" s="8" t="s">
        <v>1</v>
      </c>
      <c r="C34" s="8" t="s">
        <v>993</v>
      </c>
      <c r="D34" s="8" t="s">
        <v>994</v>
      </c>
      <c r="E34" s="8">
        <v>1040399</v>
      </c>
      <c r="F34" s="8">
        <v>1040399999</v>
      </c>
      <c r="G34" s="8" t="s">
        <v>88</v>
      </c>
      <c r="H34" s="8"/>
      <c r="I34" s="8" t="s">
        <v>544</v>
      </c>
      <c r="J34" s="18">
        <f>63000-50602</f>
        <v>12398</v>
      </c>
      <c r="K34" s="8"/>
      <c r="L34" s="8"/>
      <c r="M34" s="8" t="s">
        <v>1160</v>
      </c>
      <c r="N34" s="8">
        <v>1</v>
      </c>
      <c r="O34" s="8" t="s">
        <v>530</v>
      </c>
      <c r="Q34" s="26"/>
      <c r="R34" s="26"/>
    </row>
    <row r="35" spans="1:18" ht="54">
      <c r="A35" s="12">
        <v>10181</v>
      </c>
      <c r="B35" s="12" t="s">
        <v>1</v>
      </c>
      <c r="C35" s="12" t="s">
        <v>993</v>
      </c>
      <c r="D35" s="12" t="s">
        <v>994</v>
      </c>
      <c r="E35" s="12">
        <v>1040399</v>
      </c>
      <c r="F35" s="12">
        <v>1040399999</v>
      </c>
      <c r="G35" s="12" t="s">
        <v>88</v>
      </c>
      <c r="H35" s="12">
        <v>1</v>
      </c>
      <c r="I35" s="12" t="s">
        <v>555</v>
      </c>
      <c r="J35" s="13">
        <f>63000-50602</f>
        <v>12398</v>
      </c>
      <c r="K35" s="12" t="s">
        <v>407</v>
      </c>
      <c r="L35" s="12" t="s">
        <v>422</v>
      </c>
      <c r="M35" s="12" t="s">
        <v>1160</v>
      </c>
      <c r="N35" s="8">
        <v>1</v>
      </c>
      <c r="O35" s="12" t="s">
        <v>530</v>
      </c>
      <c r="Q35" s="3"/>
      <c r="R35" s="3"/>
    </row>
    <row r="36" spans="1:18" s="21" customFormat="1" ht="54">
      <c r="A36" s="8">
        <v>10181</v>
      </c>
      <c r="B36" s="8" t="s">
        <v>3</v>
      </c>
      <c r="C36" s="8" t="s">
        <v>993</v>
      </c>
      <c r="D36" s="8" t="s">
        <v>994</v>
      </c>
      <c r="E36" s="8">
        <v>1040399</v>
      </c>
      <c r="F36" s="8">
        <v>1040399999</v>
      </c>
      <c r="G36" s="8" t="s">
        <v>88</v>
      </c>
      <c r="H36" s="8"/>
      <c r="I36" s="8" t="s">
        <v>544</v>
      </c>
      <c r="J36" s="18">
        <v>5100</v>
      </c>
      <c r="K36" s="8"/>
      <c r="L36" s="8"/>
      <c r="M36" s="8" t="s">
        <v>1160</v>
      </c>
      <c r="N36" s="8">
        <v>1</v>
      </c>
      <c r="O36" s="8" t="s">
        <v>530</v>
      </c>
      <c r="P36" s="40" t="s">
        <v>1109</v>
      </c>
      <c r="Q36" s="26"/>
      <c r="R36" s="26"/>
    </row>
    <row r="37" spans="1:18" ht="54">
      <c r="A37" s="12">
        <v>10181</v>
      </c>
      <c r="B37" s="12" t="s">
        <v>3</v>
      </c>
      <c r="C37" s="12" t="s">
        <v>993</v>
      </c>
      <c r="D37" s="12" t="s">
        <v>994</v>
      </c>
      <c r="E37" s="12">
        <v>1040399</v>
      </c>
      <c r="F37" s="12">
        <v>1040399999</v>
      </c>
      <c r="G37" s="12" t="s">
        <v>88</v>
      </c>
      <c r="H37" s="12">
        <v>1</v>
      </c>
      <c r="I37" s="12" t="s">
        <v>1188</v>
      </c>
      <c r="J37" s="13">
        <v>5100</v>
      </c>
      <c r="K37" s="12" t="s">
        <v>407</v>
      </c>
      <c r="L37" s="22" t="s">
        <v>429</v>
      </c>
      <c r="M37" s="12" t="s">
        <v>1160</v>
      </c>
      <c r="N37" s="8">
        <v>1</v>
      </c>
      <c r="O37" s="12" t="s">
        <v>530</v>
      </c>
      <c r="P37" s="40" t="s">
        <v>1109</v>
      </c>
      <c r="Q37" s="3"/>
      <c r="R37" s="3"/>
    </row>
    <row r="38" spans="1:18" s="21" customFormat="1" ht="54">
      <c r="A38" s="8">
        <v>10182</v>
      </c>
      <c r="B38" s="8" t="s">
        <v>1</v>
      </c>
      <c r="C38" s="8" t="s">
        <v>993</v>
      </c>
      <c r="D38" s="8" t="s">
        <v>994</v>
      </c>
      <c r="E38" s="8">
        <v>1030202</v>
      </c>
      <c r="F38" s="8">
        <v>1030202005</v>
      </c>
      <c r="G38" s="8" t="s">
        <v>89</v>
      </c>
      <c r="H38" s="8"/>
      <c r="I38" s="8" t="s">
        <v>544</v>
      </c>
      <c r="J38" s="18">
        <v>3000</v>
      </c>
      <c r="K38" s="8"/>
      <c r="L38" s="8"/>
      <c r="M38" s="8" t="s">
        <v>1160</v>
      </c>
      <c r="N38" s="8">
        <v>1</v>
      </c>
      <c r="O38" s="8" t="s">
        <v>530</v>
      </c>
      <c r="Q38" s="26"/>
      <c r="R38" s="26"/>
    </row>
    <row r="39" spans="1:18" ht="54">
      <c r="A39" s="12">
        <v>10182</v>
      </c>
      <c r="B39" s="12" t="s">
        <v>1</v>
      </c>
      <c r="C39" s="12" t="s">
        <v>993</v>
      </c>
      <c r="D39" s="12" t="s">
        <v>994</v>
      </c>
      <c r="E39" s="12">
        <v>1030202</v>
      </c>
      <c r="F39" s="12">
        <v>1030202005</v>
      </c>
      <c r="G39" s="12" t="s">
        <v>89</v>
      </c>
      <c r="H39" s="12">
        <v>1</v>
      </c>
      <c r="I39" s="12" t="s">
        <v>341</v>
      </c>
      <c r="J39" s="13">
        <v>3000</v>
      </c>
      <c r="K39" s="12" t="s">
        <v>407</v>
      </c>
      <c r="L39" s="12" t="s">
        <v>422</v>
      </c>
      <c r="M39" s="12" t="s">
        <v>1160</v>
      </c>
      <c r="N39" s="8">
        <v>1</v>
      </c>
      <c r="O39" s="12" t="s">
        <v>530</v>
      </c>
      <c r="R39" s="3"/>
    </row>
    <row r="40" spans="1:18" s="21" customFormat="1" ht="54">
      <c r="A40" s="8">
        <v>10183</v>
      </c>
      <c r="B40" s="8" t="s">
        <v>1</v>
      </c>
      <c r="C40" s="8" t="s">
        <v>993</v>
      </c>
      <c r="D40" s="8" t="s">
        <v>994</v>
      </c>
      <c r="E40" s="8">
        <v>1030211</v>
      </c>
      <c r="F40" s="8">
        <v>1030211999</v>
      </c>
      <c r="G40" s="8" t="s">
        <v>90</v>
      </c>
      <c r="H40" s="8"/>
      <c r="I40" s="8" t="s">
        <v>544</v>
      </c>
      <c r="J40" s="18">
        <v>3000</v>
      </c>
      <c r="K40" s="8"/>
      <c r="L40" s="8"/>
      <c r="M40" s="8" t="s">
        <v>1160</v>
      </c>
      <c r="N40" s="8">
        <v>1</v>
      </c>
      <c r="O40" s="8" t="s">
        <v>530</v>
      </c>
      <c r="Q40" s="26"/>
      <c r="R40" s="26"/>
    </row>
    <row r="41" spans="1:18" ht="54">
      <c r="A41" s="12">
        <v>10183</v>
      </c>
      <c r="B41" s="12" t="s">
        <v>1</v>
      </c>
      <c r="C41" s="12" t="s">
        <v>993</v>
      </c>
      <c r="D41" s="12" t="s">
        <v>994</v>
      </c>
      <c r="E41" s="12">
        <v>1030211</v>
      </c>
      <c r="F41" s="12">
        <v>1030211999</v>
      </c>
      <c r="G41" s="12" t="s">
        <v>90</v>
      </c>
      <c r="H41" s="12">
        <v>1</v>
      </c>
      <c r="I41" s="12" t="s">
        <v>557</v>
      </c>
      <c r="J41" s="13">
        <v>3000</v>
      </c>
      <c r="K41" s="12" t="s">
        <v>407</v>
      </c>
      <c r="L41" s="12" t="s">
        <v>422</v>
      </c>
      <c r="M41" s="12" t="s">
        <v>1160</v>
      </c>
      <c r="N41" s="8">
        <v>1</v>
      </c>
      <c r="O41" s="12" t="s">
        <v>530</v>
      </c>
      <c r="Q41" s="3"/>
      <c r="R41" s="3"/>
    </row>
    <row r="42" spans="1:18" s="21" customFormat="1" ht="54">
      <c r="A42" s="8">
        <v>10186</v>
      </c>
      <c r="B42" s="8" t="s">
        <v>1</v>
      </c>
      <c r="C42" s="8" t="s">
        <v>993</v>
      </c>
      <c r="D42" s="8" t="s">
        <v>994</v>
      </c>
      <c r="E42" s="8">
        <v>1030201</v>
      </c>
      <c r="F42" s="8">
        <v>1030201002</v>
      </c>
      <c r="G42" s="8" t="s">
        <v>91</v>
      </c>
      <c r="H42" s="8"/>
      <c r="I42" s="8" t="s">
        <v>544</v>
      </c>
      <c r="J42" s="18">
        <v>1000</v>
      </c>
      <c r="K42" s="8"/>
      <c r="L42" s="8"/>
      <c r="M42" s="8" t="s">
        <v>1160</v>
      </c>
      <c r="N42" s="8">
        <v>1</v>
      </c>
      <c r="O42" s="8" t="s">
        <v>530</v>
      </c>
      <c r="Q42" s="26"/>
      <c r="R42" s="26"/>
    </row>
    <row r="43" spans="1:18" ht="54">
      <c r="A43" s="12">
        <v>10186</v>
      </c>
      <c r="B43" s="12" t="s">
        <v>1</v>
      </c>
      <c r="C43" s="12" t="s">
        <v>993</v>
      </c>
      <c r="D43" s="12" t="s">
        <v>994</v>
      </c>
      <c r="E43" s="12">
        <v>1030201</v>
      </c>
      <c r="F43" s="12">
        <v>1030201002</v>
      </c>
      <c r="G43" s="12" t="s">
        <v>91</v>
      </c>
      <c r="H43" s="12">
        <v>1</v>
      </c>
      <c r="I43" s="12" t="s">
        <v>558</v>
      </c>
      <c r="J43" s="13">
        <v>1000</v>
      </c>
      <c r="K43" s="12" t="s">
        <v>407</v>
      </c>
      <c r="L43" s="12" t="s">
        <v>422</v>
      </c>
      <c r="M43" s="12" t="s">
        <v>1160</v>
      </c>
      <c r="N43" s="8">
        <v>1</v>
      </c>
      <c r="O43" s="12" t="s">
        <v>530</v>
      </c>
      <c r="Q43" s="3"/>
      <c r="R43" s="3"/>
    </row>
    <row r="44" spans="1:18" s="21" customFormat="1" ht="54">
      <c r="A44" s="8">
        <v>10190</v>
      </c>
      <c r="B44" s="8" t="s">
        <v>1</v>
      </c>
      <c r="C44" s="8" t="s">
        <v>993</v>
      </c>
      <c r="D44" s="8" t="s">
        <v>994</v>
      </c>
      <c r="E44" s="8">
        <v>1030201</v>
      </c>
      <c r="F44" s="8">
        <v>1030201001</v>
      </c>
      <c r="G44" s="8" t="s">
        <v>95</v>
      </c>
      <c r="H44" s="8"/>
      <c r="I44" s="8" t="s">
        <v>544</v>
      </c>
      <c r="J44" s="18">
        <v>44972.88</v>
      </c>
      <c r="K44" s="8"/>
      <c r="L44" s="8"/>
      <c r="M44" s="8" t="s">
        <v>1160</v>
      </c>
      <c r="N44" s="8">
        <v>1</v>
      </c>
      <c r="O44" s="8" t="s">
        <v>530</v>
      </c>
      <c r="Q44" s="26"/>
      <c r="R44" s="26"/>
    </row>
    <row r="45" spans="1:18" ht="54">
      <c r="A45" s="12">
        <v>10190</v>
      </c>
      <c r="B45" s="12" t="s">
        <v>1</v>
      </c>
      <c r="C45" s="12" t="s">
        <v>993</v>
      </c>
      <c r="D45" s="12" t="s">
        <v>994</v>
      </c>
      <c r="E45" s="12">
        <v>1030201</v>
      </c>
      <c r="F45" s="12">
        <v>1030201001</v>
      </c>
      <c r="G45" s="12" t="s">
        <v>95</v>
      </c>
      <c r="H45" s="12">
        <v>1</v>
      </c>
      <c r="I45" s="12" t="s">
        <v>559</v>
      </c>
      <c r="J45" s="13">
        <v>44972.88</v>
      </c>
      <c r="K45" s="14" t="s">
        <v>1175</v>
      </c>
      <c r="L45" s="12" t="s">
        <v>422</v>
      </c>
      <c r="M45" s="12" t="s">
        <v>1160</v>
      </c>
      <c r="N45" s="8">
        <v>1</v>
      </c>
      <c r="O45" s="12" t="s">
        <v>530</v>
      </c>
      <c r="R45" s="3"/>
    </row>
    <row r="46" spans="1:18" s="21" customFormat="1" ht="54">
      <c r="A46" s="8">
        <v>10191</v>
      </c>
      <c r="B46" s="8" t="s">
        <v>1</v>
      </c>
      <c r="C46" s="8" t="s">
        <v>993</v>
      </c>
      <c r="D46" s="8" t="s">
        <v>994</v>
      </c>
      <c r="E46" s="8">
        <v>1030201</v>
      </c>
      <c r="F46" s="8">
        <v>1030201002</v>
      </c>
      <c r="G46" s="8" t="s">
        <v>1177</v>
      </c>
      <c r="H46" s="8"/>
      <c r="I46" s="8" t="s">
        <v>544</v>
      </c>
      <c r="J46" s="18">
        <f>14000+3500</f>
        <v>17500</v>
      </c>
      <c r="K46" s="8"/>
      <c r="L46" s="8"/>
      <c r="M46" s="8" t="s">
        <v>1160</v>
      </c>
      <c r="N46" s="8">
        <v>1</v>
      </c>
      <c r="O46" s="8" t="s">
        <v>530</v>
      </c>
      <c r="R46" s="26"/>
    </row>
    <row r="47" spans="1:18" ht="54">
      <c r="A47" s="12">
        <v>10191</v>
      </c>
      <c r="B47" s="12" t="s">
        <v>1</v>
      </c>
      <c r="C47" s="12" t="s">
        <v>993</v>
      </c>
      <c r="D47" s="12" t="s">
        <v>994</v>
      </c>
      <c r="E47" s="12">
        <v>1030201</v>
      </c>
      <c r="F47" s="12">
        <v>1030201002</v>
      </c>
      <c r="G47" s="12" t="s">
        <v>1177</v>
      </c>
      <c r="H47" s="12">
        <v>1</v>
      </c>
      <c r="I47" s="12" t="s">
        <v>560</v>
      </c>
      <c r="J47" s="13">
        <f>14000+3500</f>
        <v>17500</v>
      </c>
      <c r="K47" s="14" t="s">
        <v>1175</v>
      </c>
      <c r="L47" s="12" t="s">
        <v>422</v>
      </c>
      <c r="M47" s="12" t="s">
        <v>1160</v>
      </c>
      <c r="N47" s="8">
        <v>1</v>
      </c>
      <c r="O47" s="12" t="s">
        <v>530</v>
      </c>
      <c r="Q47" s="3"/>
      <c r="R47" s="3"/>
    </row>
    <row r="48" spans="1:18" s="21" customFormat="1" ht="54">
      <c r="A48" s="8">
        <v>10195</v>
      </c>
      <c r="B48" s="8" t="s">
        <v>1</v>
      </c>
      <c r="C48" s="8" t="s">
        <v>993</v>
      </c>
      <c r="D48" s="8" t="s">
        <v>994</v>
      </c>
      <c r="E48" s="8">
        <v>1030202</v>
      </c>
      <c r="F48" s="8">
        <v>1030202005</v>
      </c>
      <c r="G48" s="8" t="s">
        <v>97</v>
      </c>
      <c r="H48" s="8"/>
      <c r="I48" s="8" t="s">
        <v>544</v>
      </c>
      <c r="J48" s="18">
        <f>7000-5000</f>
        <v>2000</v>
      </c>
      <c r="K48" s="8"/>
      <c r="L48" s="8"/>
      <c r="M48" s="8" t="s">
        <v>1160</v>
      </c>
      <c r="N48" s="8">
        <v>1</v>
      </c>
      <c r="O48" s="8" t="s">
        <v>530</v>
      </c>
      <c r="Q48" s="26"/>
      <c r="R48" s="26"/>
    </row>
    <row r="49" spans="1:18" ht="54">
      <c r="A49" s="12">
        <v>10195</v>
      </c>
      <c r="B49" s="12" t="s">
        <v>1</v>
      </c>
      <c r="C49" s="12" t="s">
        <v>993</v>
      </c>
      <c r="D49" s="12" t="s">
        <v>994</v>
      </c>
      <c r="E49" s="12">
        <v>1030202</v>
      </c>
      <c r="F49" s="12">
        <v>1030202005</v>
      </c>
      <c r="G49" s="12" t="s">
        <v>97</v>
      </c>
      <c r="H49" s="12">
        <v>1</v>
      </c>
      <c r="I49" s="12" t="s">
        <v>561</v>
      </c>
      <c r="J49" s="13">
        <f>7000-5000</f>
        <v>2000</v>
      </c>
      <c r="K49" s="14" t="s">
        <v>1175</v>
      </c>
      <c r="L49" s="12" t="s">
        <v>422</v>
      </c>
      <c r="M49" s="12" t="s">
        <v>1160</v>
      </c>
      <c r="N49" s="8">
        <v>1</v>
      </c>
      <c r="O49" s="12" t="s">
        <v>530</v>
      </c>
      <c r="Q49" s="3"/>
      <c r="R49" s="3"/>
    </row>
    <row r="50" spans="1:18" s="21" customFormat="1" ht="54">
      <c r="A50" s="8">
        <v>10196</v>
      </c>
      <c r="B50" s="8" t="s">
        <v>1</v>
      </c>
      <c r="C50" s="8" t="s">
        <v>993</v>
      </c>
      <c r="D50" s="8" t="s">
        <v>994</v>
      </c>
      <c r="E50" s="8">
        <v>1030211</v>
      </c>
      <c r="F50" s="8">
        <v>1030211999</v>
      </c>
      <c r="G50" s="8" t="s">
        <v>98</v>
      </c>
      <c r="H50" s="8"/>
      <c r="I50" s="8" t="s">
        <v>544</v>
      </c>
      <c r="J50" s="18">
        <f>5000-2100</f>
        <v>2900</v>
      </c>
      <c r="K50" s="8"/>
      <c r="L50" s="8"/>
      <c r="M50" s="8" t="s">
        <v>1160</v>
      </c>
      <c r="N50" s="8">
        <v>1</v>
      </c>
      <c r="O50" s="8" t="s">
        <v>530</v>
      </c>
      <c r="Q50" s="26"/>
      <c r="R50" s="26"/>
    </row>
    <row r="51" spans="1:18" ht="54">
      <c r="A51" s="12">
        <v>10196</v>
      </c>
      <c r="B51" s="12" t="s">
        <v>1</v>
      </c>
      <c r="C51" s="12" t="s">
        <v>993</v>
      </c>
      <c r="D51" s="12" t="s">
        <v>994</v>
      </c>
      <c r="E51" s="12">
        <v>1030211</v>
      </c>
      <c r="F51" s="12">
        <v>1030211999</v>
      </c>
      <c r="G51" s="12" t="s">
        <v>98</v>
      </c>
      <c r="H51" s="12">
        <v>1</v>
      </c>
      <c r="I51" s="12" t="s">
        <v>342</v>
      </c>
      <c r="J51" s="13">
        <f>5000-2100</f>
        <v>2900</v>
      </c>
      <c r="K51" s="14" t="s">
        <v>1175</v>
      </c>
      <c r="L51" s="12" t="s">
        <v>422</v>
      </c>
      <c r="M51" s="12" t="s">
        <v>1160</v>
      </c>
      <c r="N51" s="8">
        <v>1</v>
      </c>
      <c r="O51" s="12" t="s">
        <v>530</v>
      </c>
      <c r="Q51" s="3"/>
      <c r="R51" s="3"/>
    </row>
    <row r="52" spans="1:18" s="21" customFormat="1" ht="54">
      <c r="A52" s="8">
        <v>10206</v>
      </c>
      <c r="B52" s="8" t="s">
        <v>1</v>
      </c>
      <c r="C52" s="8" t="s">
        <v>993</v>
      </c>
      <c r="D52" s="8" t="s">
        <v>994</v>
      </c>
      <c r="E52" s="8">
        <v>1030202</v>
      </c>
      <c r="F52" s="8">
        <v>1030202005</v>
      </c>
      <c r="G52" s="8" t="s">
        <v>100</v>
      </c>
      <c r="H52" s="8"/>
      <c r="I52" s="8" t="s">
        <v>544</v>
      </c>
      <c r="J52" s="18">
        <v>5000</v>
      </c>
      <c r="K52" s="8"/>
      <c r="L52" s="8"/>
      <c r="M52" s="8" t="s">
        <v>1160</v>
      </c>
      <c r="N52" s="8">
        <v>1</v>
      </c>
      <c r="O52" s="8" t="s">
        <v>530</v>
      </c>
      <c r="Q52" s="26"/>
      <c r="R52" s="26"/>
    </row>
    <row r="53" spans="1:18" ht="54">
      <c r="A53" s="12">
        <v>10206</v>
      </c>
      <c r="B53" s="12" t="s">
        <v>1</v>
      </c>
      <c r="C53" s="12" t="s">
        <v>993</v>
      </c>
      <c r="D53" s="12" t="s">
        <v>994</v>
      </c>
      <c r="E53" s="12">
        <v>1030202</v>
      </c>
      <c r="F53" s="12">
        <v>1030202005</v>
      </c>
      <c r="G53" s="12" t="s">
        <v>100</v>
      </c>
      <c r="H53" s="12">
        <v>1</v>
      </c>
      <c r="I53" s="12" t="s">
        <v>562</v>
      </c>
      <c r="J53" s="13">
        <v>5000</v>
      </c>
      <c r="K53" s="12" t="s">
        <v>402</v>
      </c>
      <c r="L53" s="12" t="s">
        <v>422</v>
      </c>
      <c r="M53" s="12" t="s">
        <v>1160</v>
      </c>
      <c r="N53" s="8">
        <v>1</v>
      </c>
      <c r="O53" s="12" t="s">
        <v>530</v>
      </c>
      <c r="Q53" s="3"/>
      <c r="R53" s="3"/>
    </row>
    <row r="54" spans="1:18" s="21" customFormat="1" ht="54">
      <c r="A54" s="8">
        <v>10207</v>
      </c>
      <c r="B54" s="8" t="s">
        <v>1</v>
      </c>
      <c r="C54" s="8" t="s">
        <v>993</v>
      </c>
      <c r="D54" s="8" t="s">
        <v>994</v>
      </c>
      <c r="E54" s="8">
        <v>1030211</v>
      </c>
      <c r="F54" s="8">
        <v>1030211999</v>
      </c>
      <c r="G54" s="8" t="s">
        <v>101</v>
      </c>
      <c r="H54" s="8"/>
      <c r="I54" s="8" t="s">
        <v>544</v>
      </c>
      <c r="J54" s="18">
        <v>3000</v>
      </c>
      <c r="K54" s="8"/>
      <c r="L54" s="8"/>
      <c r="M54" s="8" t="s">
        <v>1160</v>
      </c>
      <c r="N54" s="8">
        <v>1</v>
      </c>
      <c r="O54" s="8" t="s">
        <v>530</v>
      </c>
      <c r="Q54" s="26"/>
      <c r="R54" s="26"/>
    </row>
    <row r="55" spans="1:18" ht="54">
      <c r="A55" s="12">
        <v>10207</v>
      </c>
      <c r="B55" s="12" t="s">
        <v>1</v>
      </c>
      <c r="C55" s="12" t="s">
        <v>993</v>
      </c>
      <c r="D55" s="12" t="s">
        <v>994</v>
      </c>
      <c r="E55" s="12">
        <v>1030211</v>
      </c>
      <c r="F55" s="12">
        <v>1030211999</v>
      </c>
      <c r="G55" s="12" t="s">
        <v>101</v>
      </c>
      <c r="H55" s="12">
        <v>1</v>
      </c>
      <c r="I55" s="12" t="s">
        <v>563</v>
      </c>
      <c r="J55" s="13">
        <v>3000</v>
      </c>
      <c r="K55" s="12" t="s">
        <v>402</v>
      </c>
      <c r="L55" s="12" t="s">
        <v>422</v>
      </c>
      <c r="M55" s="12" t="s">
        <v>1160</v>
      </c>
      <c r="N55" s="8">
        <v>1</v>
      </c>
      <c r="O55" s="12" t="s">
        <v>530</v>
      </c>
      <c r="Q55" s="3"/>
      <c r="R55" s="3"/>
    </row>
    <row r="56" spans="1:18" s="21" customFormat="1" ht="54">
      <c r="A56" s="8">
        <v>10362</v>
      </c>
      <c r="B56" s="8" t="s">
        <v>1</v>
      </c>
      <c r="C56" s="8" t="s">
        <v>993</v>
      </c>
      <c r="D56" s="8" t="s">
        <v>994</v>
      </c>
      <c r="E56" s="8">
        <v>1030210</v>
      </c>
      <c r="F56" s="8">
        <v>1030210001</v>
      </c>
      <c r="G56" s="8" t="s">
        <v>187</v>
      </c>
      <c r="H56" s="8"/>
      <c r="I56" s="8" t="s">
        <v>544</v>
      </c>
      <c r="J56" s="18">
        <v>3000</v>
      </c>
      <c r="K56" s="8"/>
      <c r="L56" s="8"/>
      <c r="M56" s="8" t="s">
        <v>1160</v>
      </c>
      <c r="N56" s="8">
        <v>1</v>
      </c>
      <c r="O56" s="8" t="s">
        <v>530</v>
      </c>
      <c r="R56" s="26"/>
    </row>
    <row r="57" spans="1:18" ht="54">
      <c r="A57" s="12">
        <v>10362</v>
      </c>
      <c r="B57" s="12" t="s">
        <v>1</v>
      </c>
      <c r="C57" s="12" t="s">
        <v>993</v>
      </c>
      <c r="D57" s="12" t="s">
        <v>994</v>
      </c>
      <c r="E57" s="12">
        <v>1030210</v>
      </c>
      <c r="F57" s="12">
        <v>1030210001</v>
      </c>
      <c r="G57" s="12" t="s">
        <v>187</v>
      </c>
      <c r="H57" s="12">
        <v>1</v>
      </c>
      <c r="I57" s="12" t="s">
        <v>357</v>
      </c>
      <c r="J57" s="13">
        <v>3000</v>
      </c>
      <c r="K57" s="12" t="s">
        <v>397</v>
      </c>
      <c r="L57" s="12" t="s">
        <v>422</v>
      </c>
      <c r="M57" s="12" t="s">
        <v>1160</v>
      </c>
      <c r="N57" s="8">
        <v>1</v>
      </c>
      <c r="O57" s="12" t="s">
        <v>530</v>
      </c>
      <c r="R57" s="3"/>
    </row>
    <row r="58" spans="1:18" s="21" customFormat="1" ht="54">
      <c r="A58" s="8">
        <v>10364</v>
      </c>
      <c r="B58" s="8" t="s">
        <v>1</v>
      </c>
      <c r="C58" s="8" t="s">
        <v>993</v>
      </c>
      <c r="D58" s="8" t="s">
        <v>994</v>
      </c>
      <c r="E58" s="8">
        <v>1030211</v>
      </c>
      <c r="F58" s="8"/>
      <c r="G58" s="8" t="s">
        <v>188</v>
      </c>
      <c r="H58" s="8"/>
      <c r="I58" s="8" t="s">
        <v>544</v>
      </c>
      <c r="J58" s="18">
        <v>18000</v>
      </c>
      <c r="K58" s="8"/>
      <c r="L58" s="8"/>
      <c r="M58" s="8" t="s">
        <v>1160</v>
      </c>
      <c r="N58" s="8">
        <v>1</v>
      </c>
      <c r="O58" s="8" t="s">
        <v>530</v>
      </c>
      <c r="Q58" s="26"/>
      <c r="R58" s="26"/>
    </row>
    <row r="59" spans="1:18" ht="54">
      <c r="A59" s="12">
        <v>10364</v>
      </c>
      <c r="B59" s="12" t="s">
        <v>1</v>
      </c>
      <c r="C59" s="12" t="s">
        <v>993</v>
      </c>
      <c r="D59" s="12" t="s">
        <v>994</v>
      </c>
      <c r="E59" s="12">
        <v>1030211</v>
      </c>
      <c r="F59" s="12"/>
      <c r="G59" s="12" t="s">
        <v>188</v>
      </c>
      <c r="H59" s="12">
        <v>1</v>
      </c>
      <c r="I59" s="12" t="s">
        <v>564</v>
      </c>
      <c r="J59" s="13">
        <v>18000</v>
      </c>
      <c r="K59" s="12" t="s">
        <v>397</v>
      </c>
      <c r="L59" s="12" t="s">
        <v>422</v>
      </c>
      <c r="M59" s="12" t="s">
        <v>1160</v>
      </c>
      <c r="N59" s="8">
        <v>1</v>
      </c>
      <c r="O59" s="12" t="s">
        <v>530</v>
      </c>
      <c r="Q59" s="3"/>
      <c r="R59" s="3"/>
    </row>
    <row r="60" spans="1:18" s="21" customFormat="1" ht="54">
      <c r="A60" s="8">
        <v>10368</v>
      </c>
      <c r="B60" s="8" t="s">
        <v>1</v>
      </c>
      <c r="C60" s="8" t="s">
        <v>993</v>
      </c>
      <c r="D60" s="8" t="s">
        <v>994</v>
      </c>
      <c r="E60" s="8">
        <v>1030201</v>
      </c>
      <c r="F60" s="8">
        <v>1030201001</v>
      </c>
      <c r="G60" s="8" t="s">
        <v>192</v>
      </c>
      <c r="H60" s="8"/>
      <c r="I60" s="8" t="s">
        <v>544</v>
      </c>
      <c r="J60" s="18">
        <v>44972.88</v>
      </c>
      <c r="K60" s="8"/>
      <c r="L60" s="8"/>
      <c r="M60" s="8" t="s">
        <v>1160</v>
      </c>
      <c r="N60" s="8">
        <v>1</v>
      </c>
      <c r="O60" s="8" t="s">
        <v>530</v>
      </c>
      <c r="Q60" s="26"/>
      <c r="R60" s="26"/>
    </row>
    <row r="61" spans="1:18" ht="54">
      <c r="A61" s="12">
        <v>10368</v>
      </c>
      <c r="B61" s="12" t="s">
        <v>1</v>
      </c>
      <c r="C61" s="12" t="s">
        <v>993</v>
      </c>
      <c r="D61" s="12" t="s">
        <v>994</v>
      </c>
      <c r="E61" s="12">
        <v>1030201</v>
      </c>
      <c r="F61" s="12">
        <v>1030201001</v>
      </c>
      <c r="G61" s="12" t="s">
        <v>192</v>
      </c>
      <c r="H61" s="12">
        <v>1</v>
      </c>
      <c r="I61" s="12" t="s">
        <v>565</v>
      </c>
      <c r="J61" s="13">
        <v>44972.88</v>
      </c>
      <c r="K61" s="12" t="s">
        <v>402</v>
      </c>
      <c r="L61" s="12" t="s">
        <v>422</v>
      </c>
      <c r="M61" s="12" t="s">
        <v>1160</v>
      </c>
      <c r="N61" s="8">
        <v>1</v>
      </c>
      <c r="O61" s="12" t="s">
        <v>530</v>
      </c>
      <c r="Q61" s="3"/>
      <c r="R61" s="3"/>
    </row>
    <row r="62" spans="1:18" s="21" customFormat="1" ht="54">
      <c r="A62" s="8">
        <v>10369</v>
      </c>
      <c r="B62" s="8" t="s">
        <v>1</v>
      </c>
      <c r="C62" s="8" t="s">
        <v>993</v>
      </c>
      <c r="D62" s="8" t="s">
        <v>994</v>
      </c>
      <c r="E62" s="8">
        <v>1030201</v>
      </c>
      <c r="F62" s="8">
        <v>1030201002</v>
      </c>
      <c r="G62" s="8" t="s">
        <v>1176</v>
      </c>
      <c r="H62" s="8"/>
      <c r="I62" s="8" t="s">
        <v>544</v>
      </c>
      <c r="J62" s="18">
        <f>5000+9000</f>
        <v>14000</v>
      </c>
      <c r="K62" s="8"/>
      <c r="L62" s="8"/>
      <c r="M62" s="8" t="s">
        <v>1160</v>
      </c>
      <c r="N62" s="8">
        <v>1</v>
      </c>
      <c r="O62" s="8" t="s">
        <v>530</v>
      </c>
      <c r="Q62" s="26"/>
      <c r="R62" s="26"/>
    </row>
    <row r="63" spans="1:18" ht="54">
      <c r="A63" s="12">
        <v>10369</v>
      </c>
      <c r="B63" s="12" t="s">
        <v>1</v>
      </c>
      <c r="C63" s="12" t="s">
        <v>993</v>
      </c>
      <c r="D63" s="12" t="s">
        <v>994</v>
      </c>
      <c r="E63" s="12">
        <v>1030201</v>
      </c>
      <c r="F63" s="12">
        <v>1030201002</v>
      </c>
      <c r="G63" s="12" t="s">
        <v>1176</v>
      </c>
      <c r="H63" s="12">
        <v>1</v>
      </c>
      <c r="I63" s="12" t="s">
        <v>566</v>
      </c>
      <c r="J63" s="13">
        <f>5000+9000</f>
        <v>14000</v>
      </c>
      <c r="K63" s="12" t="s">
        <v>402</v>
      </c>
      <c r="L63" s="12" t="s">
        <v>422</v>
      </c>
      <c r="M63" s="12" t="s">
        <v>1160</v>
      </c>
      <c r="N63" s="8">
        <v>1</v>
      </c>
      <c r="O63" s="12" t="s">
        <v>530</v>
      </c>
      <c r="Q63" s="3"/>
      <c r="R63" s="3"/>
    </row>
    <row r="64" spans="1:18" s="21" customFormat="1" ht="54">
      <c r="A64" s="8">
        <v>10382</v>
      </c>
      <c r="B64" s="8" t="s">
        <v>1</v>
      </c>
      <c r="C64" s="8" t="s">
        <v>993</v>
      </c>
      <c r="D64" s="8" t="s">
        <v>994</v>
      </c>
      <c r="E64" s="8">
        <v>1030202</v>
      </c>
      <c r="F64" s="8"/>
      <c r="G64" s="8" t="s">
        <v>197</v>
      </c>
      <c r="H64" s="8"/>
      <c r="I64" s="8" t="s">
        <v>544</v>
      </c>
      <c r="J64" s="18">
        <v>2000</v>
      </c>
      <c r="K64" s="8"/>
      <c r="L64" s="8"/>
      <c r="M64" s="8" t="s">
        <v>1160</v>
      </c>
      <c r="N64" s="8">
        <v>1</v>
      </c>
      <c r="O64" s="8" t="s">
        <v>530</v>
      </c>
      <c r="Q64" s="26"/>
      <c r="R64" s="26"/>
    </row>
    <row r="65" spans="1:18" ht="54">
      <c r="A65" s="12">
        <v>10382</v>
      </c>
      <c r="B65" s="12" t="s">
        <v>1</v>
      </c>
      <c r="C65" s="12" t="s">
        <v>993</v>
      </c>
      <c r="D65" s="12" t="s">
        <v>994</v>
      </c>
      <c r="E65" s="12">
        <v>1030202</v>
      </c>
      <c r="F65" s="12"/>
      <c r="G65" s="12" t="s">
        <v>197</v>
      </c>
      <c r="H65" s="12">
        <v>1</v>
      </c>
      <c r="I65" s="12" t="s">
        <v>567</v>
      </c>
      <c r="J65" s="13">
        <v>2000</v>
      </c>
      <c r="K65" s="12" t="s">
        <v>407</v>
      </c>
      <c r="L65" s="12" t="s">
        <v>422</v>
      </c>
      <c r="M65" s="12" t="s">
        <v>1160</v>
      </c>
      <c r="N65" s="8">
        <v>1</v>
      </c>
      <c r="O65" s="12" t="s">
        <v>530</v>
      </c>
      <c r="Q65" s="3"/>
      <c r="R65" s="3"/>
    </row>
    <row r="66" spans="1:18" s="21" customFormat="1" ht="54">
      <c r="A66" s="8">
        <v>10383</v>
      </c>
      <c r="B66" s="8" t="s">
        <v>1</v>
      </c>
      <c r="C66" s="8" t="s">
        <v>993</v>
      </c>
      <c r="D66" s="8" t="s">
        <v>994</v>
      </c>
      <c r="E66" s="8">
        <v>1030213</v>
      </c>
      <c r="F66" s="8">
        <v>1030213004</v>
      </c>
      <c r="G66" s="8" t="s">
        <v>198</v>
      </c>
      <c r="H66" s="8"/>
      <c r="I66" s="8" t="s">
        <v>544</v>
      </c>
      <c r="J66" s="18">
        <v>1000</v>
      </c>
      <c r="K66" s="8"/>
      <c r="L66" s="8"/>
      <c r="M66" s="8" t="s">
        <v>1160</v>
      </c>
      <c r="N66" s="8">
        <v>1</v>
      </c>
      <c r="O66" s="8" t="s">
        <v>530</v>
      </c>
      <c r="Q66" s="26"/>
      <c r="R66" s="26"/>
    </row>
    <row r="67" spans="1:18" ht="54">
      <c r="A67" s="12">
        <v>10383</v>
      </c>
      <c r="B67" s="12" t="s">
        <v>1</v>
      </c>
      <c r="C67" s="12" t="s">
        <v>993</v>
      </c>
      <c r="D67" s="12" t="s">
        <v>994</v>
      </c>
      <c r="E67" s="12">
        <v>1030213</v>
      </c>
      <c r="F67" s="12">
        <v>1030213004</v>
      </c>
      <c r="G67" s="12" t="s">
        <v>198</v>
      </c>
      <c r="H67" s="12">
        <v>1</v>
      </c>
      <c r="I67" s="12" t="s">
        <v>358</v>
      </c>
      <c r="J67" s="13">
        <v>1000</v>
      </c>
      <c r="K67" s="12" t="s">
        <v>407</v>
      </c>
      <c r="L67" s="12" t="s">
        <v>422</v>
      </c>
      <c r="M67" s="12" t="s">
        <v>1160</v>
      </c>
      <c r="N67" s="8">
        <v>1</v>
      </c>
      <c r="O67" s="12" t="s">
        <v>530</v>
      </c>
      <c r="Q67" s="3"/>
      <c r="R67" s="3"/>
    </row>
    <row r="68" spans="1:18" s="21" customFormat="1" ht="54">
      <c r="A68" s="8">
        <v>10384</v>
      </c>
      <c r="B68" s="8" t="s">
        <v>1</v>
      </c>
      <c r="C68" s="8" t="s">
        <v>993</v>
      </c>
      <c r="D68" s="8" t="s">
        <v>994</v>
      </c>
      <c r="E68" s="8">
        <v>1030202</v>
      </c>
      <c r="F68" s="8">
        <v>1030202005</v>
      </c>
      <c r="G68" s="8" t="s">
        <v>199</v>
      </c>
      <c r="H68" s="8"/>
      <c r="I68" s="8" t="s">
        <v>544</v>
      </c>
      <c r="J68" s="18">
        <v>2000</v>
      </c>
      <c r="K68" s="8"/>
      <c r="L68" s="8"/>
      <c r="M68" s="8" t="s">
        <v>1160</v>
      </c>
      <c r="N68" s="8">
        <v>1</v>
      </c>
      <c r="O68" s="8" t="s">
        <v>530</v>
      </c>
      <c r="Q68" s="26"/>
      <c r="R68" s="26"/>
    </row>
    <row r="69" spans="1:18" ht="54">
      <c r="A69" s="12">
        <v>10384</v>
      </c>
      <c r="B69" s="12" t="s">
        <v>1</v>
      </c>
      <c r="C69" s="12" t="s">
        <v>993</v>
      </c>
      <c r="D69" s="12" t="s">
        <v>994</v>
      </c>
      <c r="E69" s="12">
        <v>1030202</v>
      </c>
      <c r="F69" s="12">
        <v>1030202005</v>
      </c>
      <c r="G69" s="12" t="s">
        <v>199</v>
      </c>
      <c r="H69" s="12">
        <v>1</v>
      </c>
      <c r="I69" s="12" t="s">
        <v>568</v>
      </c>
      <c r="J69" s="13">
        <v>2000</v>
      </c>
      <c r="K69" s="12" t="s">
        <v>407</v>
      </c>
      <c r="L69" s="12" t="s">
        <v>422</v>
      </c>
      <c r="M69" s="12" t="s">
        <v>1160</v>
      </c>
      <c r="N69" s="8">
        <v>1</v>
      </c>
      <c r="O69" s="12" t="s">
        <v>530</v>
      </c>
      <c r="Q69" s="3"/>
      <c r="R69" s="3"/>
    </row>
    <row r="70" spans="1:18" s="21" customFormat="1" ht="54">
      <c r="A70" s="8">
        <v>10408</v>
      </c>
      <c r="B70" s="8" t="s">
        <v>1</v>
      </c>
      <c r="C70" s="8" t="s">
        <v>993</v>
      </c>
      <c r="D70" s="8" t="s">
        <v>994</v>
      </c>
      <c r="E70" s="8">
        <v>1030299</v>
      </c>
      <c r="F70" s="8"/>
      <c r="G70" s="8" t="s">
        <v>210</v>
      </c>
      <c r="H70" s="8"/>
      <c r="I70" s="8" t="s">
        <v>544</v>
      </c>
      <c r="J70" s="18">
        <v>30000</v>
      </c>
      <c r="K70" s="8"/>
      <c r="L70" s="8"/>
      <c r="M70" s="8" t="s">
        <v>1160</v>
      </c>
      <c r="N70" s="8">
        <v>1</v>
      </c>
      <c r="O70" s="8" t="s">
        <v>530</v>
      </c>
      <c r="R70" s="26"/>
    </row>
    <row r="71" spans="1:18" ht="54">
      <c r="A71" s="12">
        <v>10408</v>
      </c>
      <c r="B71" s="12" t="s">
        <v>1</v>
      </c>
      <c r="C71" s="12" t="s">
        <v>993</v>
      </c>
      <c r="D71" s="12" t="s">
        <v>994</v>
      </c>
      <c r="E71" s="12">
        <v>1030299</v>
      </c>
      <c r="F71" s="12"/>
      <c r="G71" s="12" t="s">
        <v>210</v>
      </c>
      <c r="H71" s="12">
        <v>1</v>
      </c>
      <c r="I71" s="12" t="s">
        <v>569</v>
      </c>
      <c r="J71" s="13">
        <v>30000</v>
      </c>
      <c r="K71" s="12" t="s">
        <v>402</v>
      </c>
      <c r="L71" s="12" t="s">
        <v>422</v>
      </c>
      <c r="M71" s="12" t="s">
        <v>1160</v>
      </c>
      <c r="N71" s="8">
        <v>1</v>
      </c>
      <c r="O71" s="12" t="s">
        <v>530</v>
      </c>
      <c r="R71" s="3"/>
    </row>
    <row r="72" spans="1:18" s="21" customFormat="1" ht="54">
      <c r="A72" s="8">
        <v>10408</v>
      </c>
      <c r="B72" s="8" t="s">
        <v>3</v>
      </c>
      <c r="C72" s="8" t="s">
        <v>993</v>
      </c>
      <c r="D72" s="8" t="s">
        <v>994</v>
      </c>
      <c r="E72" s="8">
        <v>1030299</v>
      </c>
      <c r="F72" s="8"/>
      <c r="G72" s="8" t="s">
        <v>210</v>
      </c>
      <c r="H72" s="8"/>
      <c r="I72" s="8" t="s">
        <v>544</v>
      </c>
      <c r="J72" s="18">
        <v>9699</v>
      </c>
      <c r="K72" s="8"/>
      <c r="L72" s="8"/>
      <c r="M72" s="8" t="s">
        <v>1160</v>
      </c>
      <c r="N72" s="8">
        <v>1</v>
      </c>
      <c r="O72" s="8" t="s">
        <v>530</v>
      </c>
      <c r="P72" s="40" t="s">
        <v>1109</v>
      </c>
      <c r="R72" s="26"/>
    </row>
    <row r="73" spans="1:18" ht="54">
      <c r="A73" s="12">
        <v>10408</v>
      </c>
      <c r="B73" s="12" t="s">
        <v>3</v>
      </c>
      <c r="C73" s="12" t="s">
        <v>993</v>
      </c>
      <c r="D73" s="12" t="s">
        <v>994</v>
      </c>
      <c r="E73" s="12">
        <v>1030299</v>
      </c>
      <c r="F73" s="12"/>
      <c r="G73" s="12" t="s">
        <v>210</v>
      </c>
      <c r="H73" s="12">
        <v>1</v>
      </c>
      <c r="I73" s="12" t="s">
        <v>1188</v>
      </c>
      <c r="J73" s="13">
        <v>9699</v>
      </c>
      <c r="K73" s="12" t="s">
        <v>402</v>
      </c>
      <c r="L73" s="22" t="s">
        <v>429</v>
      </c>
      <c r="M73" s="12" t="s">
        <v>1160</v>
      </c>
      <c r="N73" s="8">
        <v>1</v>
      </c>
      <c r="O73" s="12" t="s">
        <v>530</v>
      </c>
      <c r="P73" s="40" t="s">
        <v>1109</v>
      </c>
      <c r="R73" s="3"/>
    </row>
    <row r="74" spans="1:18" s="21" customFormat="1" ht="54">
      <c r="A74" s="8">
        <v>10586</v>
      </c>
      <c r="B74" s="8" t="s">
        <v>1</v>
      </c>
      <c r="C74" s="8" t="s">
        <v>993</v>
      </c>
      <c r="D74" s="8" t="s">
        <v>994</v>
      </c>
      <c r="E74" s="8">
        <v>1030202</v>
      </c>
      <c r="F74" s="8"/>
      <c r="G74" s="8" t="s">
        <v>247</v>
      </c>
      <c r="H74" s="8"/>
      <c r="I74" s="8" t="s">
        <v>544</v>
      </c>
      <c r="J74" s="18">
        <v>7000</v>
      </c>
      <c r="K74" s="8"/>
      <c r="L74" s="8"/>
      <c r="M74" s="8" t="s">
        <v>1160</v>
      </c>
      <c r="N74" s="8">
        <v>1</v>
      </c>
      <c r="O74" s="8" t="s">
        <v>530</v>
      </c>
      <c r="Q74" s="26"/>
      <c r="R74" s="26"/>
    </row>
    <row r="75" spans="1:18" ht="54">
      <c r="A75" s="12">
        <v>10586</v>
      </c>
      <c r="B75" s="12" t="s">
        <v>1</v>
      </c>
      <c r="C75" s="12" t="s">
        <v>993</v>
      </c>
      <c r="D75" s="12" t="s">
        <v>994</v>
      </c>
      <c r="E75" s="12">
        <v>1030202</v>
      </c>
      <c r="F75" s="12"/>
      <c r="G75" s="12" t="s">
        <v>247</v>
      </c>
      <c r="H75" s="12">
        <v>1</v>
      </c>
      <c r="I75" s="12" t="s">
        <v>570</v>
      </c>
      <c r="J75" s="13">
        <v>7000</v>
      </c>
      <c r="K75" s="12" t="s">
        <v>402</v>
      </c>
      <c r="L75" s="12" t="s">
        <v>422</v>
      </c>
      <c r="M75" s="12" t="s">
        <v>1160</v>
      </c>
      <c r="N75" s="8">
        <v>1</v>
      </c>
      <c r="O75" s="12" t="s">
        <v>530</v>
      </c>
      <c r="Q75" s="3"/>
      <c r="R75" s="3"/>
    </row>
    <row r="76" spans="1:18" s="21" customFormat="1" ht="54">
      <c r="A76" s="8">
        <v>10586</v>
      </c>
      <c r="B76" s="8" t="s">
        <v>3</v>
      </c>
      <c r="C76" s="8" t="s">
        <v>993</v>
      </c>
      <c r="D76" s="8" t="s">
        <v>994</v>
      </c>
      <c r="E76" s="8">
        <v>1030202</v>
      </c>
      <c r="F76" s="8"/>
      <c r="G76" s="8" t="s">
        <v>247</v>
      </c>
      <c r="H76" s="8"/>
      <c r="I76" s="8" t="s">
        <v>544</v>
      </c>
      <c r="J76" s="18">
        <v>9747.7999999999993</v>
      </c>
      <c r="K76" s="8"/>
      <c r="L76" s="8"/>
      <c r="M76" s="8" t="s">
        <v>1160</v>
      </c>
      <c r="N76" s="8">
        <v>1</v>
      </c>
      <c r="O76" s="8" t="s">
        <v>530</v>
      </c>
      <c r="P76" s="40" t="s">
        <v>1109</v>
      </c>
      <c r="Q76" s="26"/>
      <c r="R76" s="26"/>
    </row>
    <row r="77" spans="1:18" ht="54">
      <c r="A77" s="12">
        <v>10586</v>
      </c>
      <c r="B77" s="12" t="s">
        <v>3</v>
      </c>
      <c r="C77" s="12" t="s">
        <v>993</v>
      </c>
      <c r="D77" s="12" t="s">
        <v>994</v>
      </c>
      <c r="E77" s="12">
        <v>1030202</v>
      </c>
      <c r="F77" s="12"/>
      <c r="G77" s="12" t="s">
        <v>247</v>
      </c>
      <c r="H77" s="12">
        <v>1</v>
      </c>
      <c r="I77" s="12" t="s">
        <v>1188</v>
      </c>
      <c r="J77" s="13">
        <v>9747.7999999999993</v>
      </c>
      <c r="K77" s="12" t="s">
        <v>402</v>
      </c>
      <c r="L77" s="22" t="s">
        <v>429</v>
      </c>
      <c r="M77" s="12" t="s">
        <v>1160</v>
      </c>
      <c r="N77" s="8">
        <v>1</v>
      </c>
      <c r="O77" s="12" t="s">
        <v>530</v>
      </c>
      <c r="P77" s="40" t="s">
        <v>1109</v>
      </c>
      <c r="Q77" s="3"/>
      <c r="R77" s="3"/>
    </row>
    <row r="78" spans="1:18" s="21" customFormat="1" ht="54">
      <c r="A78" s="8">
        <v>10589</v>
      </c>
      <c r="B78" s="8" t="s">
        <v>1</v>
      </c>
      <c r="C78" s="8" t="s">
        <v>993</v>
      </c>
      <c r="D78" s="8" t="s">
        <v>994</v>
      </c>
      <c r="E78" s="8">
        <v>1040102</v>
      </c>
      <c r="F78" s="8"/>
      <c r="G78" s="8" t="s">
        <v>248</v>
      </c>
      <c r="H78" s="8"/>
      <c r="I78" s="8" t="s">
        <v>544</v>
      </c>
      <c r="J78" s="18">
        <v>9600</v>
      </c>
      <c r="K78" s="8"/>
      <c r="L78" s="8"/>
      <c r="M78" s="8" t="s">
        <v>1160</v>
      </c>
      <c r="N78" s="8">
        <v>1</v>
      </c>
      <c r="O78" s="8" t="s">
        <v>530</v>
      </c>
      <c r="R78" s="26"/>
    </row>
    <row r="79" spans="1:18" ht="54">
      <c r="A79" s="12">
        <v>10589</v>
      </c>
      <c r="B79" s="12" t="s">
        <v>1</v>
      </c>
      <c r="C79" s="12" t="s">
        <v>993</v>
      </c>
      <c r="D79" s="12" t="s">
        <v>994</v>
      </c>
      <c r="E79" s="12">
        <v>1040102</v>
      </c>
      <c r="F79" s="12"/>
      <c r="G79" s="12" t="s">
        <v>248</v>
      </c>
      <c r="H79" s="12">
        <v>1</v>
      </c>
      <c r="I79" s="12" t="s">
        <v>571</v>
      </c>
      <c r="J79" s="13">
        <v>9600</v>
      </c>
      <c r="K79" s="12" t="s">
        <v>402</v>
      </c>
      <c r="L79" s="12" t="s">
        <v>433</v>
      </c>
      <c r="M79" s="12" t="s">
        <v>1160</v>
      </c>
      <c r="N79" s="8">
        <v>1</v>
      </c>
      <c r="O79" s="12" t="s">
        <v>530</v>
      </c>
      <c r="R79" s="3"/>
    </row>
    <row r="80" spans="1:18" s="21" customFormat="1" ht="54">
      <c r="A80" s="8">
        <v>10623</v>
      </c>
      <c r="B80" s="8" t="s">
        <v>1</v>
      </c>
      <c r="C80" s="8" t="s">
        <v>993</v>
      </c>
      <c r="D80" s="8" t="s">
        <v>994</v>
      </c>
      <c r="E80" s="8">
        <v>1030102</v>
      </c>
      <c r="F80" s="8"/>
      <c r="G80" s="8" t="s">
        <v>263</v>
      </c>
      <c r="H80" s="8"/>
      <c r="I80" s="8" t="s">
        <v>544</v>
      </c>
      <c r="J80" s="18">
        <v>1500</v>
      </c>
      <c r="K80" s="8"/>
      <c r="L80" s="8"/>
      <c r="M80" s="8" t="s">
        <v>1160</v>
      </c>
      <c r="N80" s="8">
        <v>1</v>
      </c>
      <c r="O80" s="8" t="s">
        <v>530</v>
      </c>
      <c r="Q80" s="26"/>
      <c r="R80" s="26"/>
    </row>
    <row r="81" spans="1:18" ht="54">
      <c r="A81" s="12">
        <v>10623</v>
      </c>
      <c r="B81" s="12" t="s">
        <v>1</v>
      </c>
      <c r="C81" s="12" t="s">
        <v>993</v>
      </c>
      <c r="D81" s="12" t="s">
        <v>994</v>
      </c>
      <c r="E81" s="12">
        <v>1030102</v>
      </c>
      <c r="F81" s="12"/>
      <c r="G81" s="12" t="s">
        <v>263</v>
      </c>
      <c r="H81" s="12">
        <v>1</v>
      </c>
      <c r="I81" s="12" t="s">
        <v>572</v>
      </c>
      <c r="J81" s="13">
        <v>1500</v>
      </c>
      <c r="K81" s="12" t="s">
        <v>402</v>
      </c>
      <c r="L81" s="12" t="s">
        <v>422</v>
      </c>
      <c r="M81" s="12" t="s">
        <v>1160</v>
      </c>
      <c r="N81" s="8">
        <v>1</v>
      </c>
      <c r="O81" s="12" t="s">
        <v>530</v>
      </c>
      <c r="Q81" s="3"/>
      <c r="R81" s="3"/>
    </row>
    <row r="82" spans="1:18" s="21" customFormat="1" ht="54">
      <c r="A82" s="8">
        <v>10639</v>
      </c>
      <c r="B82" s="8" t="s">
        <v>1</v>
      </c>
      <c r="C82" s="8" t="s">
        <v>993</v>
      </c>
      <c r="D82" s="8" t="s">
        <v>994</v>
      </c>
      <c r="E82" s="8">
        <v>1040102</v>
      </c>
      <c r="F82" s="8"/>
      <c r="G82" s="8" t="s">
        <v>270</v>
      </c>
      <c r="H82" s="8"/>
      <c r="I82" s="8" t="s">
        <v>544</v>
      </c>
      <c r="J82" s="18">
        <f>22000+9000</f>
        <v>31000</v>
      </c>
      <c r="K82" s="8"/>
      <c r="L82" s="8"/>
      <c r="M82" s="8" t="s">
        <v>1160</v>
      </c>
      <c r="N82" s="8">
        <v>1</v>
      </c>
      <c r="O82" s="8" t="s">
        <v>530</v>
      </c>
      <c r="Q82" s="26"/>
      <c r="R82" s="26"/>
    </row>
    <row r="83" spans="1:18" ht="54">
      <c r="A83" s="12">
        <v>10639</v>
      </c>
      <c r="B83" s="12" t="s">
        <v>1</v>
      </c>
      <c r="C83" s="12" t="s">
        <v>993</v>
      </c>
      <c r="D83" s="12" t="s">
        <v>994</v>
      </c>
      <c r="E83" s="12">
        <v>1040102</v>
      </c>
      <c r="F83" s="12"/>
      <c r="G83" s="12" t="s">
        <v>270</v>
      </c>
      <c r="H83" s="12">
        <v>1</v>
      </c>
      <c r="I83" s="12" t="s">
        <v>573</v>
      </c>
      <c r="J83" s="13">
        <f>22000+9000</f>
        <v>31000</v>
      </c>
      <c r="K83" s="14" t="s">
        <v>1175</v>
      </c>
      <c r="L83" s="12" t="s">
        <v>422</v>
      </c>
      <c r="M83" s="12" t="s">
        <v>1160</v>
      </c>
      <c r="N83" s="8">
        <v>1</v>
      </c>
      <c r="O83" s="12" t="s">
        <v>530</v>
      </c>
      <c r="Q83" s="3"/>
      <c r="R83" s="3"/>
    </row>
    <row r="84" spans="1:18" s="21" customFormat="1" ht="54">
      <c r="A84" s="8">
        <v>10640</v>
      </c>
      <c r="B84" s="8" t="s">
        <v>1</v>
      </c>
      <c r="C84" s="8" t="s">
        <v>993</v>
      </c>
      <c r="D84" s="8" t="s">
        <v>994</v>
      </c>
      <c r="E84" s="8">
        <v>1030202</v>
      </c>
      <c r="F84" s="8"/>
      <c r="G84" s="8" t="s">
        <v>271</v>
      </c>
      <c r="H84" s="8"/>
      <c r="I84" s="8" t="s">
        <v>544</v>
      </c>
      <c r="J84" s="18">
        <v>4000</v>
      </c>
      <c r="K84" s="8"/>
      <c r="L84" s="8"/>
      <c r="M84" s="8" t="s">
        <v>1160</v>
      </c>
      <c r="N84" s="8">
        <v>1</v>
      </c>
      <c r="O84" s="8" t="s">
        <v>530</v>
      </c>
      <c r="R84" s="26"/>
    </row>
    <row r="85" spans="1:18" ht="54">
      <c r="A85" s="12">
        <v>10640</v>
      </c>
      <c r="B85" s="12" t="s">
        <v>1</v>
      </c>
      <c r="C85" s="12" t="s">
        <v>993</v>
      </c>
      <c r="D85" s="12" t="s">
        <v>994</v>
      </c>
      <c r="E85" s="12">
        <v>1030202</v>
      </c>
      <c r="F85" s="12"/>
      <c r="G85" s="12" t="s">
        <v>271</v>
      </c>
      <c r="H85" s="12">
        <v>1</v>
      </c>
      <c r="I85" s="12" t="s">
        <v>574</v>
      </c>
      <c r="J85" s="13">
        <v>4000</v>
      </c>
      <c r="K85" s="14" t="s">
        <v>1175</v>
      </c>
      <c r="L85" s="12" t="s">
        <v>422</v>
      </c>
      <c r="M85" s="12" t="s">
        <v>1160</v>
      </c>
      <c r="N85" s="8">
        <v>1</v>
      </c>
      <c r="O85" s="12" t="s">
        <v>530</v>
      </c>
      <c r="R85" s="3"/>
    </row>
    <row r="86" spans="1:18" s="21" customFormat="1" ht="54">
      <c r="A86" s="8">
        <v>10641</v>
      </c>
      <c r="B86" s="8" t="s">
        <v>1</v>
      </c>
      <c r="C86" s="8" t="s">
        <v>993</v>
      </c>
      <c r="D86" s="8" t="s">
        <v>994</v>
      </c>
      <c r="E86" s="8">
        <v>1030211</v>
      </c>
      <c r="F86" s="8"/>
      <c r="G86" s="8" t="s">
        <v>272</v>
      </c>
      <c r="H86" s="8"/>
      <c r="I86" s="8" t="s">
        <v>544</v>
      </c>
      <c r="J86" s="18">
        <f>10000-1900</f>
        <v>8100</v>
      </c>
      <c r="K86" s="8"/>
      <c r="L86" s="8"/>
      <c r="M86" s="8" t="s">
        <v>1160</v>
      </c>
      <c r="N86" s="8">
        <v>1</v>
      </c>
      <c r="O86" s="8" t="s">
        <v>530</v>
      </c>
      <c r="Q86" s="26"/>
      <c r="R86" s="26"/>
    </row>
    <row r="87" spans="1:18" ht="54">
      <c r="A87" s="12">
        <v>10641</v>
      </c>
      <c r="B87" s="12" t="s">
        <v>1</v>
      </c>
      <c r="C87" s="12" t="s">
        <v>993</v>
      </c>
      <c r="D87" s="12" t="s">
        <v>994</v>
      </c>
      <c r="E87" s="12">
        <v>1030211</v>
      </c>
      <c r="F87" s="12"/>
      <c r="G87" s="12" t="s">
        <v>272</v>
      </c>
      <c r="H87" s="12">
        <v>1</v>
      </c>
      <c r="I87" s="12" t="s">
        <v>575</v>
      </c>
      <c r="J87" s="13">
        <f>10000-1900</f>
        <v>8100</v>
      </c>
      <c r="K87" s="14" t="s">
        <v>1175</v>
      </c>
      <c r="L87" s="12" t="s">
        <v>422</v>
      </c>
      <c r="M87" s="12" t="s">
        <v>1160</v>
      </c>
      <c r="N87" s="8">
        <v>1</v>
      </c>
      <c r="O87" s="12" t="s">
        <v>530</v>
      </c>
      <c r="Q87" s="3"/>
      <c r="R87" s="3"/>
    </row>
    <row r="88" spans="1:18" s="21" customFormat="1" ht="54">
      <c r="A88" s="8">
        <v>10642</v>
      </c>
      <c r="B88" s="8" t="s">
        <v>1</v>
      </c>
      <c r="C88" s="8" t="s">
        <v>993</v>
      </c>
      <c r="D88" s="8" t="s">
        <v>994</v>
      </c>
      <c r="E88" s="8">
        <v>1030299</v>
      </c>
      <c r="F88" s="8"/>
      <c r="G88" s="8" t="s">
        <v>273</v>
      </c>
      <c r="H88" s="8"/>
      <c r="I88" s="8" t="s">
        <v>544</v>
      </c>
      <c r="J88" s="18">
        <v>8000</v>
      </c>
      <c r="K88" s="8"/>
      <c r="L88" s="8"/>
      <c r="M88" s="8" t="s">
        <v>1160</v>
      </c>
      <c r="N88" s="8">
        <v>1</v>
      </c>
      <c r="O88" s="8" t="s">
        <v>530</v>
      </c>
      <c r="Q88" s="26"/>
      <c r="R88" s="26"/>
    </row>
    <row r="89" spans="1:18" ht="54">
      <c r="A89" s="12">
        <v>10642</v>
      </c>
      <c r="B89" s="12" t="s">
        <v>1</v>
      </c>
      <c r="C89" s="12" t="s">
        <v>993</v>
      </c>
      <c r="D89" s="12" t="s">
        <v>994</v>
      </c>
      <c r="E89" s="12">
        <v>1030299</v>
      </c>
      <c r="F89" s="12"/>
      <c r="G89" s="12" t="s">
        <v>273</v>
      </c>
      <c r="H89" s="12">
        <v>1</v>
      </c>
      <c r="I89" s="12" t="s">
        <v>576</v>
      </c>
      <c r="J89" s="13">
        <v>8000</v>
      </c>
      <c r="K89" s="14" t="s">
        <v>1175</v>
      </c>
      <c r="L89" s="12" t="s">
        <v>422</v>
      </c>
      <c r="M89" s="12" t="s">
        <v>1160</v>
      </c>
      <c r="N89" s="8">
        <v>1</v>
      </c>
      <c r="O89" s="12" t="s">
        <v>530</v>
      </c>
      <c r="Q89" s="3"/>
      <c r="R89" s="3"/>
    </row>
    <row r="90" spans="1:18" s="21" customFormat="1" ht="54">
      <c r="A90" s="8">
        <v>10656</v>
      </c>
      <c r="B90" s="8" t="s">
        <v>1</v>
      </c>
      <c r="C90" s="8" t="s">
        <v>993</v>
      </c>
      <c r="D90" s="8" t="s">
        <v>994</v>
      </c>
      <c r="E90" s="8">
        <v>1030211</v>
      </c>
      <c r="F90" s="8"/>
      <c r="G90" s="8" t="s">
        <v>329</v>
      </c>
      <c r="H90" s="8"/>
      <c r="I90" s="8" t="s">
        <v>544</v>
      </c>
      <c r="J90" s="18">
        <v>5000</v>
      </c>
      <c r="K90" s="8"/>
      <c r="L90" s="8"/>
      <c r="M90" s="8" t="s">
        <v>1160</v>
      </c>
      <c r="N90" s="8">
        <v>1</v>
      </c>
      <c r="O90" s="8" t="s">
        <v>530</v>
      </c>
      <c r="Q90" s="26"/>
      <c r="R90" s="26"/>
    </row>
    <row r="91" spans="1:18" ht="54">
      <c r="A91" s="12">
        <v>10656</v>
      </c>
      <c r="B91" s="12" t="s">
        <v>1</v>
      </c>
      <c r="C91" s="12" t="s">
        <v>993</v>
      </c>
      <c r="D91" s="12" t="s">
        <v>994</v>
      </c>
      <c r="E91" s="12">
        <v>1030211</v>
      </c>
      <c r="F91" s="12"/>
      <c r="G91" s="12" t="s">
        <v>329</v>
      </c>
      <c r="H91" s="12">
        <v>1</v>
      </c>
      <c r="I91" s="12" t="s">
        <v>577</v>
      </c>
      <c r="J91" s="13">
        <v>5000</v>
      </c>
      <c r="K91" s="12" t="s">
        <v>402</v>
      </c>
      <c r="L91" s="12" t="s">
        <v>422</v>
      </c>
      <c r="M91" s="12" t="s">
        <v>1160</v>
      </c>
      <c r="N91" s="8">
        <v>1</v>
      </c>
      <c r="O91" s="12" t="s">
        <v>530</v>
      </c>
      <c r="Q91" s="3"/>
      <c r="R91" s="3"/>
    </row>
    <row r="92" spans="1:18" s="21" customFormat="1" ht="54">
      <c r="A92" s="9">
        <v>10092</v>
      </c>
      <c r="B92" s="8" t="s">
        <v>1</v>
      </c>
      <c r="C92" s="8" t="s">
        <v>993</v>
      </c>
      <c r="D92" s="8" t="s">
        <v>994</v>
      </c>
      <c r="E92" s="8">
        <v>1030102</v>
      </c>
      <c r="F92" s="8">
        <v>1030102009</v>
      </c>
      <c r="G92" s="8" t="s">
        <v>46</v>
      </c>
      <c r="H92" s="8"/>
      <c r="I92" s="8" t="s">
        <v>544</v>
      </c>
      <c r="J92" s="18">
        <v>200</v>
      </c>
      <c r="K92" s="8"/>
      <c r="L92" s="8"/>
      <c r="M92" s="8" t="s">
        <v>1160</v>
      </c>
      <c r="N92" s="8">
        <v>1</v>
      </c>
      <c r="O92" s="8" t="s">
        <v>532</v>
      </c>
      <c r="Q92" s="26"/>
      <c r="R92" s="26"/>
    </row>
    <row r="93" spans="1:18" ht="54">
      <c r="A93" s="14">
        <v>10092</v>
      </c>
      <c r="B93" s="12" t="s">
        <v>1</v>
      </c>
      <c r="C93" s="12" t="s">
        <v>993</v>
      </c>
      <c r="D93" s="12" t="s">
        <v>994</v>
      </c>
      <c r="E93" s="12">
        <v>1030102</v>
      </c>
      <c r="F93" s="12">
        <v>1030102009</v>
      </c>
      <c r="G93" s="12" t="s">
        <v>46</v>
      </c>
      <c r="H93" s="12">
        <v>1</v>
      </c>
      <c r="I93" s="12" t="s">
        <v>579</v>
      </c>
      <c r="J93" s="13">
        <v>200</v>
      </c>
      <c r="K93" s="14" t="s">
        <v>403</v>
      </c>
      <c r="L93" s="12" t="s">
        <v>422</v>
      </c>
      <c r="M93" s="12" t="s">
        <v>1160</v>
      </c>
      <c r="N93" s="8">
        <v>1</v>
      </c>
      <c r="O93" s="12" t="s">
        <v>532</v>
      </c>
      <c r="Q93" s="3"/>
      <c r="R93" s="3"/>
    </row>
    <row r="94" spans="1:18" s="21" customFormat="1" ht="54">
      <c r="A94" s="9">
        <v>10093</v>
      </c>
      <c r="B94" s="8" t="s">
        <v>1</v>
      </c>
      <c r="C94" s="8" t="s">
        <v>993</v>
      </c>
      <c r="D94" s="8" t="s">
        <v>994</v>
      </c>
      <c r="E94" s="8">
        <v>1030299</v>
      </c>
      <c r="F94" s="8">
        <v>1030299011</v>
      </c>
      <c r="G94" s="8" t="s">
        <v>47</v>
      </c>
      <c r="H94" s="8"/>
      <c r="I94" s="8" t="s">
        <v>544</v>
      </c>
      <c r="J94" s="18">
        <v>300</v>
      </c>
      <c r="K94" s="8"/>
      <c r="L94" s="8"/>
      <c r="M94" s="8" t="s">
        <v>1160</v>
      </c>
      <c r="N94" s="8">
        <v>1</v>
      </c>
      <c r="O94" s="8" t="s">
        <v>532</v>
      </c>
      <c r="Q94" s="26"/>
      <c r="R94" s="26"/>
    </row>
    <row r="95" spans="1:18" ht="54">
      <c r="A95" s="14">
        <v>10093</v>
      </c>
      <c r="B95" s="12" t="s">
        <v>1</v>
      </c>
      <c r="C95" s="12" t="s">
        <v>993</v>
      </c>
      <c r="D95" s="12" t="s">
        <v>994</v>
      </c>
      <c r="E95" s="12">
        <v>1030299</v>
      </c>
      <c r="F95" s="12">
        <v>1030299011</v>
      </c>
      <c r="G95" s="12" t="s">
        <v>47</v>
      </c>
      <c r="H95" s="12">
        <v>1</v>
      </c>
      <c r="I95" s="12" t="s">
        <v>580</v>
      </c>
      <c r="J95" s="13">
        <v>300</v>
      </c>
      <c r="K95" s="14" t="s">
        <v>403</v>
      </c>
      <c r="L95" s="12" t="s">
        <v>422</v>
      </c>
      <c r="M95" s="12" t="s">
        <v>1160</v>
      </c>
      <c r="N95" s="8">
        <v>1</v>
      </c>
      <c r="O95" s="12" t="s">
        <v>532</v>
      </c>
      <c r="Q95" s="3"/>
      <c r="R95" s="3"/>
    </row>
    <row r="96" spans="1:18" s="21" customFormat="1" ht="54">
      <c r="A96" s="9">
        <v>10094</v>
      </c>
      <c r="B96" s="8" t="s">
        <v>1</v>
      </c>
      <c r="C96" s="8" t="s">
        <v>993</v>
      </c>
      <c r="D96" s="8" t="s">
        <v>994</v>
      </c>
      <c r="E96" s="8">
        <v>1030299</v>
      </c>
      <c r="F96" s="8">
        <v>1030299011</v>
      </c>
      <c r="G96" s="8" t="s">
        <v>48</v>
      </c>
      <c r="H96" s="8"/>
      <c r="I96" s="8" t="s">
        <v>544</v>
      </c>
      <c r="J96" s="18">
        <v>200</v>
      </c>
      <c r="K96" s="8"/>
      <c r="L96" s="8"/>
      <c r="M96" s="8" t="s">
        <v>1160</v>
      </c>
      <c r="N96" s="8">
        <v>1</v>
      </c>
      <c r="O96" s="8" t="s">
        <v>532</v>
      </c>
      <c r="Q96" s="26"/>
      <c r="R96" s="26"/>
    </row>
    <row r="97" spans="1:18" ht="54">
      <c r="A97" s="14">
        <v>10094</v>
      </c>
      <c r="B97" s="12" t="s">
        <v>1</v>
      </c>
      <c r="C97" s="12" t="s">
        <v>993</v>
      </c>
      <c r="D97" s="12" t="s">
        <v>994</v>
      </c>
      <c r="E97" s="12">
        <v>1030299</v>
      </c>
      <c r="F97" s="12">
        <v>1030299011</v>
      </c>
      <c r="G97" s="12" t="s">
        <v>48</v>
      </c>
      <c r="H97" s="12">
        <v>1</v>
      </c>
      <c r="I97" s="12" t="s">
        <v>581</v>
      </c>
      <c r="J97" s="13">
        <v>200</v>
      </c>
      <c r="K97" s="14" t="s">
        <v>397</v>
      </c>
      <c r="L97" s="12" t="s">
        <v>422</v>
      </c>
      <c r="M97" s="12" t="s">
        <v>1160</v>
      </c>
      <c r="N97" s="8">
        <v>1</v>
      </c>
      <c r="O97" s="12" t="s">
        <v>532</v>
      </c>
      <c r="Q97" s="3"/>
      <c r="R97" s="3"/>
    </row>
    <row r="98" spans="1:18" s="21" customFormat="1" ht="54">
      <c r="A98" s="9">
        <v>10095</v>
      </c>
      <c r="B98" s="8" t="s">
        <v>1</v>
      </c>
      <c r="C98" s="8" t="s">
        <v>993</v>
      </c>
      <c r="D98" s="8" t="s">
        <v>994</v>
      </c>
      <c r="E98" s="8">
        <v>1030299</v>
      </c>
      <c r="F98" s="8">
        <v>1030299011</v>
      </c>
      <c r="G98" s="8" t="s">
        <v>49</v>
      </c>
      <c r="H98" s="8"/>
      <c r="I98" s="8" t="s">
        <v>544</v>
      </c>
      <c r="J98" s="18">
        <v>200</v>
      </c>
      <c r="K98" s="8"/>
      <c r="L98" s="8"/>
      <c r="M98" s="8" t="s">
        <v>1160</v>
      </c>
      <c r="N98" s="8">
        <v>1</v>
      </c>
      <c r="O98" s="8" t="s">
        <v>532</v>
      </c>
      <c r="Q98" s="26"/>
      <c r="R98" s="26"/>
    </row>
    <row r="99" spans="1:18" ht="54">
      <c r="A99" s="14">
        <v>10095</v>
      </c>
      <c r="B99" s="12" t="s">
        <v>1</v>
      </c>
      <c r="C99" s="12" t="s">
        <v>993</v>
      </c>
      <c r="D99" s="12" t="s">
        <v>994</v>
      </c>
      <c r="E99" s="12">
        <v>1030299</v>
      </c>
      <c r="F99" s="12">
        <v>1030299011</v>
      </c>
      <c r="G99" s="12" t="s">
        <v>49</v>
      </c>
      <c r="H99" s="12">
        <v>1</v>
      </c>
      <c r="I99" s="12" t="s">
        <v>582</v>
      </c>
      <c r="J99" s="13">
        <v>200</v>
      </c>
      <c r="K99" s="14" t="s">
        <v>397</v>
      </c>
      <c r="L99" s="12" t="s">
        <v>422</v>
      </c>
      <c r="M99" s="12" t="s">
        <v>1160</v>
      </c>
      <c r="N99" s="8">
        <v>1</v>
      </c>
      <c r="O99" s="12" t="s">
        <v>532</v>
      </c>
      <c r="Q99" s="3"/>
      <c r="R99" s="3"/>
    </row>
    <row r="100" spans="1:18" s="21" customFormat="1" ht="54">
      <c r="A100" s="8">
        <v>10143</v>
      </c>
      <c r="B100" s="8" t="s">
        <v>1</v>
      </c>
      <c r="C100" s="8" t="s">
        <v>993</v>
      </c>
      <c r="D100" s="8" t="s">
        <v>994</v>
      </c>
      <c r="E100" s="8">
        <v>1030201</v>
      </c>
      <c r="F100" s="8">
        <v>1030201001</v>
      </c>
      <c r="G100" s="8" t="s">
        <v>68</v>
      </c>
      <c r="H100" s="8"/>
      <c r="I100" s="8" t="s">
        <v>544</v>
      </c>
      <c r="J100" s="18">
        <v>56250</v>
      </c>
      <c r="K100" s="8"/>
      <c r="L100" s="8"/>
      <c r="M100" s="8" t="s">
        <v>1160</v>
      </c>
      <c r="N100" s="8">
        <v>1</v>
      </c>
      <c r="O100" s="8" t="s">
        <v>532</v>
      </c>
      <c r="Q100" s="26"/>
      <c r="R100" s="26"/>
    </row>
    <row r="101" spans="1:18" ht="54">
      <c r="A101" s="12">
        <v>10143</v>
      </c>
      <c r="B101" s="12" t="s">
        <v>1</v>
      </c>
      <c r="C101" s="12" t="s">
        <v>993</v>
      </c>
      <c r="D101" s="12" t="s">
        <v>994</v>
      </c>
      <c r="E101" s="12">
        <v>1030201</v>
      </c>
      <c r="F101" s="12">
        <v>1030201001</v>
      </c>
      <c r="G101" s="12" t="s">
        <v>68</v>
      </c>
      <c r="H101" s="12">
        <v>1</v>
      </c>
      <c r="I101" s="12" t="s">
        <v>583</v>
      </c>
      <c r="J101" s="13">
        <v>56250</v>
      </c>
      <c r="K101" s="12" t="s">
        <v>403</v>
      </c>
      <c r="L101" s="12" t="s">
        <v>422</v>
      </c>
      <c r="M101" s="12" t="s">
        <v>1160</v>
      </c>
      <c r="N101" s="8">
        <v>1</v>
      </c>
      <c r="O101" s="12" t="s">
        <v>532</v>
      </c>
      <c r="Q101" s="3"/>
      <c r="R101" s="3"/>
    </row>
    <row r="102" spans="1:18" s="21" customFormat="1" ht="54">
      <c r="A102" s="8">
        <v>10144</v>
      </c>
      <c r="B102" s="8" t="s">
        <v>1</v>
      </c>
      <c r="C102" s="8" t="s">
        <v>993</v>
      </c>
      <c r="D102" s="8" t="s">
        <v>994</v>
      </c>
      <c r="E102" s="8">
        <v>1030201</v>
      </c>
      <c r="F102" s="8">
        <v>1030201002</v>
      </c>
      <c r="G102" s="8" t="s">
        <v>69</v>
      </c>
      <c r="H102" s="8"/>
      <c r="I102" s="8" t="s">
        <v>544</v>
      </c>
      <c r="J102" s="18">
        <v>7800</v>
      </c>
      <c r="K102" s="8"/>
      <c r="L102" s="8"/>
      <c r="M102" s="8" t="s">
        <v>1160</v>
      </c>
      <c r="N102" s="8">
        <v>1</v>
      </c>
      <c r="O102" s="8" t="s">
        <v>532</v>
      </c>
      <c r="Q102" s="26"/>
      <c r="R102" s="26"/>
    </row>
    <row r="103" spans="1:18" ht="54">
      <c r="A103" s="12">
        <v>10144</v>
      </c>
      <c r="B103" s="12" t="s">
        <v>1</v>
      </c>
      <c r="C103" s="12" t="s">
        <v>993</v>
      </c>
      <c r="D103" s="12" t="s">
        <v>994</v>
      </c>
      <c r="E103" s="12">
        <v>1030201</v>
      </c>
      <c r="F103" s="12">
        <v>1030201002</v>
      </c>
      <c r="G103" s="12" t="s">
        <v>69</v>
      </c>
      <c r="H103" s="12">
        <v>1</v>
      </c>
      <c r="I103" s="12" t="s">
        <v>584</v>
      </c>
      <c r="J103" s="13">
        <v>7800</v>
      </c>
      <c r="K103" s="12" t="s">
        <v>403</v>
      </c>
      <c r="L103" s="12" t="s">
        <v>422</v>
      </c>
      <c r="M103" s="12" t="s">
        <v>1160</v>
      </c>
      <c r="N103" s="8">
        <v>1</v>
      </c>
      <c r="O103" s="12" t="s">
        <v>532</v>
      </c>
      <c r="Q103" s="3"/>
      <c r="R103" s="3"/>
    </row>
    <row r="104" spans="1:18" s="21" customFormat="1" ht="54">
      <c r="A104" s="8">
        <v>10147</v>
      </c>
      <c r="B104" s="8" t="s">
        <v>1</v>
      </c>
      <c r="C104" s="8" t="s">
        <v>993</v>
      </c>
      <c r="D104" s="8" t="s">
        <v>994</v>
      </c>
      <c r="E104" s="8">
        <v>1030201</v>
      </c>
      <c r="F104" s="8">
        <v>1030201002</v>
      </c>
      <c r="G104" s="8" t="s">
        <v>70</v>
      </c>
      <c r="H104" s="8"/>
      <c r="I104" s="8" t="s">
        <v>544</v>
      </c>
      <c r="J104" s="18">
        <v>4000</v>
      </c>
      <c r="K104" s="8"/>
      <c r="L104" s="8"/>
      <c r="M104" s="8" t="s">
        <v>1160</v>
      </c>
      <c r="N104" s="8">
        <v>1</v>
      </c>
      <c r="O104" s="8" t="s">
        <v>532</v>
      </c>
      <c r="Q104" s="26"/>
      <c r="R104" s="26"/>
    </row>
    <row r="105" spans="1:18" ht="54">
      <c r="A105" s="12">
        <v>10147</v>
      </c>
      <c r="B105" s="12" t="s">
        <v>1</v>
      </c>
      <c r="C105" s="12" t="s">
        <v>993</v>
      </c>
      <c r="D105" s="12" t="s">
        <v>994</v>
      </c>
      <c r="E105" s="12">
        <v>1030201</v>
      </c>
      <c r="F105" s="12">
        <v>1030201002</v>
      </c>
      <c r="G105" s="12" t="s">
        <v>70</v>
      </c>
      <c r="H105" s="12">
        <v>1</v>
      </c>
      <c r="I105" s="12" t="s">
        <v>585</v>
      </c>
      <c r="J105" s="13">
        <v>4000</v>
      </c>
      <c r="K105" s="12" t="s">
        <v>403</v>
      </c>
      <c r="L105" s="12" t="s">
        <v>422</v>
      </c>
      <c r="M105" s="12" t="s">
        <v>1160</v>
      </c>
      <c r="N105" s="8">
        <v>1</v>
      </c>
      <c r="O105" s="12" t="s">
        <v>532</v>
      </c>
      <c r="Q105" s="3"/>
      <c r="R105" s="3"/>
    </row>
    <row r="106" spans="1:18" s="21" customFormat="1" ht="54">
      <c r="A106" s="8">
        <v>10149</v>
      </c>
      <c r="B106" s="8" t="s">
        <v>1</v>
      </c>
      <c r="C106" s="8" t="s">
        <v>993</v>
      </c>
      <c r="D106" s="8" t="s">
        <v>994</v>
      </c>
      <c r="E106" s="8">
        <v>1030211</v>
      </c>
      <c r="F106" s="8">
        <v>1030211999</v>
      </c>
      <c r="G106" s="8" t="s">
        <v>71</v>
      </c>
      <c r="H106" s="8"/>
      <c r="I106" s="8" t="s">
        <v>544</v>
      </c>
      <c r="J106" s="18">
        <v>1000</v>
      </c>
      <c r="K106" s="8"/>
      <c r="L106" s="8"/>
      <c r="M106" s="8" t="s">
        <v>1160</v>
      </c>
      <c r="N106" s="8">
        <v>1</v>
      </c>
      <c r="O106" s="8" t="s">
        <v>532</v>
      </c>
      <c r="Q106" s="26"/>
      <c r="R106" s="26"/>
    </row>
    <row r="107" spans="1:18" ht="54">
      <c r="A107" s="12">
        <v>10149</v>
      </c>
      <c r="B107" s="12" t="s">
        <v>1</v>
      </c>
      <c r="C107" s="12" t="s">
        <v>993</v>
      </c>
      <c r="D107" s="12" t="s">
        <v>994</v>
      </c>
      <c r="E107" s="12">
        <v>1030211</v>
      </c>
      <c r="F107" s="12">
        <v>1030211999</v>
      </c>
      <c r="G107" s="12" t="s">
        <v>71</v>
      </c>
      <c r="H107" s="12">
        <v>1</v>
      </c>
      <c r="I107" s="12" t="s">
        <v>586</v>
      </c>
      <c r="J107" s="13">
        <v>1000</v>
      </c>
      <c r="K107" s="12" t="s">
        <v>403</v>
      </c>
      <c r="L107" s="12" t="s">
        <v>422</v>
      </c>
      <c r="M107" s="12" t="s">
        <v>1160</v>
      </c>
      <c r="N107" s="8">
        <v>1</v>
      </c>
      <c r="O107" s="12" t="s">
        <v>532</v>
      </c>
      <c r="Q107" s="3"/>
      <c r="R107" s="3"/>
    </row>
    <row r="108" spans="1:18" s="21" customFormat="1" ht="54">
      <c r="A108" s="8">
        <v>10154</v>
      </c>
      <c r="B108" s="8" t="s">
        <v>1</v>
      </c>
      <c r="C108" s="8" t="s">
        <v>993</v>
      </c>
      <c r="D108" s="8" t="s">
        <v>994</v>
      </c>
      <c r="E108" s="8">
        <v>1030201</v>
      </c>
      <c r="F108" s="8">
        <v>1030201001</v>
      </c>
      <c r="G108" s="8" t="s">
        <v>73</v>
      </c>
      <c r="H108" s="8"/>
      <c r="I108" s="8" t="s">
        <v>544</v>
      </c>
      <c r="J108" s="18">
        <v>20223.84</v>
      </c>
      <c r="K108" s="8"/>
      <c r="L108" s="8"/>
      <c r="M108" s="8" t="s">
        <v>1160</v>
      </c>
      <c r="N108" s="8">
        <v>1</v>
      </c>
      <c r="O108" s="8" t="s">
        <v>532</v>
      </c>
      <c r="Q108" s="26"/>
      <c r="R108" s="26"/>
    </row>
    <row r="109" spans="1:18" ht="54">
      <c r="A109" s="12">
        <v>10154</v>
      </c>
      <c r="B109" s="12" t="s">
        <v>1</v>
      </c>
      <c r="C109" s="12" t="s">
        <v>993</v>
      </c>
      <c r="D109" s="12" t="s">
        <v>994</v>
      </c>
      <c r="E109" s="12">
        <v>1030201</v>
      </c>
      <c r="F109" s="12">
        <v>1030201001</v>
      </c>
      <c r="G109" s="12" t="s">
        <v>73</v>
      </c>
      <c r="H109" s="12">
        <v>1</v>
      </c>
      <c r="I109" s="12" t="s">
        <v>587</v>
      </c>
      <c r="J109" s="13">
        <v>20223.84</v>
      </c>
      <c r="K109" s="14" t="s">
        <v>397</v>
      </c>
      <c r="L109" s="12" t="s">
        <v>422</v>
      </c>
      <c r="M109" s="12" t="s">
        <v>1160</v>
      </c>
      <c r="N109" s="8">
        <v>1</v>
      </c>
      <c r="O109" s="12" t="s">
        <v>532</v>
      </c>
      <c r="Q109" s="3"/>
      <c r="R109" s="3"/>
    </row>
    <row r="110" spans="1:18" s="21" customFormat="1" ht="54">
      <c r="A110" s="8">
        <v>10155</v>
      </c>
      <c r="B110" s="8" t="s">
        <v>1</v>
      </c>
      <c r="C110" s="8" t="s">
        <v>993</v>
      </c>
      <c r="D110" s="8" t="s">
        <v>994</v>
      </c>
      <c r="E110" s="8">
        <v>1030201</v>
      </c>
      <c r="F110" s="8">
        <v>1030201001</v>
      </c>
      <c r="G110" s="8" t="s">
        <v>74</v>
      </c>
      <c r="H110" s="8"/>
      <c r="I110" s="8" t="s">
        <v>544</v>
      </c>
      <c r="J110" s="18">
        <v>6000</v>
      </c>
      <c r="K110" s="8"/>
      <c r="L110" s="8"/>
      <c r="M110" s="8" t="s">
        <v>1160</v>
      </c>
      <c r="N110" s="8">
        <v>1</v>
      </c>
      <c r="O110" s="8" t="s">
        <v>532</v>
      </c>
      <c r="Q110" s="26"/>
      <c r="R110" s="26"/>
    </row>
    <row r="111" spans="1:18" ht="54">
      <c r="A111" s="12">
        <v>10155</v>
      </c>
      <c r="B111" s="12" t="s">
        <v>1</v>
      </c>
      <c r="C111" s="12" t="s">
        <v>993</v>
      </c>
      <c r="D111" s="12" t="s">
        <v>994</v>
      </c>
      <c r="E111" s="12">
        <v>1030201</v>
      </c>
      <c r="F111" s="12">
        <v>1030201001</v>
      </c>
      <c r="G111" s="12" t="s">
        <v>74</v>
      </c>
      <c r="H111" s="12">
        <v>1</v>
      </c>
      <c r="I111" s="12" t="s">
        <v>588</v>
      </c>
      <c r="J111" s="13">
        <v>6000</v>
      </c>
      <c r="K111" s="14" t="s">
        <v>397</v>
      </c>
      <c r="L111" s="12" t="s">
        <v>422</v>
      </c>
      <c r="M111" s="12" t="s">
        <v>1160</v>
      </c>
      <c r="N111" s="8">
        <v>1</v>
      </c>
      <c r="O111" s="12" t="s">
        <v>532</v>
      </c>
      <c r="Q111" s="3"/>
      <c r="R111" s="3"/>
    </row>
    <row r="112" spans="1:18" s="21" customFormat="1" ht="54">
      <c r="A112" s="8">
        <v>10160</v>
      </c>
      <c r="B112" s="8" t="s">
        <v>1</v>
      </c>
      <c r="C112" s="8" t="s">
        <v>993</v>
      </c>
      <c r="D112" s="8" t="s">
        <v>994</v>
      </c>
      <c r="E112" s="8">
        <v>1030202</v>
      </c>
      <c r="F112" s="8">
        <v>1030202005</v>
      </c>
      <c r="G112" s="8" t="s">
        <v>76</v>
      </c>
      <c r="H112" s="8"/>
      <c r="I112" s="8" t="s">
        <v>544</v>
      </c>
      <c r="J112" s="18">
        <v>1000</v>
      </c>
      <c r="K112" s="8"/>
      <c r="L112" s="8"/>
      <c r="M112" s="8" t="s">
        <v>1160</v>
      </c>
      <c r="N112" s="8">
        <v>1</v>
      </c>
      <c r="O112" s="8" t="s">
        <v>532</v>
      </c>
      <c r="Q112" s="26"/>
      <c r="R112" s="26"/>
    </row>
    <row r="113" spans="1:18" ht="54">
      <c r="A113" s="12">
        <v>10160</v>
      </c>
      <c r="B113" s="12" t="s">
        <v>1</v>
      </c>
      <c r="C113" s="12" t="s">
        <v>993</v>
      </c>
      <c r="D113" s="12" t="s">
        <v>994</v>
      </c>
      <c r="E113" s="12">
        <v>1030202</v>
      </c>
      <c r="F113" s="12">
        <v>1030202005</v>
      </c>
      <c r="G113" s="12" t="s">
        <v>76</v>
      </c>
      <c r="H113" s="12">
        <v>1</v>
      </c>
      <c r="I113" s="12" t="s">
        <v>589</v>
      </c>
      <c r="J113" s="13">
        <v>1000</v>
      </c>
      <c r="K113" s="14" t="s">
        <v>397</v>
      </c>
      <c r="L113" s="12" t="s">
        <v>422</v>
      </c>
      <c r="M113" s="12" t="s">
        <v>1160</v>
      </c>
      <c r="N113" s="8">
        <v>1</v>
      </c>
      <c r="O113" s="12" t="s">
        <v>532</v>
      </c>
      <c r="Q113" s="3"/>
      <c r="R113" s="3"/>
    </row>
    <row r="114" spans="1:18" s="21" customFormat="1" ht="54">
      <c r="A114" s="8">
        <v>10161</v>
      </c>
      <c r="B114" s="8" t="s">
        <v>1</v>
      </c>
      <c r="C114" s="8" t="s">
        <v>993</v>
      </c>
      <c r="D114" s="8" t="s">
        <v>994</v>
      </c>
      <c r="E114" s="8">
        <v>1030211</v>
      </c>
      <c r="F114" s="8">
        <v>1030211999</v>
      </c>
      <c r="G114" s="8" t="s">
        <v>77</v>
      </c>
      <c r="H114" s="8"/>
      <c r="I114" s="8" t="s">
        <v>544</v>
      </c>
      <c r="J114" s="18">
        <v>1000</v>
      </c>
      <c r="K114" s="8"/>
      <c r="L114" s="8"/>
      <c r="M114" s="8" t="s">
        <v>1160</v>
      </c>
      <c r="N114" s="8">
        <v>1</v>
      </c>
      <c r="O114" s="8" t="s">
        <v>532</v>
      </c>
      <c r="Q114" s="26"/>
      <c r="R114" s="26"/>
    </row>
    <row r="115" spans="1:18" ht="54">
      <c r="A115" s="12">
        <v>10161</v>
      </c>
      <c r="B115" s="12" t="s">
        <v>1</v>
      </c>
      <c r="C115" s="12" t="s">
        <v>993</v>
      </c>
      <c r="D115" s="12" t="s">
        <v>994</v>
      </c>
      <c r="E115" s="12">
        <v>1030211</v>
      </c>
      <c r="F115" s="12">
        <v>1030211999</v>
      </c>
      <c r="G115" s="12" t="s">
        <v>77</v>
      </c>
      <c r="H115" s="12">
        <v>1</v>
      </c>
      <c r="I115" s="12" t="s">
        <v>590</v>
      </c>
      <c r="J115" s="13">
        <v>1000</v>
      </c>
      <c r="K115" s="14" t="s">
        <v>397</v>
      </c>
      <c r="L115" s="12" t="s">
        <v>422</v>
      </c>
      <c r="M115" s="12" t="s">
        <v>1160</v>
      </c>
      <c r="N115" s="8">
        <v>1</v>
      </c>
      <c r="O115" s="12" t="s">
        <v>532</v>
      </c>
      <c r="Q115" s="3"/>
      <c r="R115" s="3"/>
    </row>
    <row r="116" spans="1:18" s="21" customFormat="1" ht="54">
      <c r="A116" s="8">
        <v>10168</v>
      </c>
      <c r="B116" s="8" t="s">
        <v>1</v>
      </c>
      <c r="C116" s="8" t="s">
        <v>993</v>
      </c>
      <c r="D116" s="8" t="s">
        <v>994</v>
      </c>
      <c r="E116" s="8">
        <v>1030202</v>
      </c>
      <c r="F116" s="8">
        <v>1030202005</v>
      </c>
      <c r="G116" s="8" t="s">
        <v>79</v>
      </c>
      <c r="H116" s="8"/>
      <c r="I116" s="8" t="s">
        <v>544</v>
      </c>
      <c r="J116" s="18">
        <v>1000</v>
      </c>
      <c r="K116" s="8"/>
      <c r="L116" s="8"/>
      <c r="M116" s="8" t="s">
        <v>1160</v>
      </c>
      <c r="N116" s="8">
        <v>1</v>
      </c>
      <c r="O116" s="8" t="s">
        <v>532</v>
      </c>
      <c r="Q116" s="26"/>
      <c r="R116" s="26"/>
    </row>
    <row r="117" spans="1:18" ht="54">
      <c r="A117" s="12">
        <v>10168</v>
      </c>
      <c r="B117" s="12" t="s">
        <v>1</v>
      </c>
      <c r="C117" s="12" t="s">
        <v>993</v>
      </c>
      <c r="D117" s="12" t="s">
        <v>994</v>
      </c>
      <c r="E117" s="12">
        <v>1030202</v>
      </c>
      <c r="F117" s="12">
        <v>1030202005</v>
      </c>
      <c r="G117" s="12" t="s">
        <v>79</v>
      </c>
      <c r="H117" s="12">
        <v>1</v>
      </c>
      <c r="I117" s="12" t="s">
        <v>589</v>
      </c>
      <c r="J117" s="13">
        <v>1000</v>
      </c>
      <c r="K117" s="14" t="s">
        <v>397</v>
      </c>
      <c r="L117" s="12" t="s">
        <v>422</v>
      </c>
      <c r="M117" s="12" t="s">
        <v>1160</v>
      </c>
      <c r="N117" s="8">
        <v>1</v>
      </c>
      <c r="O117" s="12" t="s">
        <v>532</v>
      </c>
      <c r="Q117" s="3"/>
      <c r="R117" s="3"/>
    </row>
    <row r="118" spans="1:18" s="21" customFormat="1" ht="54">
      <c r="A118" s="8">
        <v>10169</v>
      </c>
      <c r="B118" s="8" t="s">
        <v>1</v>
      </c>
      <c r="C118" s="8" t="s">
        <v>993</v>
      </c>
      <c r="D118" s="8" t="s">
        <v>994</v>
      </c>
      <c r="E118" s="8">
        <v>1030211</v>
      </c>
      <c r="F118" s="8">
        <v>1030211999</v>
      </c>
      <c r="G118" s="8" t="s">
        <v>80</v>
      </c>
      <c r="H118" s="8"/>
      <c r="I118" s="8" t="s">
        <v>544</v>
      </c>
      <c r="J118" s="18">
        <v>1000</v>
      </c>
      <c r="K118" s="8"/>
      <c r="L118" s="8"/>
      <c r="M118" s="8" t="s">
        <v>1160</v>
      </c>
      <c r="N118" s="8">
        <v>1</v>
      </c>
      <c r="O118" s="8" t="s">
        <v>532</v>
      </c>
      <c r="Q118" s="26"/>
      <c r="R118" s="26"/>
    </row>
    <row r="119" spans="1:18" ht="54">
      <c r="A119" s="12">
        <v>10169</v>
      </c>
      <c r="B119" s="12" t="s">
        <v>1</v>
      </c>
      <c r="C119" s="12" t="s">
        <v>993</v>
      </c>
      <c r="D119" s="12" t="s">
        <v>994</v>
      </c>
      <c r="E119" s="12">
        <v>1030211</v>
      </c>
      <c r="F119" s="12">
        <v>1030211999</v>
      </c>
      <c r="G119" s="12" t="s">
        <v>80</v>
      </c>
      <c r="H119" s="12">
        <v>1</v>
      </c>
      <c r="I119" s="12" t="s">
        <v>590</v>
      </c>
      <c r="J119" s="13">
        <v>1000</v>
      </c>
      <c r="K119" s="14" t="s">
        <v>397</v>
      </c>
      <c r="L119" s="12" t="s">
        <v>422</v>
      </c>
      <c r="M119" s="12" t="s">
        <v>1160</v>
      </c>
      <c r="N119" s="8">
        <v>1</v>
      </c>
      <c r="O119" s="12" t="s">
        <v>532</v>
      </c>
      <c r="Q119" s="3"/>
      <c r="R119" s="3"/>
    </row>
    <row r="120" spans="1:18" s="21" customFormat="1" ht="54">
      <c r="A120" s="8">
        <v>10173</v>
      </c>
      <c r="B120" s="8" t="s">
        <v>1</v>
      </c>
      <c r="C120" s="8" t="s">
        <v>993</v>
      </c>
      <c r="D120" s="8" t="s">
        <v>994</v>
      </c>
      <c r="E120" s="8">
        <v>1030201</v>
      </c>
      <c r="F120" s="8">
        <v>1030201002</v>
      </c>
      <c r="G120" s="8" t="s">
        <v>81</v>
      </c>
      <c r="H120" s="8"/>
      <c r="I120" s="8" t="s">
        <v>544</v>
      </c>
      <c r="J120" s="18">
        <v>500</v>
      </c>
      <c r="K120" s="8"/>
      <c r="L120" s="8"/>
      <c r="M120" s="8" t="s">
        <v>1160</v>
      </c>
      <c r="N120" s="8">
        <v>1</v>
      </c>
      <c r="O120" s="8" t="s">
        <v>532</v>
      </c>
      <c r="Q120" s="26"/>
      <c r="R120" s="26"/>
    </row>
    <row r="121" spans="1:18" ht="54">
      <c r="A121" s="12">
        <v>10173</v>
      </c>
      <c r="B121" s="12" t="s">
        <v>1</v>
      </c>
      <c r="C121" s="12" t="s">
        <v>993</v>
      </c>
      <c r="D121" s="12" t="s">
        <v>994</v>
      </c>
      <c r="E121" s="12">
        <v>1030201</v>
      </c>
      <c r="F121" s="12">
        <v>1030201002</v>
      </c>
      <c r="G121" s="12" t="s">
        <v>81</v>
      </c>
      <c r="H121" s="12">
        <v>1</v>
      </c>
      <c r="I121" s="12" t="s">
        <v>591</v>
      </c>
      <c r="J121" s="13">
        <v>500</v>
      </c>
      <c r="K121" s="14" t="s">
        <v>397</v>
      </c>
      <c r="L121" s="12" t="s">
        <v>422</v>
      </c>
      <c r="M121" s="12" t="s">
        <v>1160</v>
      </c>
      <c r="N121" s="8">
        <v>1</v>
      </c>
      <c r="O121" s="12" t="s">
        <v>532</v>
      </c>
      <c r="Q121" s="3"/>
      <c r="R121" s="3"/>
    </row>
    <row r="122" spans="1:18" s="21" customFormat="1" ht="54">
      <c r="A122" s="8">
        <v>10377</v>
      </c>
      <c r="B122" s="8" t="s">
        <v>1</v>
      </c>
      <c r="C122" s="8" t="s">
        <v>993</v>
      </c>
      <c r="D122" s="8" t="s">
        <v>994</v>
      </c>
      <c r="E122" s="8">
        <v>1030211</v>
      </c>
      <c r="F122" s="8">
        <v>1030211001</v>
      </c>
      <c r="G122" s="8" t="s">
        <v>196</v>
      </c>
      <c r="H122" s="8"/>
      <c r="I122" s="8" t="s">
        <v>544</v>
      </c>
      <c r="J122" s="18">
        <v>1000</v>
      </c>
      <c r="K122" s="8"/>
      <c r="L122" s="8"/>
      <c r="M122" s="8" t="s">
        <v>1160</v>
      </c>
      <c r="N122" s="8">
        <v>1</v>
      </c>
      <c r="O122" s="8" t="s">
        <v>532</v>
      </c>
      <c r="R122" s="26"/>
    </row>
    <row r="123" spans="1:18" ht="54">
      <c r="A123" s="12">
        <v>10377</v>
      </c>
      <c r="B123" s="12" t="s">
        <v>1</v>
      </c>
      <c r="C123" s="12" t="s">
        <v>993</v>
      </c>
      <c r="D123" s="12" t="s">
        <v>994</v>
      </c>
      <c r="E123" s="12">
        <v>1030211</v>
      </c>
      <c r="F123" s="12">
        <v>1030211001</v>
      </c>
      <c r="G123" s="12" t="s">
        <v>196</v>
      </c>
      <c r="H123" s="12">
        <v>1</v>
      </c>
      <c r="I123" s="12" t="s">
        <v>592</v>
      </c>
      <c r="J123" s="13">
        <v>1000</v>
      </c>
      <c r="K123" s="14" t="s">
        <v>397</v>
      </c>
      <c r="L123" s="12" t="s">
        <v>422</v>
      </c>
      <c r="M123" s="12" t="s">
        <v>1160</v>
      </c>
      <c r="N123" s="8">
        <v>1</v>
      </c>
      <c r="O123" s="12" t="s">
        <v>532</v>
      </c>
      <c r="R123" s="3"/>
    </row>
    <row r="124" spans="1:18" s="21" customFormat="1" ht="54">
      <c r="A124" s="8">
        <v>10391</v>
      </c>
      <c r="B124" s="8" t="s">
        <v>1</v>
      </c>
      <c r="C124" s="8" t="s">
        <v>993</v>
      </c>
      <c r="D124" s="8" t="s">
        <v>994</v>
      </c>
      <c r="E124" s="8">
        <v>1040102</v>
      </c>
      <c r="F124" s="8">
        <v>1040102008</v>
      </c>
      <c r="G124" s="8" t="s">
        <v>202</v>
      </c>
      <c r="H124" s="8"/>
      <c r="I124" s="8" t="s">
        <v>544</v>
      </c>
      <c r="J124" s="18">
        <v>5000</v>
      </c>
      <c r="K124" s="8"/>
      <c r="L124" s="8"/>
      <c r="M124" s="8" t="s">
        <v>1160</v>
      </c>
      <c r="N124" s="8">
        <v>1</v>
      </c>
      <c r="O124" s="8" t="s">
        <v>532</v>
      </c>
      <c r="Q124" s="26"/>
      <c r="R124" s="26"/>
    </row>
    <row r="125" spans="1:18" ht="54">
      <c r="A125" s="12">
        <v>10391</v>
      </c>
      <c r="B125" s="12" t="s">
        <v>1</v>
      </c>
      <c r="C125" s="12" t="s">
        <v>993</v>
      </c>
      <c r="D125" s="12" t="s">
        <v>994</v>
      </c>
      <c r="E125" s="12">
        <v>1040102</v>
      </c>
      <c r="F125" s="12">
        <v>1040102008</v>
      </c>
      <c r="G125" s="12" t="s">
        <v>202</v>
      </c>
      <c r="H125" s="12">
        <v>1</v>
      </c>
      <c r="I125" s="12" t="s">
        <v>593</v>
      </c>
      <c r="J125" s="13">
        <v>5000</v>
      </c>
      <c r="K125" s="14" t="s">
        <v>397</v>
      </c>
      <c r="L125" s="12" t="s">
        <v>422</v>
      </c>
      <c r="M125" s="12" t="s">
        <v>1160</v>
      </c>
      <c r="N125" s="8">
        <v>1</v>
      </c>
      <c r="O125" s="12" t="s">
        <v>532</v>
      </c>
      <c r="Q125" s="3"/>
      <c r="R125" s="3"/>
    </row>
    <row r="126" spans="1:18" s="21" customFormat="1" ht="54">
      <c r="A126" s="8">
        <v>10393</v>
      </c>
      <c r="B126" s="8" t="s">
        <v>1</v>
      </c>
      <c r="C126" s="8" t="s">
        <v>993</v>
      </c>
      <c r="D126" s="8" t="s">
        <v>994</v>
      </c>
      <c r="E126" s="8">
        <v>1030202</v>
      </c>
      <c r="F126" s="8">
        <v>1030202005</v>
      </c>
      <c r="G126" s="8" t="s">
        <v>204</v>
      </c>
      <c r="H126" s="8"/>
      <c r="I126" s="8" t="s">
        <v>544</v>
      </c>
      <c r="J126" s="18">
        <v>2000</v>
      </c>
      <c r="K126" s="8"/>
      <c r="L126" s="8"/>
      <c r="M126" s="8" t="s">
        <v>1160</v>
      </c>
      <c r="N126" s="8">
        <v>1</v>
      </c>
      <c r="O126" s="8" t="s">
        <v>532</v>
      </c>
      <c r="Q126" s="26"/>
      <c r="R126" s="26"/>
    </row>
    <row r="127" spans="1:18" ht="54">
      <c r="A127" s="12">
        <v>10393</v>
      </c>
      <c r="B127" s="12" t="s">
        <v>1</v>
      </c>
      <c r="C127" s="12" t="s">
        <v>993</v>
      </c>
      <c r="D127" s="12" t="s">
        <v>994</v>
      </c>
      <c r="E127" s="12">
        <v>1030202</v>
      </c>
      <c r="F127" s="12">
        <v>1030202005</v>
      </c>
      <c r="G127" s="12" t="s">
        <v>204</v>
      </c>
      <c r="H127" s="12">
        <v>1</v>
      </c>
      <c r="I127" s="12" t="s">
        <v>359</v>
      </c>
      <c r="J127" s="13">
        <v>2000</v>
      </c>
      <c r="K127" s="12" t="s">
        <v>403</v>
      </c>
      <c r="L127" s="12" t="s">
        <v>422</v>
      </c>
      <c r="M127" s="12" t="s">
        <v>1160</v>
      </c>
      <c r="N127" s="8">
        <v>1</v>
      </c>
      <c r="O127" s="12" t="s">
        <v>532</v>
      </c>
      <c r="Q127" s="3"/>
      <c r="R127" s="3"/>
    </row>
    <row r="128" spans="1:18" s="21" customFormat="1" ht="54">
      <c r="A128" s="8">
        <v>10403</v>
      </c>
      <c r="B128" s="8" t="s">
        <v>1</v>
      </c>
      <c r="C128" s="8" t="s">
        <v>993</v>
      </c>
      <c r="D128" s="8" t="s">
        <v>1002</v>
      </c>
      <c r="E128" s="8">
        <v>1030213</v>
      </c>
      <c r="F128" s="8">
        <v>1030213999</v>
      </c>
      <c r="G128" s="8" t="s">
        <v>207</v>
      </c>
      <c r="H128" s="8"/>
      <c r="I128" s="8" t="s">
        <v>544</v>
      </c>
      <c r="J128" s="18">
        <v>1500</v>
      </c>
      <c r="K128" s="8"/>
      <c r="L128" s="8"/>
      <c r="M128" s="8" t="s">
        <v>1160</v>
      </c>
      <c r="N128" s="8">
        <v>1</v>
      </c>
      <c r="O128" s="8" t="s">
        <v>532</v>
      </c>
      <c r="Q128" s="26"/>
      <c r="R128" s="26"/>
    </row>
    <row r="129" spans="1:18" ht="54">
      <c r="A129" s="12">
        <v>10403</v>
      </c>
      <c r="B129" s="12" t="s">
        <v>1</v>
      </c>
      <c r="C129" s="12" t="s">
        <v>993</v>
      </c>
      <c r="D129" s="12" t="s">
        <v>1002</v>
      </c>
      <c r="E129" s="12">
        <v>1030213</v>
      </c>
      <c r="F129" s="12">
        <v>1030213999</v>
      </c>
      <c r="G129" s="12" t="s">
        <v>207</v>
      </c>
      <c r="H129" s="12">
        <v>1</v>
      </c>
      <c r="I129" s="12" t="s">
        <v>594</v>
      </c>
      <c r="J129" s="13">
        <v>1500</v>
      </c>
      <c r="K129" s="14" t="s">
        <v>397</v>
      </c>
      <c r="L129" s="12" t="s">
        <v>422</v>
      </c>
      <c r="M129" s="12" t="s">
        <v>1160</v>
      </c>
      <c r="N129" s="8">
        <v>1</v>
      </c>
      <c r="O129" s="12" t="s">
        <v>532</v>
      </c>
      <c r="Q129" s="3"/>
      <c r="R129" s="3"/>
    </row>
    <row r="130" spans="1:18" s="21" customFormat="1" ht="54">
      <c r="A130" s="8">
        <v>10559</v>
      </c>
      <c r="B130" s="8" t="s">
        <v>1</v>
      </c>
      <c r="C130" s="8" t="s">
        <v>993</v>
      </c>
      <c r="D130" s="8" t="s">
        <v>994</v>
      </c>
      <c r="E130" s="8">
        <v>1030214</v>
      </c>
      <c r="F130" s="8">
        <v>1030214999</v>
      </c>
      <c r="G130" s="8" t="s">
        <v>231</v>
      </c>
      <c r="H130" s="8"/>
      <c r="I130" s="8" t="s">
        <v>544</v>
      </c>
      <c r="J130" s="18">
        <v>500</v>
      </c>
      <c r="K130" s="8"/>
      <c r="L130" s="8"/>
      <c r="M130" s="8" t="s">
        <v>1160</v>
      </c>
      <c r="N130" s="8">
        <v>1</v>
      </c>
      <c r="O130" s="8" t="s">
        <v>532</v>
      </c>
      <c r="Q130" s="26"/>
      <c r="R130" s="26"/>
    </row>
    <row r="131" spans="1:18" ht="54">
      <c r="A131" s="12">
        <v>10559</v>
      </c>
      <c r="B131" s="12" t="s">
        <v>1</v>
      </c>
      <c r="C131" s="12" t="s">
        <v>993</v>
      </c>
      <c r="D131" s="12" t="s">
        <v>994</v>
      </c>
      <c r="E131" s="12">
        <v>1030214</v>
      </c>
      <c r="F131" s="12">
        <v>1030214999</v>
      </c>
      <c r="G131" s="12" t="s">
        <v>231</v>
      </c>
      <c r="H131" s="12">
        <v>1</v>
      </c>
      <c r="I131" s="12" t="s">
        <v>362</v>
      </c>
      <c r="J131" s="13">
        <v>500</v>
      </c>
      <c r="K131" s="12" t="s">
        <v>403</v>
      </c>
      <c r="L131" s="12" t="s">
        <v>422</v>
      </c>
      <c r="M131" s="12" t="s">
        <v>1160</v>
      </c>
      <c r="N131" s="8">
        <v>1</v>
      </c>
      <c r="O131" s="12" t="s">
        <v>532</v>
      </c>
      <c r="Q131" s="3"/>
      <c r="R131" s="3"/>
    </row>
    <row r="132" spans="1:18" s="21" customFormat="1" ht="54">
      <c r="A132" s="9">
        <v>10058</v>
      </c>
      <c r="B132" s="8" t="s">
        <v>1</v>
      </c>
      <c r="C132" s="8" t="s">
        <v>993</v>
      </c>
      <c r="D132" s="8" t="s">
        <v>994</v>
      </c>
      <c r="E132" s="8">
        <v>1030211</v>
      </c>
      <c r="F132" s="8">
        <v>1030211999</v>
      </c>
      <c r="G132" s="8" t="s">
        <v>519</v>
      </c>
      <c r="H132" s="8"/>
      <c r="I132" s="8" t="s">
        <v>544</v>
      </c>
      <c r="J132" s="18">
        <v>400</v>
      </c>
      <c r="K132" s="8"/>
      <c r="L132" s="8"/>
      <c r="M132" s="9" t="s">
        <v>1111</v>
      </c>
      <c r="N132" s="8">
        <v>2</v>
      </c>
      <c r="O132" s="8" t="s">
        <v>524</v>
      </c>
      <c r="R132" s="21" t="s">
        <v>1109</v>
      </c>
    </row>
    <row r="133" spans="1:18" ht="54">
      <c r="A133" s="14">
        <v>10058</v>
      </c>
      <c r="B133" s="12" t="s">
        <v>1</v>
      </c>
      <c r="C133" s="12" t="s">
        <v>993</v>
      </c>
      <c r="D133" s="12" t="s">
        <v>994</v>
      </c>
      <c r="E133" s="12">
        <v>1030211</v>
      </c>
      <c r="F133" s="12">
        <v>1030211999</v>
      </c>
      <c r="G133" s="12" t="s">
        <v>519</v>
      </c>
      <c r="H133" s="12">
        <v>1</v>
      </c>
      <c r="I133" s="12" t="s">
        <v>597</v>
      </c>
      <c r="J133" s="13">
        <v>400</v>
      </c>
      <c r="K133" s="14" t="s">
        <v>393</v>
      </c>
      <c r="L133" s="12" t="s">
        <v>427</v>
      </c>
      <c r="M133" s="14" t="s">
        <v>1111</v>
      </c>
      <c r="N133" s="8">
        <v>2</v>
      </c>
      <c r="O133" s="12" t="s">
        <v>524</v>
      </c>
      <c r="R133" s="2" t="s">
        <v>1109</v>
      </c>
    </row>
    <row r="134" spans="1:18" s="21" customFormat="1" ht="54">
      <c r="A134" s="9">
        <v>10061</v>
      </c>
      <c r="B134" s="8" t="s">
        <v>1</v>
      </c>
      <c r="C134" s="8" t="s">
        <v>993</v>
      </c>
      <c r="D134" s="8" t="s">
        <v>994</v>
      </c>
      <c r="E134" s="8">
        <v>1030202</v>
      </c>
      <c r="F134" s="8"/>
      <c r="G134" s="8" t="s">
        <v>25</v>
      </c>
      <c r="H134" s="8"/>
      <c r="I134" s="8" t="s">
        <v>544</v>
      </c>
      <c r="J134" s="18">
        <v>490</v>
      </c>
      <c r="K134" s="8"/>
      <c r="L134" s="8"/>
      <c r="M134" s="9" t="s">
        <v>1111</v>
      </c>
      <c r="N134" s="8">
        <v>2</v>
      </c>
      <c r="O134" s="8" t="s">
        <v>524</v>
      </c>
      <c r="R134" s="21" t="s">
        <v>1109</v>
      </c>
    </row>
    <row r="135" spans="1:18" ht="54">
      <c r="A135" s="14">
        <v>10061</v>
      </c>
      <c r="B135" s="12" t="s">
        <v>1</v>
      </c>
      <c r="C135" s="12" t="s">
        <v>993</v>
      </c>
      <c r="D135" s="12" t="s">
        <v>994</v>
      </c>
      <c r="E135" s="12">
        <v>1030202</v>
      </c>
      <c r="F135" s="12"/>
      <c r="G135" s="12" t="s">
        <v>25</v>
      </c>
      <c r="H135" s="12">
        <v>1</v>
      </c>
      <c r="I135" s="12" t="s">
        <v>598</v>
      </c>
      <c r="J135" s="13">
        <v>490</v>
      </c>
      <c r="K135" s="14" t="s">
        <v>393</v>
      </c>
      <c r="L135" s="12" t="s">
        <v>427</v>
      </c>
      <c r="M135" s="14" t="s">
        <v>1111</v>
      </c>
      <c r="N135" s="8">
        <v>2</v>
      </c>
      <c r="O135" s="12" t="s">
        <v>524</v>
      </c>
      <c r="R135" s="2" t="s">
        <v>1109</v>
      </c>
    </row>
    <row r="136" spans="1:18" s="21" customFormat="1" ht="54">
      <c r="A136" s="9">
        <v>10087</v>
      </c>
      <c r="B136" s="8" t="s">
        <v>1</v>
      </c>
      <c r="C136" s="8" t="s">
        <v>993</v>
      </c>
      <c r="D136" s="8" t="s">
        <v>994</v>
      </c>
      <c r="E136" s="8">
        <v>1030102</v>
      </c>
      <c r="F136" s="8">
        <v>1030102009</v>
      </c>
      <c r="G136" s="8" t="s">
        <v>41</v>
      </c>
      <c r="H136" s="8"/>
      <c r="I136" s="8" t="s">
        <v>544</v>
      </c>
      <c r="J136" s="18">
        <v>900</v>
      </c>
      <c r="K136" s="8"/>
      <c r="L136" s="8"/>
      <c r="M136" s="9" t="s">
        <v>1111</v>
      </c>
      <c r="N136" s="8">
        <v>2</v>
      </c>
      <c r="O136" s="8" t="s">
        <v>524</v>
      </c>
      <c r="R136" s="21" t="s">
        <v>1109</v>
      </c>
    </row>
    <row r="137" spans="1:18" ht="54">
      <c r="A137" s="14">
        <v>10087</v>
      </c>
      <c r="B137" s="12" t="s">
        <v>1</v>
      </c>
      <c r="C137" s="12" t="s">
        <v>993</v>
      </c>
      <c r="D137" s="12" t="s">
        <v>994</v>
      </c>
      <c r="E137" s="12">
        <v>1030102</v>
      </c>
      <c r="F137" s="12">
        <v>1030102009</v>
      </c>
      <c r="G137" s="12" t="s">
        <v>41</v>
      </c>
      <c r="H137" s="12">
        <v>1</v>
      </c>
      <c r="I137" s="12" t="s">
        <v>600</v>
      </c>
      <c r="J137" s="13">
        <v>900</v>
      </c>
      <c r="K137" s="14" t="s">
        <v>393</v>
      </c>
      <c r="L137" s="12" t="s">
        <v>422</v>
      </c>
      <c r="M137" s="14" t="s">
        <v>1111</v>
      </c>
      <c r="N137" s="8">
        <v>2</v>
      </c>
      <c r="O137" s="12" t="s">
        <v>524</v>
      </c>
      <c r="R137" s="2" t="s">
        <v>1109</v>
      </c>
    </row>
    <row r="138" spans="1:18" s="21" customFormat="1" ht="54">
      <c r="A138" s="9">
        <v>10088</v>
      </c>
      <c r="B138" s="8" t="s">
        <v>1</v>
      </c>
      <c r="C138" s="8" t="s">
        <v>993</v>
      </c>
      <c r="D138" s="8" t="s">
        <v>994</v>
      </c>
      <c r="E138" s="8">
        <v>1030299</v>
      </c>
      <c r="F138" s="8">
        <v>1030299011</v>
      </c>
      <c r="G138" s="8" t="s">
        <v>42</v>
      </c>
      <c r="H138" s="8"/>
      <c r="I138" s="8" t="s">
        <v>544</v>
      </c>
      <c r="J138" s="18">
        <v>3000</v>
      </c>
      <c r="K138" s="8"/>
      <c r="L138" s="8"/>
      <c r="M138" s="9" t="s">
        <v>1111</v>
      </c>
      <c r="N138" s="8">
        <v>2</v>
      </c>
      <c r="O138" s="8" t="s">
        <v>524</v>
      </c>
      <c r="R138" s="21" t="s">
        <v>1109</v>
      </c>
    </row>
    <row r="139" spans="1:18" ht="54">
      <c r="A139" s="14">
        <v>10088</v>
      </c>
      <c r="B139" s="12" t="s">
        <v>1</v>
      </c>
      <c r="C139" s="12" t="s">
        <v>993</v>
      </c>
      <c r="D139" s="12" t="s">
        <v>994</v>
      </c>
      <c r="E139" s="12">
        <v>1030299</v>
      </c>
      <c r="F139" s="12">
        <v>1030299011</v>
      </c>
      <c r="G139" s="12" t="s">
        <v>42</v>
      </c>
      <c r="H139" s="12">
        <v>1</v>
      </c>
      <c r="I139" s="12" t="s">
        <v>601</v>
      </c>
      <c r="J139" s="13">
        <v>3000</v>
      </c>
      <c r="K139" s="14" t="s">
        <v>393</v>
      </c>
      <c r="L139" s="12" t="s">
        <v>427</v>
      </c>
      <c r="M139" s="14" t="s">
        <v>1111</v>
      </c>
      <c r="N139" s="8">
        <v>2</v>
      </c>
      <c r="O139" s="12" t="s">
        <v>524</v>
      </c>
      <c r="R139" s="2" t="s">
        <v>1109</v>
      </c>
    </row>
    <row r="140" spans="1:18" s="21" customFormat="1" ht="90">
      <c r="A140" s="8">
        <v>20027</v>
      </c>
      <c r="B140" s="8" t="s">
        <v>1</v>
      </c>
      <c r="C140" s="8" t="s">
        <v>996</v>
      </c>
      <c r="D140" s="8" t="s">
        <v>1018</v>
      </c>
      <c r="E140" s="8">
        <v>2030102</v>
      </c>
      <c r="F140" s="8"/>
      <c r="G140" s="8" t="s">
        <v>290</v>
      </c>
      <c r="H140" s="8"/>
      <c r="I140" s="8" t="s">
        <v>544</v>
      </c>
      <c r="J140" s="18">
        <v>90000</v>
      </c>
      <c r="K140" s="8"/>
      <c r="L140" s="8"/>
      <c r="M140" s="9" t="s">
        <v>1111</v>
      </c>
      <c r="N140" s="8">
        <v>2</v>
      </c>
      <c r="O140" s="8" t="s">
        <v>524</v>
      </c>
      <c r="R140" s="21" t="s">
        <v>1109</v>
      </c>
    </row>
    <row r="141" spans="1:18" ht="90">
      <c r="A141" s="12">
        <v>20027</v>
      </c>
      <c r="B141" s="12" t="s">
        <v>1</v>
      </c>
      <c r="C141" s="12" t="s">
        <v>996</v>
      </c>
      <c r="D141" s="12" t="s">
        <v>1018</v>
      </c>
      <c r="E141" s="12">
        <v>2030102</v>
      </c>
      <c r="F141" s="12"/>
      <c r="G141" s="12" t="s">
        <v>290</v>
      </c>
      <c r="H141" s="12">
        <v>1</v>
      </c>
      <c r="I141" s="12" t="s">
        <v>607</v>
      </c>
      <c r="J141" s="13">
        <v>90000</v>
      </c>
      <c r="K141" s="12" t="s">
        <v>393</v>
      </c>
      <c r="L141" s="12" t="s">
        <v>427</v>
      </c>
      <c r="M141" s="14" t="s">
        <v>1111</v>
      </c>
      <c r="N141" s="8">
        <v>2</v>
      </c>
      <c r="O141" s="12" t="s">
        <v>524</v>
      </c>
      <c r="R141" s="2" t="s">
        <v>1109</v>
      </c>
    </row>
    <row r="142" spans="1:18" s="21" customFormat="1" ht="72">
      <c r="A142" s="8">
        <v>20049</v>
      </c>
      <c r="B142" s="8" t="s">
        <v>1</v>
      </c>
      <c r="C142" s="8" t="s">
        <v>996</v>
      </c>
      <c r="D142" s="8" t="s">
        <v>1018</v>
      </c>
      <c r="E142" s="8">
        <v>2020199</v>
      </c>
      <c r="F142" s="8"/>
      <c r="G142" s="8" t="s">
        <v>298</v>
      </c>
      <c r="H142" s="8"/>
      <c r="I142" s="8" t="s">
        <v>544</v>
      </c>
      <c r="J142" s="18">
        <v>10000</v>
      </c>
      <c r="K142" s="8"/>
      <c r="L142" s="8"/>
      <c r="M142" s="9" t="s">
        <v>1111</v>
      </c>
      <c r="N142" s="8">
        <v>2</v>
      </c>
      <c r="O142" s="8" t="s">
        <v>524</v>
      </c>
      <c r="R142" s="21" t="s">
        <v>1109</v>
      </c>
    </row>
    <row r="143" spans="1:18" ht="72">
      <c r="A143" s="12">
        <v>20049</v>
      </c>
      <c r="B143" s="12" t="s">
        <v>1</v>
      </c>
      <c r="C143" s="12" t="s">
        <v>996</v>
      </c>
      <c r="D143" s="12" t="s">
        <v>1018</v>
      </c>
      <c r="E143" s="12">
        <v>2020199</v>
      </c>
      <c r="F143" s="12"/>
      <c r="G143" s="12" t="s">
        <v>298</v>
      </c>
      <c r="H143" s="12">
        <v>1</v>
      </c>
      <c r="I143" s="12" t="s">
        <v>608</v>
      </c>
      <c r="J143" s="13">
        <v>10000</v>
      </c>
      <c r="K143" s="12" t="s">
        <v>393</v>
      </c>
      <c r="L143" s="12" t="s">
        <v>422</v>
      </c>
      <c r="M143" s="14" t="s">
        <v>1111</v>
      </c>
      <c r="N143" s="8">
        <v>2</v>
      </c>
      <c r="O143" s="12" t="s">
        <v>524</v>
      </c>
      <c r="R143" s="2" t="s">
        <v>1109</v>
      </c>
    </row>
    <row r="144" spans="1:18" s="21" customFormat="1" ht="54">
      <c r="A144" s="9">
        <v>10053</v>
      </c>
      <c r="B144" s="8" t="s">
        <v>1</v>
      </c>
      <c r="C144" s="8" t="s">
        <v>993</v>
      </c>
      <c r="D144" s="8" t="s">
        <v>994</v>
      </c>
      <c r="E144" s="8">
        <v>1030202</v>
      </c>
      <c r="F144" s="8">
        <v>1030202005</v>
      </c>
      <c r="G144" s="8" t="s">
        <v>22</v>
      </c>
      <c r="H144" s="8"/>
      <c r="I144" s="8" t="s">
        <v>544</v>
      </c>
      <c r="J144" s="18">
        <v>5000</v>
      </c>
      <c r="K144" s="9"/>
      <c r="L144" s="8"/>
      <c r="M144" s="9" t="s">
        <v>1111</v>
      </c>
      <c r="N144" s="8">
        <v>2</v>
      </c>
      <c r="O144" s="8" t="s">
        <v>536</v>
      </c>
    </row>
    <row r="145" spans="1:19" ht="54">
      <c r="A145" s="14">
        <v>10053</v>
      </c>
      <c r="B145" s="12" t="s">
        <v>1</v>
      </c>
      <c r="C145" s="12" t="s">
        <v>993</v>
      </c>
      <c r="D145" s="12" t="s">
        <v>994</v>
      </c>
      <c r="E145" s="12">
        <v>1030202</v>
      </c>
      <c r="F145" s="12">
        <v>1030202005</v>
      </c>
      <c r="G145" s="12" t="s">
        <v>22</v>
      </c>
      <c r="H145" s="12">
        <v>1</v>
      </c>
      <c r="I145" s="12" t="s">
        <v>609</v>
      </c>
      <c r="J145" s="13">
        <v>5000</v>
      </c>
      <c r="K145" s="12" t="s">
        <v>392</v>
      </c>
      <c r="L145" s="12" t="s">
        <v>422</v>
      </c>
      <c r="M145" s="14" t="s">
        <v>1111</v>
      </c>
      <c r="N145" s="8">
        <v>2</v>
      </c>
      <c r="O145" s="12" t="s">
        <v>536</v>
      </c>
    </row>
    <row r="146" spans="1:19" s="21" customFormat="1" ht="54">
      <c r="A146" s="9">
        <v>10054</v>
      </c>
      <c r="B146" s="8" t="s">
        <v>1</v>
      </c>
      <c r="C146" s="8" t="s">
        <v>993</v>
      </c>
      <c r="D146" s="8" t="s">
        <v>994</v>
      </c>
      <c r="E146" s="8">
        <v>1030102</v>
      </c>
      <c r="F146" s="8">
        <v>1030102999</v>
      </c>
      <c r="G146" s="8" t="s">
        <v>23</v>
      </c>
      <c r="H146" s="8"/>
      <c r="I146" s="8" t="s">
        <v>544</v>
      </c>
      <c r="J146" s="18">
        <v>500</v>
      </c>
      <c r="K146" s="9"/>
      <c r="L146" s="8"/>
      <c r="M146" s="9" t="s">
        <v>1111</v>
      </c>
      <c r="N146" s="8">
        <v>2</v>
      </c>
      <c r="O146" s="8" t="s">
        <v>536</v>
      </c>
    </row>
    <row r="147" spans="1:19" ht="54">
      <c r="A147" s="14">
        <v>10054</v>
      </c>
      <c r="B147" s="12" t="s">
        <v>1</v>
      </c>
      <c r="C147" s="12" t="s">
        <v>993</v>
      </c>
      <c r="D147" s="12" t="s">
        <v>994</v>
      </c>
      <c r="E147" s="12">
        <v>1030102</v>
      </c>
      <c r="F147" s="12">
        <v>1030102999</v>
      </c>
      <c r="G147" s="12" t="s">
        <v>23</v>
      </c>
      <c r="H147" s="12">
        <v>1</v>
      </c>
      <c r="I147" s="12" t="s">
        <v>610</v>
      </c>
      <c r="J147" s="13">
        <v>500</v>
      </c>
      <c r="K147" s="14" t="s">
        <v>392</v>
      </c>
      <c r="L147" s="12" t="s">
        <v>422</v>
      </c>
      <c r="M147" s="14" t="s">
        <v>1111</v>
      </c>
      <c r="N147" s="8">
        <v>2</v>
      </c>
      <c r="O147" s="12" t="s">
        <v>536</v>
      </c>
    </row>
    <row r="148" spans="1:19" s="21" customFormat="1" ht="54">
      <c r="A148" s="9">
        <v>10055</v>
      </c>
      <c r="B148" s="8" t="s">
        <v>1</v>
      </c>
      <c r="C148" s="8" t="s">
        <v>993</v>
      </c>
      <c r="D148" s="8" t="s">
        <v>994</v>
      </c>
      <c r="E148" s="8">
        <v>1030211</v>
      </c>
      <c r="F148" s="8">
        <v>1030211999</v>
      </c>
      <c r="G148" s="8" t="s">
        <v>24</v>
      </c>
      <c r="H148" s="8"/>
      <c r="I148" s="8" t="s">
        <v>544</v>
      </c>
      <c r="J148" s="18">
        <v>500</v>
      </c>
      <c r="K148" s="8"/>
      <c r="L148" s="8"/>
      <c r="M148" s="9" t="s">
        <v>1111</v>
      </c>
      <c r="N148" s="8">
        <v>2</v>
      </c>
      <c r="O148" s="8" t="s">
        <v>536</v>
      </c>
    </row>
    <row r="149" spans="1:19" ht="54">
      <c r="A149" s="14">
        <v>10055</v>
      </c>
      <c r="B149" s="12" t="s">
        <v>1</v>
      </c>
      <c r="C149" s="12" t="s">
        <v>993</v>
      </c>
      <c r="D149" s="12" t="s">
        <v>994</v>
      </c>
      <c r="E149" s="12">
        <v>1030211</v>
      </c>
      <c r="F149" s="12">
        <v>1030211999</v>
      </c>
      <c r="G149" s="12" t="s">
        <v>24</v>
      </c>
      <c r="H149" s="12">
        <v>1</v>
      </c>
      <c r="I149" s="12" t="s">
        <v>611</v>
      </c>
      <c r="J149" s="13">
        <v>500</v>
      </c>
      <c r="K149" s="14" t="s">
        <v>392</v>
      </c>
      <c r="L149" s="12" t="s">
        <v>422</v>
      </c>
      <c r="M149" s="14" t="s">
        <v>1111</v>
      </c>
      <c r="N149" s="8">
        <v>2</v>
      </c>
      <c r="O149" s="12" t="s">
        <v>536</v>
      </c>
    </row>
    <row r="150" spans="1:19" s="21" customFormat="1" ht="54">
      <c r="A150" s="9">
        <v>10085</v>
      </c>
      <c r="B150" s="8" t="s">
        <v>1</v>
      </c>
      <c r="C150" s="8" t="s">
        <v>993</v>
      </c>
      <c r="D150" s="8" t="s">
        <v>994</v>
      </c>
      <c r="E150" s="8">
        <v>1030102</v>
      </c>
      <c r="F150" s="8">
        <v>1030102009</v>
      </c>
      <c r="G150" s="8" t="s">
        <v>39</v>
      </c>
      <c r="H150" s="8"/>
      <c r="I150" s="8" t="s">
        <v>544</v>
      </c>
      <c r="J150" s="18">
        <v>2500</v>
      </c>
      <c r="K150" s="8"/>
      <c r="L150" s="8"/>
      <c r="M150" s="9" t="s">
        <v>1111</v>
      </c>
      <c r="N150" s="8">
        <v>2</v>
      </c>
      <c r="O150" s="8" t="s">
        <v>536</v>
      </c>
    </row>
    <row r="151" spans="1:19" ht="54">
      <c r="A151" s="14">
        <v>10085</v>
      </c>
      <c r="B151" s="12" t="s">
        <v>1</v>
      </c>
      <c r="C151" s="12" t="s">
        <v>993</v>
      </c>
      <c r="D151" s="12" t="s">
        <v>994</v>
      </c>
      <c r="E151" s="12">
        <v>1030102</v>
      </c>
      <c r="F151" s="12">
        <v>1030102009</v>
      </c>
      <c r="G151" s="12" t="s">
        <v>39</v>
      </c>
      <c r="H151" s="12">
        <v>1</v>
      </c>
      <c r="I151" s="12" t="s">
        <v>612</v>
      </c>
      <c r="J151" s="13">
        <v>2500</v>
      </c>
      <c r="K151" s="14" t="s">
        <v>401</v>
      </c>
      <c r="L151" s="12" t="s">
        <v>422</v>
      </c>
      <c r="M151" s="14" t="s">
        <v>1111</v>
      </c>
      <c r="N151" s="8">
        <v>2</v>
      </c>
      <c r="O151" s="12" t="s">
        <v>536</v>
      </c>
    </row>
    <row r="152" spans="1:19" s="21" customFormat="1" ht="54">
      <c r="A152" s="9">
        <v>10086</v>
      </c>
      <c r="B152" s="8" t="s">
        <v>1</v>
      </c>
      <c r="C152" s="8" t="s">
        <v>993</v>
      </c>
      <c r="D152" s="8" t="s">
        <v>994</v>
      </c>
      <c r="E152" s="8">
        <v>1030299</v>
      </c>
      <c r="F152" s="8">
        <v>1030299011</v>
      </c>
      <c r="G152" s="8" t="s">
        <v>40</v>
      </c>
      <c r="H152" s="8"/>
      <c r="I152" s="8" t="s">
        <v>544</v>
      </c>
      <c r="J152" s="18">
        <v>12500</v>
      </c>
      <c r="K152" s="8"/>
      <c r="L152" s="8"/>
      <c r="M152" s="9" t="s">
        <v>1111</v>
      </c>
      <c r="N152" s="8">
        <v>2</v>
      </c>
      <c r="O152" s="8" t="s">
        <v>536</v>
      </c>
    </row>
    <row r="153" spans="1:19" ht="54">
      <c r="A153" s="14">
        <v>10086</v>
      </c>
      <c r="B153" s="12" t="s">
        <v>1</v>
      </c>
      <c r="C153" s="12" t="s">
        <v>993</v>
      </c>
      <c r="D153" s="12" t="s">
        <v>994</v>
      </c>
      <c r="E153" s="12">
        <v>1030299</v>
      </c>
      <c r="F153" s="12">
        <v>1030299011</v>
      </c>
      <c r="G153" s="12" t="s">
        <v>40</v>
      </c>
      <c r="H153" s="12">
        <v>1</v>
      </c>
      <c r="I153" s="12" t="s">
        <v>613</v>
      </c>
      <c r="J153" s="13">
        <v>12500</v>
      </c>
      <c r="K153" s="14" t="s">
        <v>401</v>
      </c>
      <c r="L153" s="12" t="s">
        <v>422</v>
      </c>
      <c r="M153" s="14" t="s">
        <v>1111</v>
      </c>
      <c r="N153" s="8">
        <v>2</v>
      </c>
      <c r="O153" s="12" t="s">
        <v>536</v>
      </c>
    </row>
    <row r="154" spans="1:19" s="21" customFormat="1" ht="43.5" customHeight="1">
      <c r="A154" s="9" t="s">
        <v>1070</v>
      </c>
      <c r="B154" s="8" t="s">
        <v>2</v>
      </c>
      <c r="C154" s="8" t="s">
        <v>993</v>
      </c>
      <c r="D154" s="8" t="s">
        <v>998</v>
      </c>
      <c r="E154" s="8">
        <v>1030299</v>
      </c>
      <c r="F154" s="8"/>
      <c r="G154" s="8" t="s">
        <v>1071</v>
      </c>
      <c r="H154" s="8"/>
      <c r="I154" s="8"/>
      <c r="J154" s="18">
        <f>8482.36-500-1300</f>
        <v>6682.3600000000006</v>
      </c>
      <c r="K154" s="9"/>
      <c r="L154" s="8"/>
      <c r="M154" s="8" t="s">
        <v>531</v>
      </c>
      <c r="N154" s="8">
        <v>3</v>
      </c>
      <c r="O154" s="8"/>
      <c r="P154" s="21" t="s">
        <v>1090</v>
      </c>
      <c r="Q154" s="21" t="s">
        <v>1098</v>
      </c>
      <c r="S154" s="21" t="s">
        <v>1109</v>
      </c>
    </row>
    <row r="155" spans="1:19" ht="43.5" customHeight="1">
      <c r="A155" s="14" t="s">
        <v>1070</v>
      </c>
      <c r="B155" s="12" t="s">
        <v>2</v>
      </c>
      <c r="C155" s="12" t="s">
        <v>993</v>
      </c>
      <c r="D155" s="12" t="s">
        <v>998</v>
      </c>
      <c r="E155" s="12">
        <v>1030299</v>
      </c>
      <c r="F155" s="12"/>
      <c r="G155" s="12" t="s">
        <v>1071</v>
      </c>
      <c r="H155" s="12">
        <v>1</v>
      </c>
      <c r="I155" s="12" t="s">
        <v>1072</v>
      </c>
      <c r="J155" s="13">
        <f>8482.36-500-1300</f>
        <v>6682.3600000000006</v>
      </c>
      <c r="K155" s="14" t="s">
        <v>398</v>
      </c>
      <c r="L155" s="12" t="s">
        <v>422</v>
      </c>
      <c r="M155" s="12" t="s">
        <v>531</v>
      </c>
      <c r="N155" s="8">
        <v>3</v>
      </c>
      <c r="O155" s="12"/>
      <c r="P155" s="2" t="s">
        <v>1091</v>
      </c>
      <c r="Q155" s="21" t="s">
        <v>1098</v>
      </c>
      <c r="S155" s="2" t="s">
        <v>1109</v>
      </c>
    </row>
    <row r="156" spans="1:19" s="21" customFormat="1" ht="43.5" customHeight="1">
      <c r="A156" s="9" t="s">
        <v>1073</v>
      </c>
      <c r="B156" s="8" t="s">
        <v>2</v>
      </c>
      <c r="C156" s="8" t="s">
        <v>993</v>
      </c>
      <c r="D156" s="8" t="s">
        <v>998</v>
      </c>
      <c r="E156" s="8">
        <v>1030211</v>
      </c>
      <c r="F156" s="8"/>
      <c r="G156" s="8" t="s">
        <v>1075</v>
      </c>
      <c r="H156" s="8"/>
      <c r="I156" s="8"/>
      <c r="J156" s="18">
        <v>2675.18</v>
      </c>
      <c r="K156" s="9"/>
      <c r="L156" s="8"/>
      <c r="M156" s="8" t="s">
        <v>531</v>
      </c>
      <c r="N156" s="8">
        <v>3</v>
      </c>
      <c r="O156" s="8"/>
      <c r="P156" s="21" t="s">
        <v>1090</v>
      </c>
      <c r="Q156" s="21" t="s">
        <v>1098</v>
      </c>
    </row>
    <row r="157" spans="1:19" ht="43.5" customHeight="1">
      <c r="A157" s="14" t="s">
        <v>1073</v>
      </c>
      <c r="B157" s="12" t="s">
        <v>2</v>
      </c>
      <c r="C157" s="12" t="s">
        <v>993</v>
      </c>
      <c r="D157" s="12" t="s">
        <v>998</v>
      </c>
      <c r="E157" s="12">
        <v>1030211</v>
      </c>
      <c r="F157" s="12"/>
      <c r="G157" s="12" t="s">
        <v>1075</v>
      </c>
      <c r="H157" s="12">
        <v>1</v>
      </c>
      <c r="I157" s="12" t="s">
        <v>1074</v>
      </c>
      <c r="J157" s="13">
        <v>2675.18</v>
      </c>
      <c r="K157" s="14" t="s">
        <v>398</v>
      </c>
      <c r="L157" s="12" t="s">
        <v>422</v>
      </c>
      <c r="M157" s="12" t="s">
        <v>531</v>
      </c>
      <c r="N157" s="8">
        <v>3</v>
      </c>
      <c r="O157" s="12"/>
      <c r="P157" s="2" t="s">
        <v>1091</v>
      </c>
      <c r="Q157" s="21" t="s">
        <v>1098</v>
      </c>
    </row>
    <row r="158" spans="1:19" s="21" customFormat="1" ht="54">
      <c r="A158" s="9">
        <v>10082</v>
      </c>
      <c r="B158" s="8" t="s">
        <v>1</v>
      </c>
      <c r="C158" s="8" t="s">
        <v>993</v>
      </c>
      <c r="D158" s="8" t="s">
        <v>998</v>
      </c>
      <c r="E158" s="8">
        <v>1040102</v>
      </c>
      <c r="F158" s="8">
        <v>1040102999</v>
      </c>
      <c r="G158" s="8" t="s">
        <v>36</v>
      </c>
      <c r="H158" s="8"/>
      <c r="I158" s="8" t="s">
        <v>544</v>
      </c>
      <c r="J158" s="18">
        <v>5000</v>
      </c>
      <c r="K158" s="8"/>
      <c r="L158" s="8"/>
      <c r="M158" s="8" t="s">
        <v>531</v>
      </c>
      <c r="N158" s="8">
        <v>3</v>
      </c>
      <c r="O158" s="8" t="s">
        <v>531</v>
      </c>
    </row>
    <row r="159" spans="1:19" ht="54">
      <c r="A159" s="14">
        <v>10082</v>
      </c>
      <c r="B159" s="12" t="s">
        <v>1</v>
      </c>
      <c r="C159" s="12" t="s">
        <v>993</v>
      </c>
      <c r="D159" s="12" t="s">
        <v>998</v>
      </c>
      <c r="E159" s="12">
        <v>1040102</v>
      </c>
      <c r="F159" s="12">
        <v>1040102999</v>
      </c>
      <c r="G159" s="12" t="s">
        <v>36</v>
      </c>
      <c r="H159" s="12">
        <v>1</v>
      </c>
      <c r="I159" s="12" t="s">
        <v>614</v>
      </c>
      <c r="J159" s="13">
        <v>5000</v>
      </c>
      <c r="K159" s="14" t="s">
        <v>398</v>
      </c>
      <c r="L159" s="12" t="s">
        <v>422</v>
      </c>
      <c r="M159" s="12" t="s">
        <v>531</v>
      </c>
      <c r="N159" s="8">
        <v>3</v>
      </c>
      <c r="O159" s="12" t="s">
        <v>531</v>
      </c>
    </row>
    <row r="160" spans="1:19" s="21" customFormat="1" ht="54">
      <c r="A160" s="8">
        <v>10394</v>
      </c>
      <c r="B160" s="8" t="s">
        <v>1</v>
      </c>
      <c r="C160" s="8" t="s">
        <v>993</v>
      </c>
      <c r="D160" s="8" t="s">
        <v>998</v>
      </c>
      <c r="E160" s="8">
        <v>1030213</v>
      </c>
      <c r="F160" s="8"/>
      <c r="G160" s="8" t="s">
        <v>205</v>
      </c>
      <c r="H160" s="8"/>
      <c r="I160" s="8" t="s">
        <v>544</v>
      </c>
      <c r="J160" s="18">
        <v>500</v>
      </c>
      <c r="K160" s="8"/>
      <c r="L160" s="8"/>
      <c r="M160" s="8" t="s">
        <v>531</v>
      </c>
      <c r="N160" s="8">
        <v>3</v>
      </c>
      <c r="O160" s="8" t="s">
        <v>531</v>
      </c>
    </row>
    <row r="161" spans="1:17" ht="54">
      <c r="A161" s="12">
        <v>10394</v>
      </c>
      <c r="B161" s="12" t="s">
        <v>1</v>
      </c>
      <c r="C161" s="12" t="s">
        <v>993</v>
      </c>
      <c r="D161" s="12" t="s">
        <v>998</v>
      </c>
      <c r="E161" s="12">
        <v>1030213</v>
      </c>
      <c r="F161" s="12"/>
      <c r="G161" s="12" t="s">
        <v>205</v>
      </c>
      <c r="H161" s="12">
        <v>1</v>
      </c>
      <c r="I161" s="12" t="s">
        <v>615</v>
      </c>
      <c r="J161" s="13">
        <v>500</v>
      </c>
      <c r="K161" s="12" t="s">
        <v>398</v>
      </c>
      <c r="L161" s="12" t="s">
        <v>422</v>
      </c>
      <c r="M161" s="12" t="s">
        <v>531</v>
      </c>
      <c r="N161" s="8">
        <v>3</v>
      </c>
      <c r="O161" s="12" t="s">
        <v>531</v>
      </c>
    </row>
    <row r="162" spans="1:17" s="21" customFormat="1" ht="54">
      <c r="A162" s="8">
        <v>10405</v>
      </c>
      <c r="B162" s="8" t="s">
        <v>1</v>
      </c>
      <c r="C162" s="8" t="s">
        <v>993</v>
      </c>
      <c r="D162" s="8" t="s">
        <v>998</v>
      </c>
      <c r="E162" s="8">
        <v>1040205</v>
      </c>
      <c r="F162" s="8">
        <v>1040205999</v>
      </c>
      <c r="G162" s="8" t="s">
        <v>208</v>
      </c>
      <c r="H162" s="8"/>
      <c r="I162" s="8" t="s">
        <v>544</v>
      </c>
      <c r="J162" s="18">
        <v>5000</v>
      </c>
      <c r="K162" s="8"/>
      <c r="L162" s="8"/>
      <c r="M162" s="8" t="s">
        <v>531</v>
      </c>
      <c r="N162" s="8">
        <v>3</v>
      </c>
      <c r="O162" s="8" t="s">
        <v>531</v>
      </c>
    </row>
    <row r="163" spans="1:17" ht="54">
      <c r="A163" s="12">
        <v>10405</v>
      </c>
      <c r="B163" s="12" t="s">
        <v>1</v>
      </c>
      <c r="C163" s="12" t="s">
        <v>993</v>
      </c>
      <c r="D163" s="12" t="s">
        <v>998</v>
      </c>
      <c r="E163" s="12">
        <v>1040205</v>
      </c>
      <c r="F163" s="12">
        <v>1040205999</v>
      </c>
      <c r="G163" s="12" t="s">
        <v>208</v>
      </c>
      <c r="H163" s="12">
        <v>1</v>
      </c>
      <c r="I163" s="12" t="s">
        <v>614</v>
      </c>
      <c r="J163" s="13">
        <v>5000</v>
      </c>
      <c r="K163" s="12" t="s">
        <v>398</v>
      </c>
      <c r="L163" s="12" t="s">
        <v>422</v>
      </c>
      <c r="M163" s="12" t="s">
        <v>531</v>
      </c>
      <c r="N163" s="8">
        <v>3</v>
      </c>
      <c r="O163" s="12" t="s">
        <v>531</v>
      </c>
    </row>
    <row r="164" spans="1:17" s="21" customFormat="1" ht="43.5" customHeight="1">
      <c r="A164" s="9" t="s">
        <v>1079</v>
      </c>
      <c r="B164" s="8" t="s">
        <v>2</v>
      </c>
      <c r="C164" s="8" t="s">
        <v>993</v>
      </c>
      <c r="D164" s="8" t="s">
        <v>998</v>
      </c>
      <c r="E164" s="8">
        <v>1030299</v>
      </c>
      <c r="F164" s="8"/>
      <c r="G164" s="8" t="s">
        <v>1080</v>
      </c>
      <c r="H164" s="8"/>
      <c r="I164" s="8"/>
      <c r="J164" s="18">
        <v>500</v>
      </c>
      <c r="K164" s="9"/>
      <c r="L164" s="8"/>
      <c r="M164" s="8" t="s">
        <v>531</v>
      </c>
      <c r="N164" s="8">
        <v>3</v>
      </c>
      <c r="O164" s="8"/>
      <c r="P164" s="21" t="s">
        <v>1090</v>
      </c>
      <c r="Q164" s="21" t="s">
        <v>1098</v>
      </c>
    </row>
    <row r="165" spans="1:17" ht="43.5" customHeight="1">
      <c r="A165" s="14" t="s">
        <v>1079</v>
      </c>
      <c r="B165" s="12" t="s">
        <v>2</v>
      </c>
      <c r="C165" s="12" t="s">
        <v>993</v>
      </c>
      <c r="D165" s="12" t="s">
        <v>998</v>
      </c>
      <c r="E165" s="12">
        <v>1030299</v>
      </c>
      <c r="F165" s="12"/>
      <c r="G165" s="12" t="s">
        <v>1080</v>
      </c>
      <c r="H165" s="12">
        <v>1</v>
      </c>
      <c r="I165" s="12" t="s">
        <v>1081</v>
      </c>
      <c r="J165" s="13">
        <v>500</v>
      </c>
      <c r="K165" s="14" t="s">
        <v>398</v>
      </c>
      <c r="L165" s="12" t="s">
        <v>422</v>
      </c>
      <c r="M165" s="12" t="s">
        <v>531</v>
      </c>
      <c r="N165" s="8">
        <v>3</v>
      </c>
      <c r="O165" s="12"/>
      <c r="P165" s="2" t="s">
        <v>1091</v>
      </c>
      <c r="Q165" s="21" t="s">
        <v>1098</v>
      </c>
    </row>
    <row r="166" spans="1:17" s="21" customFormat="1" ht="54">
      <c r="A166" s="9">
        <v>10011</v>
      </c>
      <c r="B166" s="8" t="s">
        <v>1</v>
      </c>
      <c r="C166" s="8" t="s">
        <v>993</v>
      </c>
      <c r="D166" s="8" t="s">
        <v>994</v>
      </c>
      <c r="E166" s="8">
        <v>1030201</v>
      </c>
      <c r="F166" s="8">
        <v>1030201002</v>
      </c>
      <c r="G166" s="8" t="s">
        <v>5</v>
      </c>
      <c r="H166" s="8"/>
      <c r="I166" s="8" t="s">
        <v>544</v>
      </c>
      <c r="J166" s="18">
        <v>6000</v>
      </c>
      <c r="K166" s="8"/>
      <c r="L166" s="8"/>
      <c r="M166" s="8" t="s">
        <v>529</v>
      </c>
      <c r="N166" s="8">
        <v>4</v>
      </c>
      <c r="O166" s="8" t="s">
        <v>529</v>
      </c>
    </row>
    <row r="167" spans="1:17" ht="54">
      <c r="A167" s="14">
        <v>10011</v>
      </c>
      <c r="B167" s="12" t="s">
        <v>1</v>
      </c>
      <c r="C167" s="12" t="s">
        <v>993</v>
      </c>
      <c r="D167" s="12" t="s">
        <v>994</v>
      </c>
      <c r="E167" s="12">
        <v>1030201</v>
      </c>
      <c r="F167" s="12">
        <v>1030201002</v>
      </c>
      <c r="G167" s="12" t="s">
        <v>5</v>
      </c>
      <c r="H167" s="12">
        <v>1</v>
      </c>
      <c r="I167" s="12" t="s">
        <v>666</v>
      </c>
      <c r="J167" s="13">
        <v>6000</v>
      </c>
      <c r="K167" s="14" t="s">
        <v>385</v>
      </c>
      <c r="L167" s="12" t="s">
        <v>422</v>
      </c>
      <c r="M167" s="12" t="s">
        <v>529</v>
      </c>
      <c r="N167" s="8">
        <v>4</v>
      </c>
      <c r="O167" s="12" t="s">
        <v>529</v>
      </c>
    </row>
    <row r="168" spans="1:17" s="21" customFormat="1" ht="54">
      <c r="A168" s="9">
        <v>10015</v>
      </c>
      <c r="B168" s="8" t="s">
        <v>1</v>
      </c>
      <c r="C168" s="8" t="s">
        <v>993</v>
      </c>
      <c r="D168" s="8" t="s">
        <v>994</v>
      </c>
      <c r="E168" s="8">
        <v>1040205</v>
      </c>
      <c r="F168" s="8">
        <v>1040205999</v>
      </c>
      <c r="G168" s="8" t="s">
        <v>7</v>
      </c>
      <c r="H168" s="8"/>
      <c r="I168" s="8" t="s">
        <v>544</v>
      </c>
      <c r="J168" s="18">
        <v>5422000</v>
      </c>
      <c r="K168" s="8"/>
      <c r="L168" s="8"/>
      <c r="M168" s="8" t="s">
        <v>529</v>
      </c>
      <c r="N168" s="8">
        <v>4</v>
      </c>
      <c r="O168" s="8" t="s">
        <v>529</v>
      </c>
    </row>
    <row r="169" spans="1:17" ht="54">
      <c r="A169" s="14">
        <v>10015</v>
      </c>
      <c r="B169" s="12" t="s">
        <v>1</v>
      </c>
      <c r="C169" s="12" t="s">
        <v>993</v>
      </c>
      <c r="D169" s="12" t="s">
        <v>994</v>
      </c>
      <c r="E169" s="12">
        <v>1040205</v>
      </c>
      <c r="F169" s="12">
        <v>1040205999</v>
      </c>
      <c r="G169" s="12" t="s">
        <v>7</v>
      </c>
      <c r="H169" s="12">
        <v>1</v>
      </c>
      <c r="I169" s="12" t="s">
        <v>667</v>
      </c>
      <c r="J169" s="13">
        <v>5422000</v>
      </c>
      <c r="K169" s="14" t="s">
        <v>385</v>
      </c>
      <c r="L169" s="12" t="s">
        <v>422</v>
      </c>
      <c r="M169" s="12" t="s">
        <v>529</v>
      </c>
      <c r="N169" s="8">
        <v>4</v>
      </c>
      <c r="O169" s="12" t="s">
        <v>529</v>
      </c>
    </row>
    <row r="170" spans="1:17" s="21" customFormat="1" ht="54">
      <c r="A170" s="9">
        <v>10016</v>
      </c>
      <c r="B170" s="8" t="s">
        <v>1</v>
      </c>
      <c r="C170" s="8" t="s">
        <v>993</v>
      </c>
      <c r="D170" s="8" t="s">
        <v>994</v>
      </c>
      <c r="E170" s="8">
        <v>1020101</v>
      </c>
      <c r="F170" s="8"/>
      <c r="G170" s="8" t="s">
        <v>8</v>
      </c>
      <c r="H170" s="8"/>
      <c r="I170" s="8" t="s">
        <v>544</v>
      </c>
      <c r="J170" s="18">
        <v>461000</v>
      </c>
      <c r="K170" s="8"/>
      <c r="L170" s="8"/>
      <c r="M170" s="8" t="s">
        <v>529</v>
      </c>
      <c r="N170" s="8">
        <v>4</v>
      </c>
      <c r="O170" s="8" t="s">
        <v>529</v>
      </c>
    </row>
    <row r="171" spans="1:17" ht="54">
      <c r="A171" s="14">
        <v>10016</v>
      </c>
      <c r="B171" s="12" t="s">
        <v>1</v>
      </c>
      <c r="C171" s="12" t="s">
        <v>993</v>
      </c>
      <c r="D171" s="12" t="s">
        <v>994</v>
      </c>
      <c r="E171" s="12">
        <v>1020101</v>
      </c>
      <c r="F171" s="12"/>
      <c r="G171" s="12" t="s">
        <v>8</v>
      </c>
      <c r="H171" s="12">
        <v>1</v>
      </c>
      <c r="I171" s="12" t="s">
        <v>668</v>
      </c>
      <c r="J171" s="13">
        <v>461000</v>
      </c>
      <c r="K171" s="14" t="s">
        <v>386</v>
      </c>
      <c r="L171" s="12" t="s">
        <v>423</v>
      </c>
      <c r="M171" s="12" t="s">
        <v>529</v>
      </c>
      <c r="N171" s="8">
        <v>4</v>
      </c>
      <c r="O171" s="12" t="s">
        <v>529</v>
      </c>
    </row>
    <row r="172" spans="1:17" s="21" customFormat="1" ht="54">
      <c r="A172" s="9">
        <v>10019</v>
      </c>
      <c r="B172" s="8" t="s">
        <v>1</v>
      </c>
      <c r="C172" s="8" t="s">
        <v>993</v>
      </c>
      <c r="D172" s="8" t="s">
        <v>994</v>
      </c>
      <c r="E172" s="8">
        <v>1040104</v>
      </c>
      <c r="F172" s="8">
        <v>1040104001</v>
      </c>
      <c r="G172" s="8" t="s">
        <v>9</v>
      </c>
      <c r="H172" s="8"/>
      <c r="I172" s="8" t="s">
        <v>544</v>
      </c>
      <c r="J172" s="18">
        <v>205000</v>
      </c>
      <c r="K172" s="8"/>
      <c r="L172" s="8"/>
      <c r="M172" s="8" t="s">
        <v>529</v>
      </c>
      <c r="N172" s="8">
        <v>4</v>
      </c>
      <c r="O172" s="8" t="s">
        <v>529</v>
      </c>
    </row>
    <row r="173" spans="1:17" ht="54">
      <c r="A173" s="14">
        <v>10019</v>
      </c>
      <c r="B173" s="12" t="s">
        <v>1</v>
      </c>
      <c r="C173" s="12" t="s">
        <v>993</v>
      </c>
      <c r="D173" s="12" t="s">
        <v>994</v>
      </c>
      <c r="E173" s="12">
        <v>1040104</v>
      </c>
      <c r="F173" s="12">
        <v>1040104001</v>
      </c>
      <c r="G173" s="12" t="s">
        <v>9</v>
      </c>
      <c r="H173" s="12">
        <v>1</v>
      </c>
      <c r="I173" s="12" t="s">
        <v>669</v>
      </c>
      <c r="J173" s="13">
        <v>205000</v>
      </c>
      <c r="K173" s="14" t="s">
        <v>385</v>
      </c>
      <c r="L173" s="12" t="s">
        <v>422</v>
      </c>
      <c r="M173" s="12" t="s">
        <v>529</v>
      </c>
      <c r="N173" s="8">
        <v>4</v>
      </c>
      <c r="O173" s="12" t="s">
        <v>529</v>
      </c>
    </row>
    <row r="174" spans="1:17" s="21" customFormat="1" ht="54">
      <c r="A174" s="9">
        <v>10033</v>
      </c>
      <c r="B174" s="8" t="s">
        <v>1</v>
      </c>
      <c r="C174" s="8" t="s">
        <v>993</v>
      </c>
      <c r="D174" s="8" t="s">
        <v>994</v>
      </c>
      <c r="E174" s="8">
        <v>1020101</v>
      </c>
      <c r="F174" s="8"/>
      <c r="G174" s="8" t="s">
        <v>13</v>
      </c>
      <c r="H174" s="8"/>
      <c r="I174" s="8" t="s">
        <v>544</v>
      </c>
      <c r="J174" s="18">
        <v>8119.56</v>
      </c>
      <c r="K174" s="9"/>
      <c r="L174" s="8"/>
      <c r="M174" s="8" t="s">
        <v>529</v>
      </c>
      <c r="N174" s="8">
        <v>4</v>
      </c>
      <c r="O174" s="8" t="s">
        <v>529</v>
      </c>
    </row>
    <row r="175" spans="1:17" ht="54">
      <c r="A175" s="14">
        <v>10033</v>
      </c>
      <c r="B175" s="12" t="s">
        <v>1</v>
      </c>
      <c r="C175" s="12" t="s">
        <v>993</v>
      </c>
      <c r="D175" s="12" t="s">
        <v>994</v>
      </c>
      <c r="E175" s="12">
        <v>1020101</v>
      </c>
      <c r="F175" s="12"/>
      <c r="G175" s="12" t="s">
        <v>13</v>
      </c>
      <c r="H175" s="12">
        <v>1</v>
      </c>
      <c r="I175" s="12" t="s">
        <v>670</v>
      </c>
      <c r="J175" s="13">
        <v>8119.56</v>
      </c>
      <c r="K175" s="12" t="s">
        <v>386</v>
      </c>
      <c r="L175" s="12" t="s">
        <v>426</v>
      </c>
      <c r="M175" s="12" t="s">
        <v>529</v>
      </c>
      <c r="N175" s="8">
        <v>4</v>
      </c>
      <c r="O175" s="12" t="s">
        <v>529</v>
      </c>
    </row>
    <row r="176" spans="1:17" s="21" customFormat="1" ht="54">
      <c r="A176" s="9">
        <v>10063</v>
      </c>
      <c r="B176" s="8" t="s">
        <v>1</v>
      </c>
      <c r="C176" s="8" t="s">
        <v>993</v>
      </c>
      <c r="D176" s="8" t="s">
        <v>994</v>
      </c>
      <c r="E176" s="8">
        <v>1040101</v>
      </c>
      <c r="F176" s="8">
        <v>1040101004</v>
      </c>
      <c r="G176" s="8" t="s">
        <v>27</v>
      </c>
      <c r="H176" s="8"/>
      <c r="I176" s="8" t="s">
        <v>544</v>
      </c>
      <c r="J176" s="18">
        <v>210000</v>
      </c>
      <c r="K176" s="8"/>
      <c r="L176" s="8"/>
      <c r="M176" s="8" t="s">
        <v>529</v>
      </c>
      <c r="N176" s="8">
        <v>4</v>
      </c>
      <c r="O176" s="8" t="s">
        <v>529</v>
      </c>
    </row>
    <row r="177" spans="1:19" ht="54">
      <c r="A177" s="14">
        <v>10063</v>
      </c>
      <c r="B177" s="12" t="s">
        <v>1</v>
      </c>
      <c r="C177" s="12" t="s">
        <v>993</v>
      </c>
      <c r="D177" s="12" t="s">
        <v>994</v>
      </c>
      <c r="E177" s="12">
        <v>1040101</v>
      </c>
      <c r="F177" s="12">
        <v>1040101004</v>
      </c>
      <c r="G177" s="12" t="s">
        <v>27</v>
      </c>
      <c r="H177" s="12">
        <v>1</v>
      </c>
      <c r="I177" s="12" t="s">
        <v>671</v>
      </c>
      <c r="J177" s="13">
        <v>210000</v>
      </c>
      <c r="K177" s="14" t="s">
        <v>394</v>
      </c>
      <c r="L177" s="12" t="s">
        <v>422</v>
      </c>
      <c r="M177" s="12" t="s">
        <v>529</v>
      </c>
      <c r="N177" s="8">
        <v>4</v>
      </c>
      <c r="O177" s="12" t="s">
        <v>529</v>
      </c>
    </row>
    <row r="178" spans="1:19" ht="54">
      <c r="A178" s="9">
        <v>10069</v>
      </c>
      <c r="B178" s="8" t="s">
        <v>1</v>
      </c>
      <c r="C178" s="8" t="s">
        <v>993</v>
      </c>
      <c r="D178" s="8" t="s">
        <v>1001</v>
      </c>
      <c r="E178" s="8">
        <v>1020101</v>
      </c>
      <c r="F178" s="8">
        <v>1020101001</v>
      </c>
      <c r="G178" s="8" t="s">
        <v>32</v>
      </c>
      <c r="H178" s="8"/>
      <c r="I178" s="8" t="s">
        <v>544</v>
      </c>
      <c r="J178" s="18">
        <v>3400</v>
      </c>
      <c r="K178" s="8"/>
      <c r="L178" s="8"/>
      <c r="M178" s="8" t="s">
        <v>529</v>
      </c>
      <c r="N178" s="8">
        <v>4</v>
      </c>
      <c r="O178" s="8" t="s">
        <v>529</v>
      </c>
      <c r="P178" s="21"/>
      <c r="Q178" s="21"/>
      <c r="R178" s="21"/>
      <c r="S178" s="21"/>
    </row>
    <row r="179" spans="1:19" s="21" customFormat="1" ht="54">
      <c r="A179" s="14">
        <v>10069</v>
      </c>
      <c r="B179" s="12" t="s">
        <v>1</v>
      </c>
      <c r="C179" s="12" t="s">
        <v>993</v>
      </c>
      <c r="D179" s="12" t="s">
        <v>1001</v>
      </c>
      <c r="E179" s="12">
        <v>1020101</v>
      </c>
      <c r="F179" s="12">
        <v>1020101001</v>
      </c>
      <c r="G179" s="12" t="s">
        <v>32</v>
      </c>
      <c r="H179" s="12">
        <v>1</v>
      </c>
      <c r="I179" s="12" t="s">
        <v>672</v>
      </c>
      <c r="J179" s="13">
        <v>3400</v>
      </c>
      <c r="K179" s="14" t="s">
        <v>386</v>
      </c>
      <c r="L179" s="12" t="s">
        <v>422</v>
      </c>
      <c r="M179" s="12" t="s">
        <v>529</v>
      </c>
      <c r="N179" s="8">
        <v>4</v>
      </c>
      <c r="O179" s="12" t="s">
        <v>529</v>
      </c>
      <c r="P179" s="2"/>
      <c r="Q179" s="2"/>
      <c r="R179" s="2"/>
      <c r="S179" s="2"/>
    </row>
    <row r="180" spans="1:19" ht="54">
      <c r="A180" s="9">
        <v>10070</v>
      </c>
      <c r="B180" s="8" t="s">
        <v>1</v>
      </c>
      <c r="C180" s="8" t="s">
        <v>993</v>
      </c>
      <c r="D180" s="8" t="s">
        <v>1001</v>
      </c>
      <c r="E180" s="8">
        <v>1010201</v>
      </c>
      <c r="F180" s="8">
        <v>1010201001</v>
      </c>
      <c r="G180" s="8" t="s">
        <v>33</v>
      </c>
      <c r="H180" s="8"/>
      <c r="I180" s="8" t="s">
        <v>544</v>
      </c>
      <c r="J180" s="18">
        <v>530</v>
      </c>
      <c r="K180" s="8"/>
      <c r="L180" s="8"/>
      <c r="M180" s="8" t="s">
        <v>529</v>
      </c>
      <c r="N180" s="8">
        <v>4</v>
      </c>
      <c r="O180" s="8" t="s">
        <v>529</v>
      </c>
      <c r="P180" s="21"/>
      <c r="Q180" s="21"/>
      <c r="R180" s="21"/>
      <c r="S180" s="21"/>
    </row>
    <row r="181" spans="1:19" ht="54">
      <c r="A181" s="14">
        <v>10070</v>
      </c>
      <c r="B181" s="12" t="s">
        <v>1</v>
      </c>
      <c r="C181" s="12" t="s">
        <v>993</v>
      </c>
      <c r="D181" s="12" t="s">
        <v>1001</v>
      </c>
      <c r="E181" s="12">
        <v>1010201</v>
      </c>
      <c r="F181" s="12">
        <v>1010201001</v>
      </c>
      <c r="G181" s="12" t="s">
        <v>33</v>
      </c>
      <c r="H181" s="12">
        <v>1</v>
      </c>
      <c r="I181" s="12" t="s">
        <v>673</v>
      </c>
      <c r="J181" s="13">
        <v>530</v>
      </c>
      <c r="K181" s="14" t="s">
        <v>386</v>
      </c>
      <c r="L181" s="12" t="s">
        <v>427</v>
      </c>
      <c r="M181" s="12" t="s">
        <v>529</v>
      </c>
      <c r="N181" s="8">
        <v>4</v>
      </c>
      <c r="O181" s="12" t="s">
        <v>529</v>
      </c>
    </row>
    <row r="182" spans="1:19" s="21" customFormat="1" ht="54">
      <c r="A182" s="9" t="s">
        <v>1076</v>
      </c>
      <c r="B182" s="8" t="s">
        <v>2</v>
      </c>
      <c r="C182" s="8" t="s">
        <v>993</v>
      </c>
      <c r="D182" s="8" t="s">
        <v>998</v>
      </c>
      <c r="E182" s="8">
        <v>1020101</v>
      </c>
      <c r="F182" s="8">
        <v>1020101001</v>
      </c>
      <c r="G182" s="8" t="s">
        <v>1077</v>
      </c>
      <c r="H182" s="8"/>
      <c r="I182" s="8" t="s">
        <v>544</v>
      </c>
      <c r="J182" s="18">
        <v>230</v>
      </c>
      <c r="K182" s="8"/>
      <c r="L182" s="8"/>
      <c r="M182" s="8" t="s">
        <v>529</v>
      </c>
      <c r="N182" s="8">
        <v>4</v>
      </c>
      <c r="O182" s="8" t="s">
        <v>529</v>
      </c>
      <c r="P182" s="21" t="s">
        <v>1090</v>
      </c>
      <c r="Q182" s="21" t="s">
        <v>1098</v>
      </c>
    </row>
    <row r="183" spans="1:19" ht="54">
      <c r="A183" s="14" t="s">
        <v>1076</v>
      </c>
      <c r="B183" s="12" t="s">
        <v>2</v>
      </c>
      <c r="C183" s="12" t="s">
        <v>993</v>
      </c>
      <c r="D183" s="12" t="s">
        <v>998</v>
      </c>
      <c r="E183" s="12">
        <v>1020101</v>
      </c>
      <c r="F183" s="12">
        <v>1020101001</v>
      </c>
      <c r="G183" s="12" t="s">
        <v>1077</v>
      </c>
      <c r="H183" s="12">
        <v>1</v>
      </c>
      <c r="I183" s="12" t="s">
        <v>1078</v>
      </c>
      <c r="J183" s="13">
        <v>230</v>
      </c>
      <c r="K183" s="14" t="s">
        <v>386</v>
      </c>
      <c r="L183" s="12" t="s">
        <v>422</v>
      </c>
      <c r="M183" s="12" t="s">
        <v>529</v>
      </c>
      <c r="N183" s="8">
        <v>4</v>
      </c>
      <c r="O183" s="12" t="s">
        <v>529</v>
      </c>
      <c r="P183" s="2" t="s">
        <v>1091</v>
      </c>
      <c r="Q183" s="2" t="s">
        <v>1098</v>
      </c>
    </row>
    <row r="184" spans="1:19" s="21" customFormat="1" ht="54">
      <c r="A184" s="20">
        <v>10105</v>
      </c>
      <c r="B184" s="17" t="s">
        <v>1</v>
      </c>
      <c r="C184" s="17" t="s">
        <v>993</v>
      </c>
      <c r="D184" s="17" t="s">
        <v>994</v>
      </c>
      <c r="E184" s="17">
        <v>1020101</v>
      </c>
      <c r="F184" s="17">
        <v>1020101001</v>
      </c>
      <c r="G184" s="17" t="s">
        <v>1046</v>
      </c>
      <c r="H184" s="17"/>
      <c r="I184" s="17" t="s">
        <v>544</v>
      </c>
      <c r="J184" s="18">
        <v>6061</v>
      </c>
      <c r="K184" s="17"/>
      <c r="L184" s="17"/>
      <c r="M184" s="17" t="s">
        <v>529</v>
      </c>
      <c r="N184" s="8">
        <v>4</v>
      </c>
      <c r="O184" s="17" t="s">
        <v>529</v>
      </c>
      <c r="P184" s="19"/>
      <c r="Q184" s="19"/>
      <c r="R184" s="19"/>
      <c r="S184" s="19"/>
    </row>
    <row r="185" spans="1:19" ht="54">
      <c r="A185" s="14">
        <v>10105</v>
      </c>
      <c r="B185" s="12" t="s">
        <v>1</v>
      </c>
      <c r="C185" s="12" t="s">
        <v>993</v>
      </c>
      <c r="D185" s="12" t="s">
        <v>994</v>
      </c>
      <c r="E185" s="12">
        <v>1020101</v>
      </c>
      <c r="F185" s="12">
        <v>1020101001</v>
      </c>
      <c r="G185" s="12" t="s">
        <v>1046</v>
      </c>
      <c r="H185" s="12">
        <v>1</v>
      </c>
      <c r="I185" s="12" t="s">
        <v>1048</v>
      </c>
      <c r="J185" s="13">
        <v>6061</v>
      </c>
      <c r="K185" s="14" t="s">
        <v>386</v>
      </c>
      <c r="L185" s="12" t="s">
        <v>422</v>
      </c>
      <c r="M185" s="12" t="s">
        <v>529</v>
      </c>
      <c r="N185" s="8">
        <v>4</v>
      </c>
      <c r="O185" s="12" t="s">
        <v>529</v>
      </c>
    </row>
    <row r="186" spans="1:19" s="21" customFormat="1" ht="54">
      <c r="A186" s="17">
        <v>10119</v>
      </c>
      <c r="B186" s="17" t="s">
        <v>1</v>
      </c>
      <c r="C186" s="17" t="s">
        <v>993</v>
      </c>
      <c r="D186" s="17" t="s">
        <v>994</v>
      </c>
      <c r="E186" s="17">
        <v>1020101</v>
      </c>
      <c r="F186" s="17">
        <v>1020101001</v>
      </c>
      <c r="G186" s="17" t="s">
        <v>1047</v>
      </c>
      <c r="H186" s="17"/>
      <c r="I186" s="17" t="s">
        <v>544</v>
      </c>
      <c r="J186" s="18">
        <v>12753</v>
      </c>
      <c r="K186" s="17"/>
      <c r="L186" s="17"/>
      <c r="M186" s="17" t="s">
        <v>529</v>
      </c>
      <c r="N186" s="8">
        <v>4</v>
      </c>
      <c r="O186" s="17" t="s">
        <v>529</v>
      </c>
      <c r="P186" s="19"/>
      <c r="Q186" s="19"/>
      <c r="R186" s="19"/>
      <c r="S186" s="19"/>
    </row>
    <row r="187" spans="1:19" ht="54">
      <c r="A187" s="14">
        <v>10119</v>
      </c>
      <c r="B187" s="12" t="s">
        <v>1</v>
      </c>
      <c r="C187" s="12" t="s">
        <v>993</v>
      </c>
      <c r="D187" s="12" t="s">
        <v>994</v>
      </c>
      <c r="E187" s="12">
        <v>1020101</v>
      </c>
      <c r="F187" s="12">
        <v>1020101001</v>
      </c>
      <c r="G187" s="12" t="s">
        <v>1047</v>
      </c>
      <c r="H187" s="12">
        <v>1</v>
      </c>
      <c r="I187" s="12" t="s">
        <v>1049</v>
      </c>
      <c r="J187" s="13">
        <v>12753</v>
      </c>
      <c r="K187" s="14" t="s">
        <v>386</v>
      </c>
      <c r="L187" s="12" t="s">
        <v>422</v>
      </c>
      <c r="M187" s="12" t="s">
        <v>529</v>
      </c>
      <c r="N187" s="8">
        <v>4</v>
      </c>
      <c r="O187" s="12" t="s">
        <v>529</v>
      </c>
    </row>
    <row r="188" spans="1:19" s="21" customFormat="1" ht="54">
      <c r="A188" s="17">
        <v>10126</v>
      </c>
      <c r="B188" s="17" t="s">
        <v>1</v>
      </c>
      <c r="C188" s="17" t="s">
        <v>993</v>
      </c>
      <c r="D188" s="17" t="s">
        <v>994</v>
      </c>
      <c r="E188" s="17">
        <v>1020101</v>
      </c>
      <c r="F188" s="17"/>
      <c r="G188" s="17" t="s">
        <v>61</v>
      </c>
      <c r="H188" s="17"/>
      <c r="I188" s="17" t="s">
        <v>544</v>
      </c>
      <c r="J188" s="18">
        <v>2210</v>
      </c>
      <c r="K188" s="17"/>
      <c r="L188" s="17"/>
      <c r="M188" s="17" t="s">
        <v>529</v>
      </c>
      <c r="N188" s="8">
        <v>4</v>
      </c>
      <c r="O188" s="17" t="s">
        <v>529</v>
      </c>
      <c r="P188" s="19"/>
      <c r="Q188" s="19"/>
      <c r="R188" s="19"/>
      <c r="S188" s="19"/>
    </row>
    <row r="189" spans="1:19" ht="54">
      <c r="A189" s="14">
        <v>10126</v>
      </c>
      <c r="B189" s="12" t="s">
        <v>1</v>
      </c>
      <c r="C189" s="12" t="s">
        <v>993</v>
      </c>
      <c r="D189" s="12" t="s">
        <v>994</v>
      </c>
      <c r="E189" s="12">
        <v>1020101</v>
      </c>
      <c r="F189" s="12"/>
      <c r="G189" s="12" t="s">
        <v>61</v>
      </c>
      <c r="H189" s="12">
        <v>1</v>
      </c>
      <c r="I189" s="12" t="s">
        <v>674</v>
      </c>
      <c r="J189" s="13">
        <v>2210</v>
      </c>
      <c r="K189" s="14" t="s">
        <v>386</v>
      </c>
      <c r="L189" s="12" t="s">
        <v>422</v>
      </c>
      <c r="M189" s="12" t="s">
        <v>529</v>
      </c>
      <c r="N189" s="8">
        <v>4</v>
      </c>
      <c r="O189" s="12" t="s">
        <v>529</v>
      </c>
    </row>
    <row r="190" spans="1:19" s="21" customFormat="1" ht="54">
      <c r="A190" s="17">
        <v>10145</v>
      </c>
      <c r="B190" s="17" t="s">
        <v>1</v>
      </c>
      <c r="C190" s="17" t="s">
        <v>993</v>
      </c>
      <c r="D190" s="17" t="s">
        <v>994</v>
      </c>
      <c r="E190" s="17">
        <v>1020101</v>
      </c>
      <c r="F190" s="17">
        <v>1020101001</v>
      </c>
      <c r="G190" s="17" t="s">
        <v>1050</v>
      </c>
      <c r="H190" s="17"/>
      <c r="I190" s="17" t="s">
        <v>544</v>
      </c>
      <c r="J190" s="18">
        <v>5445</v>
      </c>
      <c r="K190" s="17"/>
      <c r="L190" s="17"/>
      <c r="M190" s="17" t="s">
        <v>529</v>
      </c>
      <c r="N190" s="8">
        <v>4</v>
      </c>
      <c r="O190" s="17" t="s">
        <v>529</v>
      </c>
      <c r="P190" s="19"/>
      <c r="Q190" s="19"/>
      <c r="R190" s="19"/>
      <c r="S190" s="19"/>
    </row>
    <row r="191" spans="1:19" ht="54">
      <c r="A191" s="14">
        <v>10145</v>
      </c>
      <c r="B191" s="12" t="s">
        <v>1</v>
      </c>
      <c r="C191" s="12" t="s">
        <v>993</v>
      </c>
      <c r="D191" s="12" t="s">
        <v>994</v>
      </c>
      <c r="E191" s="12">
        <v>1020101</v>
      </c>
      <c r="F191" s="12">
        <v>1020101001</v>
      </c>
      <c r="G191" s="12" t="s">
        <v>1050</v>
      </c>
      <c r="H191" s="12">
        <v>1</v>
      </c>
      <c r="I191" s="12" t="s">
        <v>1051</v>
      </c>
      <c r="J191" s="13">
        <v>5445</v>
      </c>
      <c r="K191" s="14" t="s">
        <v>386</v>
      </c>
      <c r="L191" s="12" t="s">
        <v>422</v>
      </c>
      <c r="M191" s="12" t="s">
        <v>529</v>
      </c>
      <c r="N191" s="8">
        <v>4</v>
      </c>
      <c r="O191" s="12" t="s">
        <v>529</v>
      </c>
    </row>
    <row r="192" spans="1:19" s="21" customFormat="1" ht="54">
      <c r="A192" s="17">
        <v>10156</v>
      </c>
      <c r="B192" s="17" t="s">
        <v>1</v>
      </c>
      <c r="C192" s="17" t="s">
        <v>993</v>
      </c>
      <c r="D192" s="17" t="s">
        <v>994</v>
      </c>
      <c r="E192" s="17">
        <v>1020101</v>
      </c>
      <c r="F192" s="17">
        <v>1020101001</v>
      </c>
      <c r="G192" s="17" t="s">
        <v>75</v>
      </c>
      <c r="H192" s="17"/>
      <c r="I192" s="17" t="s">
        <v>544</v>
      </c>
      <c r="J192" s="18">
        <v>2230</v>
      </c>
      <c r="K192" s="17"/>
      <c r="L192" s="17"/>
      <c r="M192" s="17" t="s">
        <v>529</v>
      </c>
      <c r="N192" s="8">
        <v>4</v>
      </c>
      <c r="O192" s="17" t="s">
        <v>529</v>
      </c>
      <c r="P192" s="19"/>
      <c r="Q192" s="19"/>
      <c r="R192" s="19"/>
      <c r="S192" s="19"/>
    </row>
    <row r="193" spans="1:19" ht="54">
      <c r="A193" s="14">
        <v>10156</v>
      </c>
      <c r="B193" s="12" t="s">
        <v>1</v>
      </c>
      <c r="C193" s="12" t="s">
        <v>993</v>
      </c>
      <c r="D193" s="12" t="s">
        <v>994</v>
      </c>
      <c r="E193" s="12">
        <v>1020101</v>
      </c>
      <c r="F193" s="12">
        <v>1020101001</v>
      </c>
      <c r="G193" s="12" t="s">
        <v>75</v>
      </c>
      <c r="H193" s="12">
        <v>1</v>
      </c>
      <c r="I193" s="12" t="s">
        <v>675</v>
      </c>
      <c r="J193" s="13">
        <v>2230</v>
      </c>
      <c r="K193" s="14" t="s">
        <v>386</v>
      </c>
      <c r="L193" s="12" t="s">
        <v>422</v>
      </c>
      <c r="M193" s="12" t="s">
        <v>529</v>
      </c>
      <c r="N193" s="8">
        <v>4</v>
      </c>
      <c r="O193" s="12" t="s">
        <v>529</v>
      </c>
    </row>
    <row r="194" spans="1:19" s="21" customFormat="1" ht="54">
      <c r="A194" s="17">
        <v>10165</v>
      </c>
      <c r="B194" s="17" t="s">
        <v>1</v>
      </c>
      <c r="C194" s="17" t="s">
        <v>993</v>
      </c>
      <c r="D194" s="17" t="s">
        <v>994</v>
      </c>
      <c r="E194" s="17">
        <v>1020101</v>
      </c>
      <c r="F194" s="17">
        <v>1020101001</v>
      </c>
      <c r="G194" s="17" t="s">
        <v>78</v>
      </c>
      <c r="H194" s="17"/>
      <c r="I194" s="17" t="s">
        <v>544</v>
      </c>
      <c r="J194" s="18">
        <v>26</v>
      </c>
      <c r="K194" s="17"/>
      <c r="L194" s="17"/>
      <c r="M194" s="17" t="s">
        <v>529</v>
      </c>
      <c r="N194" s="8">
        <v>4</v>
      </c>
      <c r="O194" s="17" t="s">
        <v>529</v>
      </c>
      <c r="P194" s="19"/>
      <c r="Q194" s="19"/>
      <c r="R194" s="19"/>
      <c r="S194" s="19"/>
    </row>
    <row r="195" spans="1:19" ht="54">
      <c r="A195" s="14">
        <v>10165</v>
      </c>
      <c r="B195" s="12" t="s">
        <v>1</v>
      </c>
      <c r="C195" s="12" t="s">
        <v>993</v>
      </c>
      <c r="D195" s="12" t="s">
        <v>994</v>
      </c>
      <c r="E195" s="12">
        <v>1020101</v>
      </c>
      <c r="F195" s="12">
        <v>1020101001</v>
      </c>
      <c r="G195" s="12" t="s">
        <v>78</v>
      </c>
      <c r="H195" s="12">
        <v>1</v>
      </c>
      <c r="I195" s="12" t="s">
        <v>676</v>
      </c>
      <c r="J195" s="13">
        <v>26</v>
      </c>
      <c r="K195" s="14" t="s">
        <v>386</v>
      </c>
      <c r="L195" s="12" t="s">
        <v>422</v>
      </c>
      <c r="M195" s="12" t="s">
        <v>529</v>
      </c>
      <c r="N195" s="8">
        <v>4</v>
      </c>
      <c r="O195" s="12" t="s">
        <v>529</v>
      </c>
    </row>
    <row r="196" spans="1:19" s="21" customFormat="1" ht="54">
      <c r="A196" s="17">
        <v>10176</v>
      </c>
      <c r="B196" s="17" t="s">
        <v>1</v>
      </c>
      <c r="C196" s="17" t="s">
        <v>993</v>
      </c>
      <c r="D196" s="17" t="s">
        <v>994</v>
      </c>
      <c r="E196" s="17">
        <v>1020101</v>
      </c>
      <c r="F196" s="17">
        <v>1020101001</v>
      </c>
      <c r="G196" s="17" t="s">
        <v>84</v>
      </c>
      <c r="H196" s="17"/>
      <c r="I196" s="17" t="s">
        <v>544</v>
      </c>
      <c r="J196" s="18">
        <v>578</v>
      </c>
      <c r="K196" s="17"/>
      <c r="L196" s="17"/>
      <c r="M196" s="17" t="s">
        <v>529</v>
      </c>
      <c r="N196" s="8">
        <v>4</v>
      </c>
      <c r="O196" s="17" t="s">
        <v>529</v>
      </c>
      <c r="P196" s="19"/>
      <c r="Q196" s="19"/>
      <c r="R196" s="19"/>
      <c r="S196" s="19"/>
    </row>
    <row r="197" spans="1:19" ht="54">
      <c r="A197" s="14">
        <v>10176</v>
      </c>
      <c r="B197" s="12" t="s">
        <v>1</v>
      </c>
      <c r="C197" s="12" t="s">
        <v>993</v>
      </c>
      <c r="D197" s="12" t="s">
        <v>994</v>
      </c>
      <c r="E197" s="12">
        <v>1020101</v>
      </c>
      <c r="F197" s="12">
        <v>1020101001</v>
      </c>
      <c r="G197" s="12" t="s">
        <v>84</v>
      </c>
      <c r="H197" s="12">
        <v>1</v>
      </c>
      <c r="I197" s="12" t="s">
        <v>677</v>
      </c>
      <c r="J197" s="13">
        <v>578</v>
      </c>
      <c r="K197" s="14" t="s">
        <v>386</v>
      </c>
      <c r="L197" s="12" t="s">
        <v>422</v>
      </c>
      <c r="M197" s="12" t="s">
        <v>529</v>
      </c>
      <c r="N197" s="8">
        <v>4</v>
      </c>
      <c r="O197" s="12" t="s">
        <v>529</v>
      </c>
    </row>
    <row r="198" spans="1:19" ht="54">
      <c r="A198" s="17">
        <v>10187</v>
      </c>
      <c r="B198" s="17" t="s">
        <v>1</v>
      </c>
      <c r="C198" s="17" t="s">
        <v>993</v>
      </c>
      <c r="D198" s="17" t="s">
        <v>994</v>
      </c>
      <c r="E198" s="17">
        <v>1020101</v>
      </c>
      <c r="F198" s="17">
        <v>1020101001</v>
      </c>
      <c r="G198" s="17" t="s">
        <v>92</v>
      </c>
      <c r="H198" s="17"/>
      <c r="I198" s="17" t="s">
        <v>544</v>
      </c>
      <c r="J198" s="18">
        <v>43</v>
      </c>
      <c r="K198" s="17"/>
      <c r="L198" s="17"/>
      <c r="M198" s="17" t="s">
        <v>529</v>
      </c>
      <c r="N198" s="8">
        <v>4</v>
      </c>
      <c r="O198" s="17" t="s">
        <v>529</v>
      </c>
      <c r="P198" s="19"/>
      <c r="Q198" s="19"/>
      <c r="R198" s="19"/>
      <c r="S198" s="19"/>
    </row>
    <row r="199" spans="1:19" ht="54">
      <c r="A199" s="14">
        <v>10187</v>
      </c>
      <c r="B199" s="12" t="s">
        <v>1</v>
      </c>
      <c r="C199" s="12" t="s">
        <v>993</v>
      </c>
      <c r="D199" s="12" t="s">
        <v>994</v>
      </c>
      <c r="E199" s="12">
        <v>1020101</v>
      </c>
      <c r="F199" s="12">
        <v>1020101001</v>
      </c>
      <c r="G199" s="12" t="s">
        <v>92</v>
      </c>
      <c r="H199" s="12">
        <v>1</v>
      </c>
      <c r="I199" s="12" t="s">
        <v>678</v>
      </c>
      <c r="J199" s="13">
        <v>43</v>
      </c>
      <c r="K199" s="14" t="s">
        <v>386</v>
      </c>
      <c r="L199" s="12" t="s">
        <v>422</v>
      </c>
      <c r="M199" s="12" t="s">
        <v>529</v>
      </c>
      <c r="N199" s="8">
        <v>4</v>
      </c>
      <c r="O199" s="12" t="s">
        <v>529</v>
      </c>
    </row>
    <row r="200" spans="1:19" s="21" customFormat="1" ht="54">
      <c r="A200" s="17">
        <v>10189</v>
      </c>
      <c r="B200" s="17" t="s">
        <v>1</v>
      </c>
      <c r="C200" s="17" t="s">
        <v>993</v>
      </c>
      <c r="D200" s="17" t="s">
        <v>994</v>
      </c>
      <c r="E200" s="17">
        <v>1020101</v>
      </c>
      <c r="F200" s="17">
        <v>1020101001</v>
      </c>
      <c r="G200" s="17" t="s">
        <v>94</v>
      </c>
      <c r="H200" s="17"/>
      <c r="I200" s="17" t="s">
        <v>544</v>
      </c>
      <c r="J200" s="18">
        <v>1275</v>
      </c>
      <c r="K200" s="17"/>
      <c r="L200" s="17"/>
      <c r="M200" s="17" t="s">
        <v>529</v>
      </c>
      <c r="N200" s="8">
        <v>4</v>
      </c>
      <c r="O200" s="17" t="s">
        <v>529</v>
      </c>
      <c r="P200" s="19"/>
      <c r="Q200" s="19"/>
      <c r="R200" s="19"/>
      <c r="S200" s="19"/>
    </row>
    <row r="201" spans="1:19" ht="54">
      <c r="A201" s="14">
        <v>10189</v>
      </c>
      <c r="B201" s="12" t="s">
        <v>1</v>
      </c>
      <c r="C201" s="12" t="s">
        <v>993</v>
      </c>
      <c r="D201" s="12" t="s">
        <v>994</v>
      </c>
      <c r="E201" s="12">
        <v>1020101</v>
      </c>
      <c r="F201" s="12">
        <v>1020101001</v>
      </c>
      <c r="G201" s="12" t="s">
        <v>94</v>
      </c>
      <c r="H201" s="12">
        <v>1</v>
      </c>
      <c r="I201" s="12" t="s">
        <v>679</v>
      </c>
      <c r="J201" s="13">
        <v>1275</v>
      </c>
      <c r="K201" s="14" t="s">
        <v>386</v>
      </c>
      <c r="L201" s="12" t="s">
        <v>422</v>
      </c>
      <c r="M201" s="12" t="s">
        <v>529</v>
      </c>
      <c r="N201" s="8">
        <v>4</v>
      </c>
      <c r="O201" s="12" t="s">
        <v>529</v>
      </c>
    </row>
    <row r="202" spans="1:19" s="21" customFormat="1" ht="54">
      <c r="A202" s="17">
        <v>10192</v>
      </c>
      <c r="B202" s="17" t="s">
        <v>1</v>
      </c>
      <c r="C202" s="17" t="s">
        <v>993</v>
      </c>
      <c r="D202" s="17" t="s">
        <v>994</v>
      </c>
      <c r="E202" s="17">
        <v>1020101</v>
      </c>
      <c r="F202" s="17"/>
      <c r="G202" s="17" t="s">
        <v>96</v>
      </c>
      <c r="H202" s="17"/>
      <c r="I202" s="17" t="s">
        <v>544</v>
      </c>
      <c r="J202" s="18">
        <v>5013.2</v>
      </c>
      <c r="K202" s="17"/>
      <c r="L202" s="17"/>
      <c r="M202" s="17" t="s">
        <v>529</v>
      </c>
      <c r="N202" s="8">
        <v>4</v>
      </c>
      <c r="O202" s="17" t="s">
        <v>529</v>
      </c>
      <c r="P202" s="19"/>
      <c r="Q202" s="19"/>
      <c r="R202" s="19"/>
      <c r="S202" s="19"/>
    </row>
    <row r="203" spans="1:19" ht="54">
      <c r="A203" s="14">
        <v>10192</v>
      </c>
      <c r="B203" s="12" t="s">
        <v>1</v>
      </c>
      <c r="C203" s="12" t="s">
        <v>993</v>
      </c>
      <c r="D203" s="12" t="s">
        <v>994</v>
      </c>
      <c r="E203" s="12">
        <v>1020101</v>
      </c>
      <c r="F203" s="12"/>
      <c r="G203" s="12" t="s">
        <v>96</v>
      </c>
      <c r="H203" s="12">
        <v>1</v>
      </c>
      <c r="I203" s="12" t="s">
        <v>680</v>
      </c>
      <c r="J203" s="13">
        <v>5013.2</v>
      </c>
      <c r="K203" s="14" t="s">
        <v>386</v>
      </c>
      <c r="L203" s="12" t="s">
        <v>422</v>
      </c>
      <c r="M203" s="12" t="s">
        <v>529</v>
      </c>
      <c r="N203" s="8">
        <v>4</v>
      </c>
      <c r="O203" s="12" t="s">
        <v>529</v>
      </c>
    </row>
    <row r="204" spans="1:19" ht="54">
      <c r="A204" s="17">
        <v>10200</v>
      </c>
      <c r="B204" s="17" t="s">
        <v>1</v>
      </c>
      <c r="C204" s="17" t="s">
        <v>993</v>
      </c>
      <c r="D204" s="17" t="s">
        <v>994</v>
      </c>
      <c r="E204" s="17">
        <v>1020101</v>
      </c>
      <c r="F204" s="17">
        <v>1020101001</v>
      </c>
      <c r="G204" s="17" t="s">
        <v>99</v>
      </c>
      <c r="H204" s="17"/>
      <c r="I204" s="17" t="s">
        <v>544</v>
      </c>
      <c r="J204" s="18">
        <v>128</v>
      </c>
      <c r="K204" s="17"/>
      <c r="L204" s="17"/>
      <c r="M204" s="17" t="s">
        <v>529</v>
      </c>
      <c r="N204" s="8">
        <v>4</v>
      </c>
      <c r="O204" s="17" t="s">
        <v>529</v>
      </c>
      <c r="P204" s="19"/>
      <c r="Q204" s="19"/>
      <c r="R204" s="19"/>
      <c r="S204" s="19"/>
    </row>
    <row r="205" spans="1:19" ht="54">
      <c r="A205" s="14">
        <v>10200</v>
      </c>
      <c r="B205" s="12" t="s">
        <v>1</v>
      </c>
      <c r="C205" s="12" t="s">
        <v>993</v>
      </c>
      <c r="D205" s="12" t="s">
        <v>994</v>
      </c>
      <c r="E205" s="12">
        <v>1020101</v>
      </c>
      <c r="F205" s="12">
        <v>1020101001</v>
      </c>
      <c r="G205" s="12" t="s">
        <v>99</v>
      </c>
      <c r="H205" s="12">
        <v>1</v>
      </c>
      <c r="I205" s="12" t="s">
        <v>681</v>
      </c>
      <c r="J205" s="13">
        <v>128</v>
      </c>
      <c r="K205" s="14" t="s">
        <v>386</v>
      </c>
      <c r="L205" s="12" t="s">
        <v>422</v>
      </c>
      <c r="M205" s="12" t="s">
        <v>529</v>
      </c>
      <c r="N205" s="8">
        <v>4</v>
      </c>
      <c r="O205" s="12" t="s">
        <v>529</v>
      </c>
    </row>
    <row r="206" spans="1:19" ht="54">
      <c r="A206" s="17">
        <v>10211</v>
      </c>
      <c r="B206" s="17" t="s">
        <v>1</v>
      </c>
      <c r="C206" s="17" t="s">
        <v>993</v>
      </c>
      <c r="D206" s="17" t="s">
        <v>994</v>
      </c>
      <c r="E206" s="17">
        <v>1020101</v>
      </c>
      <c r="F206" s="17">
        <v>1020101001</v>
      </c>
      <c r="G206" s="17" t="s">
        <v>102</v>
      </c>
      <c r="H206" s="17"/>
      <c r="I206" s="17" t="s">
        <v>544</v>
      </c>
      <c r="J206" s="18">
        <v>255</v>
      </c>
      <c r="K206" s="17"/>
      <c r="L206" s="17"/>
      <c r="M206" s="17" t="s">
        <v>529</v>
      </c>
      <c r="N206" s="8">
        <v>4</v>
      </c>
      <c r="O206" s="17" t="s">
        <v>529</v>
      </c>
      <c r="P206" s="19"/>
      <c r="Q206" s="19"/>
      <c r="R206" s="19"/>
      <c r="S206" s="19"/>
    </row>
    <row r="207" spans="1:19" ht="54">
      <c r="A207" s="14">
        <v>10211</v>
      </c>
      <c r="B207" s="12" t="s">
        <v>1</v>
      </c>
      <c r="C207" s="12" t="s">
        <v>993</v>
      </c>
      <c r="D207" s="12" t="s">
        <v>994</v>
      </c>
      <c r="E207" s="12">
        <v>1020101</v>
      </c>
      <c r="F207" s="12">
        <v>1020101001</v>
      </c>
      <c r="G207" s="12" t="s">
        <v>102</v>
      </c>
      <c r="H207" s="12">
        <v>1</v>
      </c>
      <c r="I207" s="12" t="s">
        <v>682</v>
      </c>
      <c r="J207" s="13">
        <v>255</v>
      </c>
      <c r="K207" s="14" t="s">
        <v>386</v>
      </c>
      <c r="L207" s="12" t="s">
        <v>422</v>
      </c>
      <c r="M207" s="12" t="s">
        <v>529</v>
      </c>
      <c r="N207" s="8">
        <v>4</v>
      </c>
      <c r="O207" s="12" t="s">
        <v>529</v>
      </c>
    </row>
    <row r="208" spans="1:19" ht="54">
      <c r="A208" s="17">
        <v>10371</v>
      </c>
      <c r="B208" s="17" t="s">
        <v>1</v>
      </c>
      <c r="C208" s="17" t="s">
        <v>993</v>
      </c>
      <c r="D208" s="17" t="s">
        <v>994</v>
      </c>
      <c r="E208" s="17">
        <v>1020101</v>
      </c>
      <c r="F208" s="17">
        <v>1020101001</v>
      </c>
      <c r="G208" s="17" t="s">
        <v>193</v>
      </c>
      <c r="H208" s="17"/>
      <c r="I208" s="17" t="s">
        <v>544</v>
      </c>
      <c r="J208" s="18">
        <v>4248.2</v>
      </c>
      <c r="K208" s="17"/>
      <c r="L208" s="17"/>
      <c r="M208" s="17" t="s">
        <v>529</v>
      </c>
      <c r="N208" s="8">
        <v>4</v>
      </c>
      <c r="O208" s="17" t="s">
        <v>529</v>
      </c>
      <c r="P208" s="19"/>
      <c r="Q208" s="19"/>
      <c r="R208" s="19"/>
      <c r="S208" s="19"/>
    </row>
    <row r="209" spans="1:19" ht="54">
      <c r="A209" s="14">
        <v>10371</v>
      </c>
      <c r="B209" s="12" t="s">
        <v>1</v>
      </c>
      <c r="C209" s="12" t="s">
        <v>993</v>
      </c>
      <c r="D209" s="12" t="s">
        <v>994</v>
      </c>
      <c r="E209" s="12">
        <v>1020101</v>
      </c>
      <c r="F209" s="12">
        <v>1020101001</v>
      </c>
      <c r="G209" s="12" t="s">
        <v>193</v>
      </c>
      <c r="H209" s="12">
        <v>1</v>
      </c>
      <c r="I209" s="12" t="s">
        <v>688</v>
      </c>
      <c r="J209" s="13">
        <v>4248.2</v>
      </c>
      <c r="K209" s="14" t="s">
        <v>386</v>
      </c>
      <c r="L209" s="12" t="s">
        <v>428</v>
      </c>
      <c r="M209" s="12" t="s">
        <v>529</v>
      </c>
      <c r="N209" s="8">
        <v>4</v>
      </c>
      <c r="O209" s="12" t="s">
        <v>529</v>
      </c>
    </row>
    <row r="210" spans="1:19" ht="90">
      <c r="A210" s="8">
        <v>10228</v>
      </c>
      <c r="B210" s="8" t="s">
        <v>1</v>
      </c>
      <c r="C210" s="8" t="s">
        <v>993</v>
      </c>
      <c r="D210" s="8" t="s">
        <v>995</v>
      </c>
      <c r="E210" s="8">
        <v>1030217</v>
      </c>
      <c r="F210" s="8"/>
      <c r="G210" s="8" t="s">
        <v>111</v>
      </c>
      <c r="H210" s="8"/>
      <c r="I210" s="8" t="s">
        <v>544</v>
      </c>
      <c r="J210" s="18">
        <v>800</v>
      </c>
      <c r="K210" s="8"/>
      <c r="L210" s="8"/>
      <c r="M210" s="8" t="s">
        <v>529</v>
      </c>
      <c r="N210" s="8">
        <v>4</v>
      </c>
      <c r="O210" s="8" t="s">
        <v>529</v>
      </c>
      <c r="P210" s="21"/>
      <c r="Q210" s="21"/>
      <c r="R210" s="21"/>
      <c r="S210" s="21"/>
    </row>
    <row r="211" spans="1:19" ht="90">
      <c r="A211" s="12">
        <v>10228</v>
      </c>
      <c r="B211" s="12" t="s">
        <v>1</v>
      </c>
      <c r="C211" s="12" t="s">
        <v>993</v>
      </c>
      <c r="D211" s="12" t="s">
        <v>995</v>
      </c>
      <c r="E211" s="12">
        <v>1030217</v>
      </c>
      <c r="F211" s="12"/>
      <c r="G211" s="12" t="s">
        <v>111</v>
      </c>
      <c r="H211" s="12">
        <v>1</v>
      </c>
      <c r="I211" s="12" t="s">
        <v>683</v>
      </c>
      <c r="J211" s="13">
        <v>800</v>
      </c>
      <c r="K211" s="12" t="s">
        <v>394</v>
      </c>
      <c r="L211" s="12" t="s">
        <v>422</v>
      </c>
      <c r="M211" s="12" t="s">
        <v>529</v>
      </c>
      <c r="N211" s="8">
        <v>4</v>
      </c>
      <c r="O211" s="12" t="s">
        <v>529</v>
      </c>
    </row>
    <row r="212" spans="1:19" ht="90">
      <c r="A212" s="8">
        <v>10229</v>
      </c>
      <c r="B212" s="8" t="s">
        <v>1</v>
      </c>
      <c r="C212" s="8" t="s">
        <v>993</v>
      </c>
      <c r="D212" s="8" t="s">
        <v>995</v>
      </c>
      <c r="E212" s="8">
        <v>1020199</v>
      </c>
      <c r="F212" s="8">
        <v>1020199999</v>
      </c>
      <c r="G212" s="8" t="s">
        <v>112</v>
      </c>
      <c r="H212" s="8"/>
      <c r="I212" s="8" t="s">
        <v>544</v>
      </c>
      <c r="J212" s="18">
        <v>500</v>
      </c>
      <c r="K212" s="8"/>
      <c r="L212" s="8"/>
      <c r="M212" s="8" t="s">
        <v>529</v>
      </c>
      <c r="N212" s="8">
        <v>4</v>
      </c>
      <c r="O212" s="8" t="s">
        <v>529</v>
      </c>
      <c r="P212" s="21"/>
      <c r="Q212" s="21"/>
      <c r="R212" s="21"/>
      <c r="S212" s="21"/>
    </row>
    <row r="213" spans="1:19" s="21" customFormat="1" ht="90">
      <c r="A213" s="12">
        <v>10229</v>
      </c>
      <c r="B213" s="12" t="s">
        <v>1</v>
      </c>
      <c r="C213" s="12" t="s">
        <v>993</v>
      </c>
      <c r="D213" s="12" t="s">
        <v>995</v>
      </c>
      <c r="E213" s="12">
        <v>1020199</v>
      </c>
      <c r="F213" s="12">
        <v>1020199999</v>
      </c>
      <c r="G213" s="12" t="s">
        <v>112</v>
      </c>
      <c r="H213" s="12">
        <v>1</v>
      </c>
      <c r="I213" s="12" t="s">
        <v>684</v>
      </c>
      <c r="J213" s="13">
        <v>500</v>
      </c>
      <c r="K213" s="12" t="s">
        <v>386</v>
      </c>
      <c r="L213" s="12" t="s">
        <v>422</v>
      </c>
      <c r="M213" s="12" t="s">
        <v>529</v>
      </c>
      <c r="N213" s="8">
        <v>4</v>
      </c>
      <c r="O213" s="12" t="s">
        <v>529</v>
      </c>
      <c r="P213" s="2"/>
      <c r="Q213" s="2"/>
      <c r="R213" s="2"/>
      <c r="S213" s="2"/>
    </row>
    <row r="214" spans="1:19" ht="90">
      <c r="A214" s="8">
        <v>10347</v>
      </c>
      <c r="B214" s="8" t="s">
        <v>1</v>
      </c>
      <c r="C214" s="8" t="s">
        <v>993</v>
      </c>
      <c r="D214" s="8" t="s">
        <v>995</v>
      </c>
      <c r="E214" s="8">
        <v>1020102</v>
      </c>
      <c r="F214" s="8">
        <v>1020102001</v>
      </c>
      <c r="G214" s="8" t="s">
        <v>183</v>
      </c>
      <c r="H214" s="8"/>
      <c r="I214" s="8" t="s">
        <v>544</v>
      </c>
      <c r="J214" s="18">
        <v>1000</v>
      </c>
      <c r="K214" s="8"/>
      <c r="L214" s="8"/>
      <c r="M214" s="8" t="s">
        <v>529</v>
      </c>
      <c r="N214" s="8">
        <v>4</v>
      </c>
      <c r="O214" s="8" t="s">
        <v>529</v>
      </c>
      <c r="P214" s="21"/>
      <c r="Q214" s="21"/>
      <c r="R214" s="21"/>
      <c r="S214" s="21"/>
    </row>
    <row r="215" spans="1:19" s="21" customFormat="1" ht="90">
      <c r="A215" s="12">
        <v>10347</v>
      </c>
      <c r="B215" s="12" t="s">
        <v>1</v>
      </c>
      <c r="C215" s="12" t="s">
        <v>993</v>
      </c>
      <c r="D215" s="12" t="s">
        <v>995</v>
      </c>
      <c r="E215" s="12">
        <v>1020102</v>
      </c>
      <c r="F215" s="12">
        <v>1020102001</v>
      </c>
      <c r="G215" s="12" t="s">
        <v>183</v>
      </c>
      <c r="H215" s="12">
        <v>1</v>
      </c>
      <c r="I215" s="12" t="s">
        <v>685</v>
      </c>
      <c r="J215" s="13">
        <v>1000</v>
      </c>
      <c r="K215" s="12" t="s">
        <v>386</v>
      </c>
      <c r="L215" s="12" t="s">
        <v>422</v>
      </c>
      <c r="M215" s="12" t="s">
        <v>529</v>
      </c>
      <c r="N215" s="8">
        <v>4</v>
      </c>
      <c r="O215" s="12" t="s">
        <v>529</v>
      </c>
      <c r="P215" s="2"/>
      <c r="Q215" s="2"/>
      <c r="R215" s="2"/>
      <c r="S215" s="2"/>
    </row>
    <row r="216" spans="1:19" ht="90">
      <c r="A216" s="8">
        <v>10349</v>
      </c>
      <c r="B216" s="8" t="s">
        <v>1</v>
      </c>
      <c r="C216" s="8" t="s">
        <v>993</v>
      </c>
      <c r="D216" s="8" t="s">
        <v>995</v>
      </c>
      <c r="E216" s="8">
        <v>1030216</v>
      </c>
      <c r="F216" s="8">
        <v>1030216002</v>
      </c>
      <c r="G216" s="8" t="s">
        <v>184</v>
      </c>
      <c r="H216" s="8"/>
      <c r="I216" s="8" t="s">
        <v>544</v>
      </c>
      <c r="J216" s="18">
        <v>500</v>
      </c>
      <c r="K216" s="8"/>
      <c r="L216" s="8"/>
      <c r="M216" s="8" t="s">
        <v>529</v>
      </c>
      <c r="N216" s="8">
        <v>4</v>
      </c>
      <c r="O216" s="8" t="s">
        <v>529</v>
      </c>
      <c r="P216" s="21"/>
      <c r="Q216" s="21"/>
      <c r="R216" s="21"/>
      <c r="S216" s="21"/>
    </row>
    <row r="217" spans="1:19" s="21" customFormat="1" ht="90">
      <c r="A217" s="12">
        <v>10349</v>
      </c>
      <c r="B217" s="12" t="s">
        <v>1</v>
      </c>
      <c r="C217" s="12" t="s">
        <v>993</v>
      </c>
      <c r="D217" s="12" t="s">
        <v>995</v>
      </c>
      <c r="E217" s="12">
        <v>1030216</v>
      </c>
      <c r="F217" s="12">
        <v>1030216002</v>
      </c>
      <c r="G217" s="12" t="s">
        <v>184</v>
      </c>
      <c r="H217" s="12">
        <v>1</v>
      </c>
      <c r="I217" s="12" t="s">
        <v>686</v>
      </c>
      <c r="J217" s="13">
        <v>500</v>
      </c>
      <c r="K217" s="12" t="s">
        <v>386</v>
      </c>
      <c r="L217" s="12" t="s">
        <v>422</v>
      </c>
      <c r="M217" s="12" t="s">
        <v>529</v>
      </c>
      <c r="N217" s="8">
        <v>4</v>
      </c>
      <c r="O217" s="12" t="s">
        <v>529</v>
      </c>
      <c r="P217" s="2"/>
      <c r="Q217" s="2"/>
      <c r="R217" s="2"/>
      <c r="S217" s="2"/>
    </row>
    <row r="218" spans="1:19" ht="90">
      <c r="A218" s="8">
        <v>10351</v>
      </c>
      <c r="B218" s="8" t="s">
        <v>1</v>
      </c>
      <c r="C218" s="8" t="s">
        <v>993</v>
      </c>
      <c r="D218" s="8" t="s">
        <v>995</v>
      </c>
      <c r="E218" s="8">
        <v>1030205</v>
      </c>
      <c r="F218" s="8">
        <v>1030205999</v>
      </c>
      <c r="G218" s="8" t="s">
        <v>186</v>
      </c>
      <c r="H218" s="8"/>
      <c r="I218" s="8" t="s">
        <v>544</v>
      </c>
      <c r="J218" s="18">
        <v>412</v>
      </c>
      <c r="K218" s="8"/>
      <c r="L218" s="8"/>
      <c r="M218" s="8" t="s">
        <v>529</v>
      </c>
      <c r="N218" s="8">
        <v>4</v>
      </c>
      <c r="O218" s="8" t="s">
        <v>529</v>
      </c>
      <c r="P218" s="21"/>
      <c r="Q218" s="21"/>
      <c r="R218" s="21"/>
      <c r="S218" s="21"/>
    </row>
    <row r="219" spans="1:19" s="21" customFormat="1" ht="90">
      <c r="A219" s="12">
        <v>10351</v>
      </c>
      <c r="B219" s="12" t="s">
        <v>1</v>
      </c>
      <c r="C219" s="12" t="s">
        <v>993</v>
      </c>
      <c r="D219" s="12" t="s">
        <v>995</v>
      </c>
      <c r="E219" s="12">
        <v>1030205</v>
      </c>
      <c r="F219" s="12">
        <v>1030205999</v>
      </c>
      <c r="G219" s="12" t="s">
        <v>186</v>
      </c>
      <c r="H219" s="12">
        <v>1</v>
      </c>
      <c r="I219" s="12" t="s">
        <v>687</v>
      </c>
      <c r="J219" s="13">
        <v>412</v>
      </c>
      <c r="K219" s="12" t="s">
        <v>386</v>
      </c>
      <c r="L219" s="12" t="s">
        <v>426</v>
      </c>
      <c r="M219" s="12" t="s">
        <v>529</v>
      </c>
      <c r="N219" s="8">
        <v>4</v>
      </c>
      <c r="O219" s="12" t="s">
        <v>529</v>
      </c>
      <c r="P219" s="2"/>
      <c r="Q219" s="2"/>
      <c r="R219" s="2"/>
      <c r="S219" s="2"/>
    </row>
    <row r="220" spans="1:19" ht="90">
      <c r="A220" s="8">
        <v>10386</v>
      </c>
      <c r="B220" s="8" t="s">
        <v>1</v>
      </c>
      <c r="C220" s="8" t="s">
        <v>993</v>
      </c>
      <c r="D220" s="8" t="s">
        <v>995</v>
      </c>
      <c r="E220" s="8">
        <v>1030299</v>
      </c>
      <c r="F220" s="8">
        <v>1030299999</v>
      </c>
      <c r="G220" s="8" t="s">
        <v>200</v>
      </c>
      <c r="H220" s="8"/>
      <c r="I220" s="8" t="s">
        <v>544</v>
      </c>
      <c r="J220" s="18">
        <v>500</v>
      </c>
      <c r="K220" s="8"/>
      <c r="L220" s="8"/>
      <c r="M220" s="8" t="s">
        <v>529</v>
      </c>
      <c r="N220" s="8">
        <v>4</v>
      </c>
      <c r="O220" s="8" t="s">
        <v>529</v>
      </c>
      <c r="P220" s="21"/>
      <c r="Q220" s="21"/>
      <c r="R220" s="21"/>
      <c r="S220" s="21"/>
    </row>
    <row r="221" spans="1:19" ht="90">
      <c r="A221" s="12">
        <v>10386</v>
      </c>
      <c r="B221" s="12" t="s">
        <v>1</v>
      </c>
      <c r="C221" s="12" t="s">
        <v>993</v>
      </c>
      <c r="D221" s="12" t="s">
        <v>995</v>
      </c>
      <c r="E221" s="12">
        <v>1030299</v>
      </c>
      <c r="F221" s="12">
        <v>1030299999</v>
      </c>
      <c r="G221" s="12" t="s">
        <v>200</v>
      </c>
      <c r="H221" s="12">
        <v>1</v>
      </c>
      <c r="I221" s="12" t="s">
        <v>689</v>
      </c>
      <c r="J221" s="13">
        <v>500</v>
      </c>
      <c r="K221" s="12" t="s">
        <v>386</v>
      </c>
      <c r="L221" s="12" t="s">
        <v>422</v>
      </c>
      <c r="M221" s="12" t="s">
        <v>529</v>
      </c>
      <c r="N221" s="8">
        <v>4</v>
      </c>
      <c r="O221" s="12" t="s">
        <v>529</v>
      </c>
    </row>
    <row r="222" spans="1:19" s="21" customFormat="1" ht="90">
      <c r="A222" s="8">
        <v>10388</v>
      </c>
      <c r="B222" s="8" t="s">
        <v>1</v>
      </c>
      <c r="C222" s="8" t="s">
        <v>993</v>
      </c>
      <c r="D222" s="8" t="s">
        <v>995</v>
      </c>
      <c r="E222" s="8">
        <v>1030213</v>
      </c>
      <c r="F222" s="8">
        <v>1030213999</v>
      </c>
      <c r="G222" s="8" t="s">
        <v>201</v>
      </c>
      <c r="H222" s="8"/>
      <c r="I222" s="8" t="s">
        <v>544</v>
      </c>
      <c r="J222" s="18">
        <v>250</v>
      </c>
      <c r="K222" s="8"/>
      <c r="L222" s="8"/>
      <c r="M222" s="8" t="s">
        <v>529</v>
      </c>
      <c r="N222" s="8">
        <v>4</v>
      </c>
      <c r="O222" s="8" t="s">
        <v>529</v>
      </c>
    </row>
    <row r="223" spans="1:19" ht="90">
      <c r="A223" s="12">
        <v>10388</v>
      </c>
      <c r="B223" s="12" t="s">
        <v>1</v>
      </c>
      <c r="C223" s="12" t="s">
        <v>993</v>
      </c>
      <c r="D223" s="12" t="s">
        <v>995</v>
      </c>
      <c r="E223" s="12">
        <v>1030213</v>
      </c>
      <c r="F223" s="12">
        <v>1030213999</v>
      </c>
      <c r="G223" s="12" t="s">
        <v>201</v>
      </c>
      <c r="H223" s="12">
        <v>1</v>
      </c>
      <c r="I223" s="12" t="s">
        <v>690</v>
      </c>
      <c r="J223" s="13">
        <v>250</v>
      </c>
      <c r="K223" s="12" t="s">
        <v>386</v>
      </c>
      <c r="L223" s="12" t="s">
        <v>422</v>
      </c>
      <c r="M223" s="12" t="s">
        <v>529</v>
      </c>
      <c r="N223" s="8">
        <v>4</v>
      </c>
      <c r="O223" s="12" t="s">
        <v>529</v>
      </c>
    </row>
    <row r="224" spans="1:19" s="21" customFormat="1" ht="54">
      <c r="A224" s="8">
        <v>10504</v>
      </c>
      <c r="B224" s="8" t="s">
        <v>1</v>
      </c>
      <c r="C224" s="8" t="s">
        <v>1008</v>
      </c>
      <c r="D224" s="8" t="s">
        <v>1010</v>
      </c>
      <c r="E224" s="8">
        <v>1100102</v>
      </c>
      <c r="F224" s="8">
        <v>1100102001</v>
      </c>
      <c r="G224" s="8" t="s">
        <v>1145</v>
      </c>
      <c r="H224" s="8"/>
      <c r="I224" s="8" t="s">
        <v>544</v>
      </c>
      <c r="J224" s="18">
        <f>150000-15000</f>
        <v>135000</v>
      </c>
      <c r="K224" s="8"/>
      <c r="L224" s="8"/>
      <c r="M224" s="8" t="s">
        <v>529</v>
      </c>
      <c r="N224" s="8">
        <v>4</v>
      </c>
      <c r="O224" s="8" t="s">
        <v>529</v>
      </c>
    </row>
    <row r="225" spans="1:17" ht="54">
      <c r="A225" s="12">
        <v>10504</v>
      </c>
      <c r="B225" s="12" t="s">
        <v>1</v>
      </c>
      <c r="C225" s="12" t="s">
        <v>1008</v>
      </c>
      <c r="D225" s="12" t="s">
        <v>1010</v>
      </c>
      <c r="E225" s="12">
        <v>1100102</v>
      </c>
      <c r="F225" s="12">
        <v>1100102001</v>
      </c>
      <c r="G225" s="12" t="s">
        <v>1145</v>
      </c>
      <c r="H225" s="12">
        <v>1</v>
      </c>
      <c r="I225" s="12" t="s">
        <v>360</v>
      </c>
      <c r="J225" s="13">
        <f>150000-15000</f>
        <v>135000</v>
      </c>
      <c r="K225" s="12" t="s">
        <v>384</v>
      </c>
      <c r="L225" s="12" t="s">
        <v>422</v>
      </c>
      <c r="M225" s="12" t="s">
        <v>529</v>
      </c>
      <c r="N225" s="8">
        <v>4</v>
      </c>
      <c r="O225" s="12" t="s">
        <v>529</v>
      </c>
    </row>
    <row r="226" spans="1:17" s="21" customFormat="1" ht="54">
      <c r="A226" s="8">
        <v>10511</v>
      </c>
      <c r="B226" s="8" t="s">
        <v>1</v>
      </c>
      <c r="C226" s="8" t="s">
        <v>993</v>
      </c>
      <c r="D226" s="8" t="s">
        <v>1001</v>
      </c>
      <c r="E226" s="8">
        <v>1020101</v>
      </c>
      <c r="F226" s="8">
        <v>1020101001</v>
      </c>
      <c r="G226" s="8" t="s">
        <v>215</v>
      </c>
      <c r="H226" s="8"/>
      <c r="I226" s="8" t="s">
        <v>544</v>
      </c>
      <c r="J226" s="18">
        <v>510</v>
      </c>
      <c r="K226" s="8"/>
      <c r="L226" s="8"/>
      <c r="M226" s="8" t="s">
        <v>529</v>
      </c>
      <c r="N226" s="8">
        <v>4</v>
      </c>
      <c r="O226" s="8" t="s">
        <v>529</v>
      </c>
    </row>
    <row r="227" spans="1:17" ht="54">
      <c r="A227" s="12">
        <v>10511</v>
      </c>
      <c r="B227" s="12" t="s">
        <v>1</v>
      </c>
      <c r="C227" s="12" t="s">
        <v>993</v>
      </c>
      <c r="D227" s="12" t="s">
        <v>1001</v>
      </c>
      <c r="E227" s="12">
        <v>1020101</v>
      </c>
      <c r="F227" s="12">
        <v>1020101001</v>
      </c>
      <c r="G227" s="12" t="s">
        <v>215</v>
      </c>
      <c r="H227" s="12">
        <v>1</v>
      </c>
      <c r="I227" s="12" t="s">
        <v>691</v>
      </c>
      <c r="J227" s="13">
        <v>510</v>
      </c>
      <c r="K227" s="12" t="s">
        <v>386</v>
      </c>
      <c r="L227" s="12" t="s">
        <v>422</v>
      </c>
      <c r="M227" s="12" t="s">
        <v>529</v>
      </c>
      <c r="N227" s="8">
        <v>4</v>
      </c>
      <c r="O227" s="12" t="s">
        <v>529</v>
      </c>
    </row>
    <row r="228" spans="1:17" s="21" customFormat="1" ht="54">
      <c r="A228" s="8">
        <v>10511</v>
      </c>
      <c r="B228" s="8" t="s">
        <v>2</v>
      </c>
      <c r="C228" s="8" t="s">
        <v>993</v>
      </c>
      <c r="D228" s="8" t="s">
        <v>1001</v>
      </c>
      <c r="E228" s="8">
        <v>1020101</v>
      </c>
      <c r="F228" s="8">
        <v>1020101001</v>
      </c>
      <c r="G228" s="8" t="s">
        <v>215</v>
      </c>
      <c r="H228" s="8"/>
      <c r="I228" s="8" t="s">
        <v>544</v>
      </c>
      <c r="J228" s="18">
        <v>765</v>
      </c>
      <c r="K228" s="8"/>
      <c r="L228" s="8"/>
      <c r="M228" s="8" t="s">
        <v>529</v>
      </c>
      <c r="N228" s="8">
        <v>4</v>
      </c>
      <c r="O228" s="8" t="s">
        <v>529</v>
      </c>
      <c r="P228" s="21" t="s">
        <v>1090</v>
      </c>
      <c r="Q228" s="21" t="s">
        <v>1092</v>
      </c>
    </row>
    <row r="229" spans="1:17" ht="54">
      <c r="A229" s="12">
        <v>10511</v>
      </c>
      <c r="B229" s="12" t="s">
        <v>2</v>
      </c>
      <c r="C229" s="12" t="s">
        <v>993</v>
      </c>
      <c r="D229" s="12" t="s">
        <v>1001</v>
      </c>
      <c r="E229" s="12">
        <v>1020101</v>
      </c>
      <c r="F229" s="12">
        <v>1020101001</v>
      </c>
      <c r="G229" s="12" t="s">
        <v>215</v>
      </c>
      <c r="H229" s="12">
        <v>1</v>
      </c>
      <c r="I229" s="12" t="s">
        <v>691</v>
      </c>
      <c r="J229" s="13">
        <v>765</v>
      </c>
      <c r="K229" s="12" t="s">
        <v>386</v>
      </c>
      <c r="L229" s="12" t="s">
        <v>422</v>
      </c>
      <c r="M229" s="12" t="s">
        <v>529</v>
      </c>
      <c r="N229" s="8">
        <v>4</v>
      </c>
      <c r="O229" s="12" t="s">
        <v>529</v>
      </c>
      <c r="P229" s="2" t="s">
        <v>1091</v>
      </c>
      <c r="Q229" s="2" t="s">
        <v>1092</v>
      </c>
    </row>
    <row r="230" spans="1:17" s="21" customFormat="1" ht="54">
      <c r="A230" s="8">
        <v>10512</v>
      </c>
      <c r="B230" s="8" t="s">
        <v>1</v>
      </c>
      <c r="C230" s="8" t="s">
        <v>993</v>
      </c>
      <c r="D230" s="8" t="s">
        <v>1001</v>
      </c>
      <c r="E230" s="8">
        <v>1010201</v>
      </c>
      <c r="F230" s="8">
        <v>1010201001</v>
      </c>
      <c r="G230" s="8" t="s">
        <v>216</v>
      </c>
      <c r="H230" s="8"/>
      <c r="I230" s="8" t="s">
        <v>544</v>
      </c>
      <c r="J230" s="18">
        <v>100</v>
      </c>
      <c r="K230" s="8"/>
      <c r="L230" s="8"/>
      <c r="M230" s="8" t="s">
        <v>529</v>
      </c>
      <c r="N230" s="8">
        <v>4</v>
      </c>
      <c r="O230" s="8" t="s">
        <v>529</v>
      </c>
    </row>
    <row r="231" spans="1:17" ht="54">
      <c r="A231" s="12">
        <v>10512</v>
      </c>
      <c r="B231" s="12" t="s">
        <v>1</v>
      </c>
      <c r="C231" s="12" t="s">
        <v>993</v>
      </c>
      <c r="D231" s="12" t="s">
        <v>1001</v>
      </c>
      <c r="E231" s="12">
        <v>1010201</v>
      </c>
      <c r="F231" s="12">
        <v>1010201001</v>
      </c>
      <c r="G231" s="12" t="s">
        <v>216</v>
      </c>
      <c r="H231" s="12">
        <v>1</v>
      </c>
      <c r="I231" s="12" t="s">
        <v>692</v>
      </c>
      <c r="J231" s="13">
        <v>100</v>
      </c>
      <c r="K231" s="12" t="s">
        <v>386</v>
      </c>
      <c r="L231" s="12" t="s">
        <v>422</v>
      </c>
      <c r="M231" s="12" t="s">
        <v>529</v>
      </c>
      <c r="N231" s="8">
        <v>4</v>
      </c>
      <c r="O231" s="12" t="s">
        <v>529</v>
      </c>
    </row>
    <row r="232" spans="1:17" s="21" customFormat="1" ht="54">
      <c r="A232" s="8">
        <v>10512</v>
      </c>
      <c r="B232" s="8" t="s">
        <v>2</v>
      </c>
      <c r="C232" s="8" t="s">
        <v>993</v>
      </c>
      <c r="D232" s="8" t="s">
        <v>1001</v>
      </c>
      <c r="E232" s="8">
        <v>1010201</v>
      </c>
      <c r="F232" s="8">
        <v>1010201001</v>
      </c>
      <c r="G232" s="8" t="s">
        <v>216</v>
      </c>
      <c r="H232" s="8"/>
      <c r="I232" s="8" t="s">
        <v>544</v>
      </c>
      <c r="J232" s="18">
        <v>200</v>
      </c>
      <c r="K232" s="8"/>
      <c r="L232" s="8"/>
      <c r="M232" s="8" t="s">
        <v>529</v>
      </c>
      <c r="N232" s="8">
        <v>4</v>
      </c>
      <c r="O232" s="8" t="s">
        <v>529</v>
      </c>
      <c r="P232" s="21" t="s">
        <v>1090</v>
      </c>
      <c r="Q232" s="21" t="s">
        <v>1092</v>
      </c>
    </row>
    <row r="233" spans="1:17" ht="54">
      <c r="A233" s="12">
        <v>10512</v>
      </c>
      <c r="B233" s="12" t="s">
        <v>2</v>
      </c>
      <c r="C233" s="12" t="s">
        <v>993</v>
      </c>
      <c r="D233" s="12" t="s">
        <v>1001</v>
      </c>
      <c r="E233" s="12">
        <v>1010201</v>
      </c>
      <c r="F233" s="12">
        <v>1010201001</v>
      </c>
      <c r="G233" s="12" t="s">
        <v>216</v>
      </c>
      <c r="H233" s="12">
        <v>1</v>
      </c>
      <c r="I233" s="12" t="s">
        <v>692</v>
      </c>
      <c r="J233" s="13">
        <v>200</v>
      </c>
      <c r="K233" s="12" t="s">
        <v>386</v>
      </c>
      <c r="L233" s="12" t="s">
        <v>422</v>
      </c>
      <c r="M233" s="12" t="s">
        <v>529</v>
      </c>
      <c r="N233" s="8">
        <v>4</v>
      </c>
      <c r="O233" s="12" t="s">
        <v>529</v>
      </c>
      <c r="P233" s="2" t="s">
        <v>1091</v>
      </c>
      <c r="Q233" s="2" t="s">
        <v>1092</v>
      </c>
    </row>
    <row r="234" spans="1:17" s="21" customFormat="1" ht="54">
      <c r="A234" s="8">
        <v>10556</v>
      </c>
      <c r="B234" s="8" t="s">
        <v>1</v>
      </c>
      <c r="C234" s="8" t="s">
        <v>993</v>
      </c>
      <c r="D234" s="8" t="s">
        <v>994</v>
      </c>
      <c r="E234" s="8">
        <v>1030211</v>
      </c>
      <c r="F234" s="8"/>
      <c r="G234" s="8" t="s">
        <v>229</v>
      </c>
      <c r="H234" s="8"/>
      <c r="I234" s="8" t="s">
        <v>544</v>
      </c>
      <c r="J234" s="18">
        <v>1000</v>
      </c>
      <c r="K234" s="8"/>
      <c r="L234" s="8"/>
      <c r="M234" s="8" t="s">
        <v>529</v>
      </c>
      <c r="N234" s="8">
        <v>4</v>
      </c>
      <c r="O234" s="8" t="s">
        <v>529</v>
      </c>
    </row>
    <row r="235" spans="1:17" ht="54">
      <c r="A235" s="12">
        <v>10556</v>
      </c>
      <c r="B235" s="12" t="s">
        <v>1</v>
      </c>
      <c r="C235" s="12" t="s">
        <v>993</v>
      </c>
      <c r="D235" s="12" t="s">
        <v>994</v>
      </c>
      <c r="E235" s="12">
        <v>1030211</v>
      </c>
      <c r="F235" s="12"/>
      <c r="G235" s="12" t="s">
        <v>229</v>
      </c>
      <c r="H235" s="12">
        <v>1</v>
      </c>
      <c r="I235" s="12" t="s">
        <v>693</v>
      </c>
      <c r="J235" s="13">
        <v>1000</v>
      </c>
      <c r="K235" s="12" t="s">
        <v>386</v>
      </c>
      <c r="L235" s="12" t="s">
        <v>422</v>
      </c>
      <c r="M235" s="12" t="s">
        <v>529</v>
      </c>
      <c r="N235" s="8">
        <v>4</v>
      </c>
      <c r="O235" s="12" t="s">
        <v>529</v>
      </c>
    </row>
    <row r="236" spans="1:17" s="21" customFormat="1" ht="90">
      <c r="A236" s="8">
        <v>10574</v>
      </c>
      <c r="B236" s="8" t="s">
        <v>1</v>
      </c>
      <c r="C236" s="8" t="s">
        <v>993</v>
      </c>
      <c r="D236" s="8" t="s">
        <v>995</v>
      </c>
      <c r="E236" s="8">
        <v>1030209</v>
      </c>
      <c r="F236" s="8"/>
      <c r="G236" s="8" t="s">
        <v>240</v>
      </c>
      <c r="H236" s="8"/>
      <c r="I236" s="8" t="s">
        <v>544</v>
      </c>
      <c r="J236" s="18">
        <v>500</v>
      </c>
      <c r="K236" s="8"/>
      <c r="L236" s="8"/>
      <c r="M236" s="8" t="s">
        <v>529</v>
      </c>
      <c r="N236" s="8">
        <v>4</v>
      </c>
      <c r="O236" s="8" t="s">
        <v>529</v>
      </c>
    </row>
    <row r="237" spans="1:17" ht="90">
      <c r="A237" s="12">
        <v>10574</v>
      </c>
      <c r="B237" s="12" t="s">
        <v>1</v>
      </c>
      <c r="C237" s="12" t="s">
        <v>993</v>
      </c>
      <c r="D237" s="12" t="s">
        <v>995</v>
      </c>
      <c r="E237" s="12">
        <v>1030209</v>
      </c>
      <c r="F237" s="12"/>
      <c r="G237" s="12" t="s">
        <v>240</v>
      </c>
      <c r="H237" s="12">
        <v>1</v>
      </c>
      <c r="I237" s="12" t="s">
        <v>694</v>
      </c>
      <c r="J237" s="13">
        <v>500</v>
      </c>
      <c r="K237" s="12" t="s">
        <v>386</v>
      </c>
      <c r="L237" s="12" t="s">
        <v>422</v>
      </c>
      <c r="M237" s="12" t="s">
        <v>529</v>
      </c>
      <c r="N237" s="8">
        <v>4</v>
      </c>
      <c r="O237" s="12" t="s">
        <v>529</v>
      </c>
    </row>
    <row r="238" spans="1:17" s="21" customFormat="1" ht="54">
      <c r="A238" s="8">
        <v>10598</v>
      </c>
      <c r="B238" s="8" t="s">
        <v>1</v>
      </c>
      <c r="C238" s="8" t="s">
        <v>993</v>
      </c>
      <c r="D238" s="8" t="s">
        <v>994</v>
      </c>
      <c r="E238" s="8">
        <v>1020101</v>
      </c>
      <c r="F238" s="8">
        <v>1020101001</v>
      </c>
      <c r="G238" s="8" t="s">
        <v>252</v>
      </c>
      <c r="H238" s="8"/>
      <c r="I238" s="8" t="s">
        <v>544</v>
      </c>
      <c r="J238" s="18">
        <v>85</v>
      </c>
      <c r="K238" s="8"/>
      <c r="L238" s="8"/>
      <c r="M238" s="8" t="s">
        <v>529</v>
      </c>
      <c r="N238" s="8">
        <v>4</v>
      </c>
      <c r="O238" s="8" t="s">
        <v>529</v>
      </c>
    </row>
    <row r="239" spans="1:17" ht="54">
      <c r="A239" s="12">
        <v>10598</v>
      </c>
      <c r="B239" s="12" t="s">
        <v>1</v>
      </c>
      <c r="C239" s="12" t="s">
        <v>993</v>
      </c>
      <c r="D239" s="12" t="s">
        <v>994</v>
      </c>
      <c r="E239" s="12">
        <v>1020101</v>
      </c>
      <c r="F239" s="12">
        <v>1020101001</v>
      </c>
      <c r="G239" s="12" t="s">
        <v>252</v>
      </c>
      <c r="H239" s="12">
        <v>1</v>
      </c>
      <c r="I239" s="12" t="s">
        <v>695</v>
      </c>
      <c r="J239" s="13">
        <v>85</v>
      </c>
      <c r="K239" s="12" t="s">
        <v>386</v>
      </c>
      <c r="L239" s="12" t="s">
        <v>422</v>
      </c>
      <c r="M239" s="12" t="s">
        <v>529</v>
      </c>
      <c r="N239" s="8">
        <v>4</v>
      </c>
      <c r="O239" s="12" t="s">
        <v>529</v>
      </c>
    </row>
    <row r="240" spans="1:17" s="21" customFormat="1" ht="54">
      <c r="A240" s="8">
        <v>10598</v>
      </c>
      <c r="B240" s="8" t="s">
        <v>2</v>
      </c>
      <c r="C240" s="8" t="s">
        <v>993</v>
      </c>
      <c r="D240" s="8" t="s">
        <v>994</v>
      </c>
      <c r="E240" s="8">
        <v>1020101</v>
      </c>
      <c r="F240" s="8">
        <v>1020101001</v>
      </c>
      <c r="G240" s="8" t="s">
        <v>252</v>
      </c>
      <c r="H240" s="8"/>
      <c r="I240" s="8" t="s">
        <v>544</v>
      </c>
      <c r="J240" s="18">
        <v>100</v>
      </c>
      <c r="K240" s="8"/>
      <c r="L240" s="8"/>
      <c r="M240" s="8" t="s">
        <v>529</v>
      </c>
      <c r="N240" s="8">
        <v>4</v>
      </c>
      <c r="O240" s="8" t="s">
        <v>529</v>
      </c>
      <c r="P240" s="21" t="s">
        <v>1090</v>
      </c>
      <c r="Q240" s="21" t="s">
        <v>1092</v>
      </c>
    </row>
    <row r="241" spans="1:17" ht="54">
      <c r="A241" s="12">
        <v>10598</v>
      </c>
      <c r="B241" s="12" t="s">
        <v>2</v>
      </c>
      <c r="C241" s="12" t="s">
        <v>993</v>
      </c>
      <c r="D241" s="12" t="s">
        <v>994</v>
      </c>
      <c r="E241" s="12">
        <v>1020101</v>
      </c>
      <c r="F241" s="12">
        <v>1020101001</v>
      </c>
      <c r="G241" s="12" t="s">
        <v>252</v>
      </c>
      <c r="H241" s="12">
        <v>1</v>
      </c>
      <c r="I241" s="12" t="s">
        <v>695</v>
      </c>
      <c r="J241" s="13">
        <v>100</v>
      </c>
      <c r="K241" s="12" t="s">
        <v>386</v>
      </c>
      <c r="L241" s="12" t="s">
        <v>422</v>
      </c>
      <c r="M241" s="12" t="s">
        <v>529</v>
      </c>
      <c r="N241" s="8">
        <v>4</v>
      </c>
      <c r="O241" s="12" t="s">
        <v>529</v>
      </c>
      <c r="P241" s="2" t="s">
        <v>1091</v>
      </c>
      <c r="Q241" s="2" t="s">
        <v>1092</v>
      </c>
    </row>
    <row r="242" spans="1:17" s="21" customFormat="1" ht="90">
      <c r="A242" s="8">
        <v>10601</v>
      </c>
      <c r="B242" s="8" t="s">
        <v>1</v>
      </c>
      <c r="C242" s="8" t="s">
        <v>993</v>
      </c>
      <c r="D242" s="8" t="s">
        <v>995</v>
      </c>
      <c r="E242" s="8">
        <v>1020102</v>
      </c>
      <c r="F242" s="8">
        <v>1020102001</v>
      </c>
      <c r="G242" s="8" t="s">
        <v>253</v>
      </c>
      <c r="H242" s="8"/>
      <c r="I242" s="8" t="s">
        <v>544</v>
      </c>
      <c r="J242" s="18">
        <v>9200</v>
      </c>
      <c r="K242" s="8"/>
      <c r="L242" s="8"/>
      <c r="M242" s="8" t="s">
        <v>529</v>
      </c>
      <c r="N242" s="8">
        <v>4</v>
      </c>
      <c r="O242" s="8" t="s">
        <v>529</v>
      </c>
    </row>
    <row r="243" spans="1:17" ht="90">
      <c r="A243" s="12">
        <v>10601</v>
      </c>
      <c r="B243" s="12" t="s">
        <v>1</v>
      </c>
      <c r="C243" s="12" t="s">
        <v>993</v>
      </c>
      <c r="D243" s="12" t="s">
        <v>995</v>
      </c>
      <c r="E243" s="12">
        <v>1020102</v>
      </c>
      <c r="F243" s="12">
        <v>1020102001</v>
      </c>
      <c r="G243" s="12" t="s">
        <v>253</v>
      </c>
      <c r="H243" s="12">
        <v>1</v>
      </c>
      <c r="I243" s="12" t="s">
        <v>696</v>
      </c>
      <c r="J243" s="13">
        <v>9200</v>
      </c>
      <c r="K243" s="12" t="s">
        <v>394</v>
      </c>
      <c r="L243" s="12" t="s">
        <v>422</v>
      </c>
      <c r="M243" s="12" t="s">
        <v>529</v>
      </c>
      <c r="N243" s="8">
        <v>4</v>
      </c>
      <c r="O243" s="12" t="s">
        <v>529</v>
      </c>
    </row>
    <row r="244" spans="1:17" s="21" customFormat="1" ht="54">
      <c r="A244" s="8">
        <v>10603</v>
      </c>
      <c r="B244" s="8" t="s">
        <v>1</v>
      </c>
      <c r="C244" s="8" t="s">
        <v>993</v>
      </c>
      <c r="D244" s="8" t="s">
        <v>994</v>
      </c>
      <c r="E244" s="8">
        <v>1100301</v>
      </c>
      <c r="F244" s="8">
        <v>1100301001</v>
      </c>
      <c r="G244" s="8" t="s">
        <v>255</v>
      </c>
      <c r="H244" s="8"/>
      <c r="I244" s="8" t="s">
        <v>544</v>
      </c>
      <c r="J244" s="18">
        <v>2000</v>
      </c>
      <c r="K244" s="8"/>
      <c r="L244" s="8"/>
      <c r="M244" s="8" t="s">
        <v>529</v>
      </c>
      <c r="N244" s="8">
        <v>4</v>
      </c>
      <c r="O244" s="8" t="s">
        <v>529</v>
      </c>
    </row>
    <row r="245" spans="1:17" ht="54">
      <c r="A245" s="12">
        <v>10603</v>
      </c>
      <c r="B245" s="12" t="s">
        <v>1</v>
      </c>
      <c r="C245" s="12" t="s">
        <v>993</v>
      </c>
      <c r="D245" s="12" t="s">
        <v>994</v>
      </c>
      <c r="E245" s="12">
        <v>1100301</v>
      </c>
      <c r="F245" s="12">
        <v>1100301001</v>
      </c>
      <c r="G245" s="12" t="s">
        <v>255</v>
      </c>
      <c r="H245" s="12">
        <v>1</v>
      </c>
      <c r="I245" s="12" t="s">
        <v>697</v>
      </c>
      <c r="J245" s="13">
        <v>2000</v>
      </c>
      <c r="K245" s="12" t="s">
        <v>386</v>
      </c>
      <c r="L245" s="12" t="s">
        <v>422</v>
      </c>
      <c r="M245" s="12" t="s">
        <v>529</v>
      </c>
      <c r="N245" s="8">
        <v>4</v>
      </c>
      <c r="O245" s="12" t="s">
        <v>529</v>
      </c>
    </row>
    <row r="246" spans="1:17" s="21" customFormat="1" ht="54">
      <c r="A246" s="8">
        <v>10604</v>
      </c>
      <c r="B246" s="8" t="s">
        <v>1</v>
      </c>
      <c r="C246" s="8" t="s">
        <v>993</v>
      </c>
      <c r="D246" s="8" t="s">
        <v>994</v>
      </c>
      <c r="E246" s="8">
        <v>1020101</v>
      </c>
      <c r="F246" s="8">
        <v>1020101001</v>
      </c>
      <c r="G246" s="8" t="s">
        <v>256</v>
      </c>
      <c r="H246" s="8"/>
      <c r="I246" s="8" t="s">
        <v>544</v>
      </c>
      <c r="J246" s="18">
        <v>170</v>
      </c>
      <c r="K246" s="8"/>
      <c r="L246" s="8"/>
      <c r="M246" s="8" t="s">
        <v>529</v>
      </c>
      <c r="N246" s="8">
        <v>4</v>
      </c>
      <c r="O246" s="8" t="s">
        <v>529</v>
      </c>
    </row>
    <row r="247" spans="1:17" ht="54">
      <c r="A247" s="12">
        <v>10604</v>
      </c>
      <c r="B247" s="12" t="s">
        <v>1</v>
      </c>
      <c r="C247" s="12" t="s">
        <v>993</v>
      </c>
      <c r="D247" s="12" t="s">
        <v>994</v>
      </c>
      <c r="E247" s="12">
        <v>1020101</v>
      </c>
      <c r="F247" s="12">
        <v>1020101001</v>
      </c>
      <c r="G247" s="12" t="s">
        <v>256</v>
      </c>
      <c r="H247" s="12">
        <v>1</v>
      </c>
      <c r="I247" s="12" t="s">
        <v>698</v>
      </c>
      <c r="J247" s="13">
        <v>170</v>
      </c>
      <c r="K247" s="12" t="s">
        <v>386</v>
      </c>
      <c r="L247" s="12" t="s">
        <v>422</v>
      </c>
      <c r="M247" s="12" t="s">
        <v>529</v>
      </c>
      <c r="N247" s="8">
        <v>4</v>
      </c>
      <c r="O247" s="12" t="s">
        <v>529</v>
      </c>
    </row>
    <row r="248" spans="1:17" s="21" customFormat="1" ht="54">
      <c r="A248" s="8">
        <v>10604</v>
      </c>
      <c r="B248" s="8" t="s">
        <v>2</v>
      </c>
      <c r="C248" s="8" t="s">
        <v>993</v>
      </c>
      <c r="D248" s="8" t="s">
        <v>994</v>
      </c>
      <c r="E248" s="8">
        <v>1020101</v>
      </c>
      <c r="F248" s="8">
        <v>1020101001</v>
      </c>
      <c r="G248" s="8" t="s">
        <v>256</v>
      </c>
      <c r="H248" s="8"/>
      <c r="I248" s="8" t="s">
        <v>544</v>
      </c>
      <c r="J248" s="18">
        <v>262.73</v>
      </c>
      <c r="K248" s="8"/>
      <c r="L248" s="8"/>
      <c r="M248" s="8" t="s">
        <v>529</v>
      </c>
      <c r="N248" s="8">
        <v>4</v>
      </c>
      <c r="O248" s="8" t="s">
        <v>529</v>
      </c>
      <c r="P248" s="21" t="s">
        <v>1090</v>
      </c>
      <c r="Q248" s="21" t="s">
        <v>1092</v>
      </c>
    </row>
    <row r="249" spans="1:17" ht="54">
      <c r="A249" s="12">
        <v>10604</v>
      </c>
      <c r="B249" s="12" t="s">
        <v>2</v>
      </c>
      <c r="C249" s="12" t="s">
        <v>993</v>
      </c>
      <c r="D249" s="12" t="s">
        <v>994</v>
      </c>
      <c r="E249" s="12">
        <v>1020101</v>
      </c>
      <c r="F249" s="12">
        <v>1020101001</v>
      </c>
      <c r="G249" s="12" t="s">
        <v>256</v>
      </c>
      <c r="H249" s="12">
        <v>1</v>
      </c>
      <c r="I249" s="12" t="s">
        <v>698</v>
      </c>
      <c r="J249" s="13">
        <v>262.73</v>
      </c>
      <c r="K249" s="12" t="s">
        <v>386</v>
      </c>
      <c r="L249" s="12" t="s">
        <v>422</v>
      </c>
      <c r="M249" s="12" t="s">
        <v>529</v>
      </c>
      <c r="N249" s="8">
        <v>4</v>
      </c>
      <c r="O249" s="12" t="s">
        <v>529</v>
      </c>
      <c r="P249" s="2" t="s">
        <v>1091</v>
      </c>
      <c r="Q249" s="2" t="s">
        <v>1092</v>
      </c>
    </row>
    <row r="250" spans="1:17" s="21" customFormat="1" ht="48" customHeight="1">
      <c r="A250" s="8">
        <v>10605</v>
      </c>
      <c r="B250" s="8" t="s">
        <v>1</v>
      </c>
      <c r="C250" s="8" t="s">
        <v>993</v>
      </c>
      <c r="D250" s="8" t="s">
        <v>994</v>
      </c>
      <c r="E250" s="8">
        <v>1030211</v>
      </c>
      <c r="F250" s="8"/>
      <c r="G250" s="8" t="s">
        <v>257</v>
      </c>
      <c r="H250" s="8"/>
      <c r="I250" s="8" t="s">
        <v>544</v>
      </c>
      <c r="J250" s="18">
        <v>200</v>
      </c>
      <c r="K250" s="8"/>
      <c r="L250" s="8"/>
      <c r="M250" s="8" t="s">
        <v>529</v>
      </c>
      <c r="N250" s="8">
        <v>4</v>
      </c>
      <c r="O250" s="8" t="s">
        <v>529</v>
      </c>
    </row>
    <row r="251" spans="1:17" ht="48" customHeight="1">
      <c r="A251" s="12">
        <v>10605</v>
      </c>
      <c r="B251" s="12" t="s">
        <v>1</v>
      </c>
      <c r="C251" s="12" t="s">
        <v>993</v>
      </c>
      <c r="D251" s="12" t="s">
        <v>994</v>
      </c>
      <c r="E251" s="12">
        <v>1030211</v>
      </c>
      <c r="F251" s="12"/>
      <c r="G251" s="12" t="s">
        <v>257</v>
      </c>
      <c r="H251" s="12">
        <v>1</v>
      </c>
      <c r="I251" s="12" t="s">
        <v>699</v>
      </c>
      <c r="J251" s="13">
        <v>200</v>
      </c>
      <c r="K251" s="12" t="s">
        <v>386</v>
      </c>
      <c r="L251" s="12" t="s">
        <v>422</v>
      </c>
      <c r="M251" s="12" t="s">
        <v>529</v>
      </c>
      <c r="N251" s="8">
        <v>4</v>
      </c>
      <c r="O251" s="12" t="s">
        <v>529</v>
      </c>
    </row>
    <row r="252" spans="1:17" s="21" customFormat="1" ht="51.75" customHeight="1">
      <c r="A252" s="8">
        <v>10605</v>
      </c>
      <c r="B252" s="8" t="s">
        <v>2</v>
      </c>
      <c r="C252" s="8" t="s">
        <v>993</v>
      </c>
      <c r="D252" s="8" t="s">
        <v>994</v>
      </c>
      <c r="E252" s="8">
        <v>1030211</v>
      </c>
      <c r="F252" s="8"/>
      <c r="G252" s="8" t="s">
        <v>257</v>
      </c>
      <c r="H252" s="8"/>
      <c r="I252" s="8" t="s">
        <v>544</v>
      </c>
      <c r="J252" s="18">
        <v>310</v>
      </c>
      <c r="K252" s="8"/>
      <c r="L252" s="8"/>
      <c r="M252" s="8" t="s">
        <v>529</v>
      </c>
      <c r="N252" s="8">
        <v>4</v>
      </c>
      <c r="O252" s="8" t="s">
        <v>529</v>
      </c>
      <c r="P252" s="21" t="s">
        <v>1090</v>
      </c>
      <c r="Q252" s="21" t="s">
        <v>1092</v>
      </c>
    </row>
    <row r="253" spans="1:17" ht="51.75" customHeight="1">
      <c r="A253" s="12">
        <v>10605</v>
      </c>
      <c r="B253" s="12" t="s">
        <v>2</v>
      </c>
      <c r="C253" s="12" t="s">
        <v>993</v>
      </c>
      <c r="D253" s="12" t="s">
        <v>994</v>
      </c>
      <c r="E253" s="12">
        <v>1030211</v>
      </c>
      <c r="F253" s="12"/>
      <c r="G253" s="12" t="s">
        <v>257</v>
      </c>
      <c r="H253" s="12">
        <v>1</v>
      </c>
      <c r="I253" s="12" t="s">
        <v>699</v>
      </c>
      <c r="J253" s="13">
        <v>310</v>
      </c>
      <c r="K253" s="12" t="s">
        <v>386</v>
      </c>
      <c r="L253" s="12" t="s">
        <v>422</v>
      </c>
      <c r="M253" s="12" t="s">
        <v>529</v>
      </c>
      <c r="N253" s="8">
        <v>4</v>
      </c>
      <c r="O253" s="12" t="s">
        <v>529</v>
      </c>
      <c r="P253" s="2" t="s">
        <v>1091</v>
      </c>
      <c r="Q253" s="2" t="s">
        <v>1092</v>
      </c>
    </row>
    <row r="254" spans="1:17" s="21" customFormat="1" ht="54">
      <c r="A254" s="8">
        <v>10606</v>
      </c>
      <c r="B254" s="8" t="s">
        <v>2</v>
      </c>
      <c r="C254" s="8" t="s">
        <v>993</v>
      </c>
      <c r="D254" s="8" t="s">
        <v>998</v>
      </c>
      <c r="E254" s="8">
        <v>1030211</v>
      </c>
      <c r="F254" s="8"/>
      <c r="G254" s="8" t="s">
        <v>1082</v>
      </c>
      <c r="H254" s="8"/>
      <c r="I254" s="8" t="s">
        <v>544</v>
      </c>
      <c r="J254" s="18">
        <v>170</v>
      </c>
      <c r="K254" s="8"/>
      <c r="L254" s="8"/>
      <c r="M254" s="8" t="s">
        <v>529</v>
      </c>
      <c r="N254" s="8">
        <v>4</v>
      </c>
      <c r="O254" s="8" t="s">
        <v>529</v>
      </c>
      <c r="P254" s="21" t="s">
        <v>1090</v>
      </c>
      <c r="Q254" s="21" t="s">
        <v>1098</v>
      </c>
    </row>
    <row r="255" spans="1:17" ht="54">
      <c r="A255" s="12">
        <v>10606</v>
      </c>
      <c r="B255" s="12" t="s">
        <v>2</v>
      </c>
      <c r="C255" s="12" t="s">
        <v>993</v>
      </c>
      <c r="D255" s="12" t="s">
        <v>998</v>
      </c>
      <c r="E255" s="12">
        <v>1030211</v>
      </c>
      <c r="F255" s="12"/>
      <c r="G255" s="12" t="s">
        <v>1082</v>
      </c>
      <c r="H255" s="12">
        <v>1</v>
      </c>
      <c r="I255" s="12" t="s">
        <v>1083</v>
      </c>
      <c r="J255" s="13">
        <v>170</v>
      </c>
      <c r="K255" s="12" t="s">
        <v>386</v>
      </c>
      <c r="L255" s="12" t="s">
        <v>422</v>
      </c>
      <c r="M255" s="12" t="s">
        <v>529</v>
      </c>
      <c r="N255" s="8">
        <v>4</v>
      </c>
      <c r="O255" s="12" t="s">
        <v>529</v>
      </c>
      <c r="P255" s="2" t="s">
        <v>1091</v>
      </c>
      <c r="Q255" s="2" t="s">
        <v>1098</v>
      </c>
    </row>
    <row r="256" spans="1:17" s="21" customFormat="1" ht="54">
      <c r="A256" s="8">
        <v>10609</v>
      </c>
      <c r="B256" s="8" t="s">
        <v>1</v>
      </c>
      <c r="C256" s="8" t="s">
        <v>993</v>
      </c>
      <c r="D256" s="8" t="s">
        <v>994</v>
      </c>
      <c r="E256" s="8">
        <v>1020101</v>
      </c>
      <c r="F256" s="8">
        <v>1020101001</v>
      </c>
      <c r="G256" s="8" t="s">
        <v>258</v>
      </c>
      <c r="H256" s="8"/>
      <c r="I256" s="8" t="s">
        <v>544</v>
      </c>
      <c r="J256" s="18">
        <v>1530</v>
      </c>
      <c r="K256" s="8"/>
      <c r="L256" s="8"/>
      <c r="M256" s="8" t="s">
        <v>529</v>
      </c>
      <c r="N256" s="8">
        <v>4</v>
      </c>
      <c r="O256" s="8" t="s">
        <v>529</v>
      </c>
    </row>
    <row r="257" spans="1:19" ht="54">
      <c r="A257" s="12">
        <v>10609</v>
      </c>
      <c r="B257" s="12" t="s">
        <v>1</v>
      </c>
      <c r="C257" s="12" t="s">
        <v>993</v>
      </c>
      <c r="D257" s="12" t="s">
        <v>994</v>
      </c>
      <c r="E257" s="12">
        <v>1020101</v>
      </c>
      <c r="F257" s="12">
        <v>1020101001</v>
      </c>
      <c r="G257" s="12" t="s">
        <v>258</v>
      </c>
      <c r="H257" s="12">
        <v>1</v>
      </c>
      <c r="I257" s="12" t="s">
        <v>700</v>
      </c>
      <c r="J257" s="13">
        <v>1530</v>
      </c>
      <c r="K257" s="12" t="s">
        <v>386</v>
      </c>
      <c r="L257" s="12" t="s">
        <v>422</v>
      </c>
      <c r="M257" s="12" t="s">
        <v>529</v>
      </c>
      <c r="N257" s="8">
        <v>4</v>
      </c>
      <c r="O257" s="12" t="s">
        <v>529</v>
      </c>
    </row>
    <row r="258" spans="1:19" s="21" customFormat="1" ht="56.25" customHeight="1">
      <c r="A258" s="8">
        <v>10611</v>
      </c>
      <c r="B258" s="8" t="s">
        <v>1</v>
      </c>
      <c r="C258" s="8" t="s">
        <v>993</v>
      </c>
      <c r="D258" s="8" t="s">
        <v>994</v>
      </c>
      <c r="E258" s="8">
        <v>1030211</v>
      </c>
      <c r="F258" s="8"/>
      <c r="G258" s="8" t="s">
        <v>259</v>
      </c>
      <c r="H258" s="8"/>
      <c r="I258" s="8" t="s">
        <v>544</v>
      </c>
      <c r="J258" s="18">
        <v>700</v>
      </c>
      <c r="K258" s="8"/>
      <c r="L258" s="8"/>
      <c r="M258" s="8" t="s">
        <v>529</v>
      </c>
      <c r="N258" s="8">
        <v>4</v>
      </c>
      <c r="O258" s="8" t="s">
        <v>529</v>
      </c>
    </row>
    <row r="259" spans="1:19" ht="56.25" customHeight="1">
      <c r="A259" s="12">
        <v>10611</v>
      </c>
      <c r="B259" s="12" t="s">
        <v>1</v>
      </c>
      <c r="C259" s="12" t="s">
        <v>993</v>
      </c>
      <c r="D259" s="12" t="s">
        <v>994</v>
      </c>
      <c r="E259" s="12">
        <v>1030211</v>
      </c>
      <c r="F259" s="12"/>
      <c r="G259" s="12" t="s">
        <v>259</v>
      </c>
      <c r="H259" s="12">
        <v>1</v>
      </c>
      <c r="I259" s="12" t="s">
        <v>366</v>
      </c>
      <c r="J259" s="13">
        <v>700</v>
      </c>
      <c r="K259" s="12" t="s">
        <v>386</v>
      </c>
      <c r="L259" s="12" t="s">
        <v>422</v>
      </c>
      <c r="M259" s="12" t="s">
        <v>529</v>
      </c>
      <c r="N259" s="8">
        <v>4</v>
      </c>
      <c r="O259" s="12" t="s">
        <v>529</v>
      </c>
    </row>
    <row r="260" spans="1:19" s="21" customFormat="1" ht="54">
      <c r="A260" s="8">
        <v>10663</v>
      </c>
      <c r="B260" s="8" t="s">
        <v>1</v>
      </c>
      <c r="C260" s="8" t="s">
        <v>993</v>
      </c>
      <c r="D260" s="8" t="s">
        <v>994</v>
      </c>
      <c r="E260" s="8">
        <v>1030201</v>
      </c>
      <c r="F260" s="8"/>
      <c r="G260" s="8" t="s">
        <v>1034</v>
      </c>
      <c r="H260" s="8"/>
      <c r="I260" s="8"/>
      <c r="J260" s="18">
        <v>6588757.7600000007</v>
      </c>
      <c r="K260" s="8"/>
      <c r="L260" s="8"/>
      <c r="M260" s="8" t="s">
        <v>529</v>
      </c>
      <c r="N260" s="8">
        <v>4</v>
      </c>
      <c r="O260" s="8"/>
    </row>
    <row r="261" spans="1:19" ht="54">
      <c r="A261" s="12">
        <v>10663</v>
      </c>
      <c r="B261" s="12" t="s">
        <v>1</v>
      </c>
      <c r="C261" s="12" t="s">
        <v>993</v>
      </c>
      <c r="D261" s="12" t="s">
        <v>994</v>
      </c>
      <c r="E261" s="12">
        <v>1030201</v>
      </c>
      <c r="F261" s="12">
        <v>1030201001</v>
      </c>
      <c r="G261" s="12" t="s">
        <v>1034</v>
      </c>
      <c r="H261" s="12">
        <v>1</v>
      </c>
      <c r="I261" s="12" t="s">
        <v>657</v>
      </c>
      <c r="J261" s="13">
        <v>3608500</v>
      </c>
      <c r="K261" s="14" t="s">
        <v>385</v>
      </c>
      <c r="L261" s="12" t="s">
        <v>422</v>
      </c>
      <c r="M261" s="12" t="s">
        <v>529</v>
      </c>
      <c r="N261" s="8">
        <v>4</v>
      </c>
      <c r="O261" s="12"/>
    </row>
    <row r="262" spans="1:19" s="21" customFormat="1" ht="54">
      <c r="A262" s="14" t="s">
        <v>1052</v>
      </c>
      <c r="B262" s="12" t="s">
        <v>1</v>
      </c>
      <c r="C262" s="12" t="s">
        <v>993</v>
      </c>
      <c r="D262" s="12" t="s">
        <v>994</v>
      </c>
      <c r="E262" s="12">
        <v>1030201</v>
      </c>
      <c r="F262" s="12">
        <v>1030201001</v>
      </c>
      <c r="G262" s="12" t="s">
        <v>1034</v>
      </c>
      <c r="H262" s="12">
        <v>2</v>
      </c>
      <c r="I262" s="12" t="s">
        <v>658</v>
      </c>
      <c r="J262" s="13">
        <v>402702.24</v>
      </c>
      <c r="K262" s="14" t="s">
        <v>385</v>
      </c>
      <c r="L262" s="12" t="s">
        <v>422</v>
      </c>
      <c r="M262" s="12" t="s">
        <v>529</v>
      </c>
      <c r="N262" s="8">
        <v>4</v>
      </c>
      <c r="O262" s="12"/>
      <c r="P262" s="2"/>
      <c r="Q262" s="2"/>
      <c r="R262" s="2"/>
      <c r="S262" s="2"/>
    </row>
    <row r="263" spans="1:19" ht="54">
      <c r="A263" s="14" t="s">
        <v>1052</v>
      </c>
      <c r="B263" s="12" t="s">
        <v>1</v>
      </c>
      <c r="C263" s="12" t="s">
        <v>993</v>
      </c>
      <c r="D263" s="12" t="s">
        <v>994</v>
      </c>
      <c r="E263" s="12">
        <v>1030201</v>
      </c>
      <c r="F263" s="12">
        <v>1030201002</v>
      </c>
      <c r="G263" s="12" t="s">
        <v>1034</v>
      </c>
      <c r="H263" s="12">
        <v>3</v>
      </c>
      <c r="I263" s="12" t="s">
        <v>659</v>
      </c>
      <c r="J263" s="13">
        <v>1010000</v>
      </c>
      <c r="K263" s="14" t="s">
        <v>385</v>
      </c>
      <c r="L263" s="12" t="s">
        <v>422</v>
      </c>
      <c r="M263" s="12" t="s">
        <v>529</v>
      </c>
      <c r="N263" s="8">
        <v>4</v>
      </c>
      <c r="O263" s="12"/>
    </row>
    <row r="264" spans="1:19" ht="54">
      <c r="A264" s="14" t="s">
        <v>1052</v>
      </c>
      <c r="B264" s="12" t="s">
        <v>1</v>
      </c>
      <c r="C264" s="12" t="s">
        <v>993</v>
      </c>
      <c r="D264" s="12" t="s">
        <v>994</v>
      </c>
      <c r="E264" s="12">
        <v>1030201</v>
      </c>
      <c r="F264" s="12">
        <v>1030201002</v>
      </c>
      <c r="G264" s="12" t="s">
        <v>1034</v>
      </c>
      <c r="H264" s="12">
        <v>4</v>
      </c>
      <c r="I264" s="12" t="s">
        <v>660</v>
      </c>
      <c r="J264" s="13">
        <v>460000</v>
      </c>
      <c r="K264" s="14" t="s">
        <v>385</v>
      </c>
      <c r="L264" s="12" t="s">
        <v>422</v>
      </c>
      <c r="M264" s="12" t="s">
        <v>529</v>
      </c>
      <c r="N264" s="8">
        <v>4</v>
      </c>
      <c r="O264" s="12"/>
    </row>
    <row r="265" spans="1:19" s="21" customFormat="1" ht="54">
      <c r="A265" s="14" t="s">
        <v>1052</v>
      </c>
      <c r="B265" s="12" t="s">
        <v>1</v>
      </c>
      <c r="C265" s="12" t="s">
        <v>993</v>
      </c>
      <c r="D265" s="12" t="s">
        <v>994</v>
      </c>
      <c r="E265" s="12">
        <v>1030201</v>
      </c>
      <c r="F265" s="12">
        <v>1030201001</v>
      </c>
      <c r="G265" s="12" t="s">
        <v>1034</v>
      </c>
      <c r="H265" s="12">
        <v>5</v>
      </c>
      <c r="I265" s="12" t="s">
        <v>662</v>
      </c>
      <c r="J265" s="13">
        <v>704076.48</v>
      </c>
      <c r="K265" s="14" t="s">
        <v>385</v>
      </c>
      <c r="L265" s="12" t="s">
        <v>422</v>
      </c>
      <c r="M265" s="12" t="s">
        <v>529</v>
      </c>
      <c r="N265" s="8">
        <v>4</v>
      </c>
      <c r="O265" s="12"/>
      <c r="P265" s="2"/>
      <c r="Q265" s="2"/>
      <c r="R265" s="2"/>
      <c r="S265" s="2"/>
    </row>
    <row r="266" spans="1:19" ht="54">
      <c r="A266" s="14" t="s">
        <v>1052</v>
      </c>
      <c r="B266" s="12" t="s">
        <v>1</v>
      </c>
      <c r="C266" s="12" t="s">
        <v>993</v>
      </c>
      <c r="D266" s="12" t="s">
        <v>994</v>
      </c>
      <c r="E266" s="12">
        <v>1030201</v>
      </c>
      <c r="F266" s="12">
        <v>1030201001</v>
      </c>
      <c r="G266" s="12" t="s">
        <v>1034</v>
      </c>
      <c r="H266" s="12">
        <v>6</v>
      </c>
      <c r="I266" s="12" t="s">
        <v>663</v>
      </c>
      <c r="J266" s="13">
        <v>162479.04000000001</v>
      </c>
      <c r="K266" s="14" t="s">
        <v>385</v>
      </c>
      <c r="L266" s="12" t="s">
        <v>422</v>
      </c>
      <c r="M266" s="12" t="s">
        <v>529</v>
      </c>
      <c r="N266" s="8">
        <v>4</v>
      </c>
      <c r="O266" s="12"/>
    </row>
    <row r="267" spans="1:19" ht="54">
      <c r="A267" s="14" t="s">
        <v>1052</v>
      </c>
      <c r="B267" s="12" t="s">
        <v>1</v>
      </c>
      <c r="C267" s="12" t="s">
        <v>993</v>
      </c>
      <c r="D267" s="12" t="s">
        <v>994</v>
      </c>
      <c r="E267" s="12">
        <v>1030201</v>
      </c>
      <c r="F267" s="12">
        <v>1030201002</v>
      </c>
      <c r="G267" s="12" t="s">
        <v>1034</v>
      </c>
      <c r="H267" s="12">
        <v>7</v>
      </c>
      <c r="I267" s="12" t="s">
        <v>664</v>
      </c>
      <c r="J267" s="13">
        <v>241000</v>
      </c>
      <c r="K267" s="14" t="s">
        <v>385</v>
      </c>
      <c r="L267" s="12" t="s">
        <v>422</v>
      </c>
      <c r="M267" s="12" t="s">
        <v>529</v>
      </c>
      <c r="N267" s="8">
        <v>4</v>
      </c>
      <c r="O267" s="12"/>
    </row>
    <row r="268" spans="1:19" s="21" customFormat="1" ht="54">
      <c r="A268" s="9" t="s">
        <v>1053</v>
      </c>
      <c r="B268" s="8" t="s">
        <v>1</v>
      </c>
      <c r="C268" s="8" t="s">
        <v>993</v>
      </c>
      <c r="D268" s="8" t="s">
        <v>994</v>
      </c>
      <c r="E268" s="8">
        <v>1020101</v>
      </c>
      <c r="F268" s="8">
        <v>1020101001</v>
      </c>
      <c r="G268" s="8" t="s">
        <v>1035</v>
      </c>
      <c r="H268" s="8"/>
      <c r="I268" s="8" t="s">
        <v>544</v>
      </c>
      <c r="J268" s="18">
        <v>415500</v>
      </c>
      <c r="K268" s="8"/>
      <c r="L268" s="8"/>
      <c r="M268" s="8" t="s">
        <v>529</v>
      </c>
      <c r="N268" s="8">
        <v>4</v>
      </c>
      <c r="O268" s="8" t="s">
        <v>529</v>
      </c>
    </row>
    <row r="269" spans="1:19" ht="54">
      <c r="A269" s="14" t="s">
        <v>1053</v>
      </c>
      <c r="B269" s="12" t="s">
        <v>1</v>
      </c>
      <c r="C269" s="12" t="s">
        <v>993</v>
      </c>
      <c r="D269" s="12" t="s">
        <v>994</v>
      </c>
      <c r="E269" s="12">
        <v>1020101</v>
      </c>
      <c r="F269" s="12">
        <v>1020101001</v>
      </c>
      <c r="G269" s="12" t="s">
        <v>1036</v>
      </c>
      <c r="H269" s="12">
        <v>1</v>
      </c>
      <c r="I269" s="12" t="s">
        <v>661</v>
      </c>
      <c r="J269" s="13">
        <v>341500</v>
      </c>
      <c r="K269" s="14" t="s">
        <v>386</v>
      </c>
      <c r="L269" s="12" t="s">
        <v>422</v>
      </c>
      <c r="M269" s="12" t="s">
        <v>529</v>
      </c>
      <c r="N269" s="8">
        <v>4</v>
      </c>
      <c r="O269" s="12" t="s">
        <v>529</v>
      </c>
    </row>
    <row r="270" spans="1:19" s="21" customFormat="1" ht="54">
      <c r="A270" s="14" t="s">
        <v>1053</v>
      </c>
      <c r="B270" s="12" t="s">
        <v>1</v>
      </c>
      <c r="C270" s="12" t="s">
        <v>993</v>
      </c>
      <c r="D270" s="12" t="s">
        <v>994</v>
      </c>
      <c r="E270" s="12">
        <v>1020101</v>
      </c>
      <c r="F270" s="12">
        <v>1020101001</v>
      </c>
      <c r="G270" s="12" t="s">
        <v>1035</v>
      </c>
      <c r="H270" s="12">
        <v>2</v>
      </c>
      <c r="I270" s="12" t="s">
        <v>665</v>
      </c>
      <c r="J270" s="13">
        <v>74000</v>
      </c>
      <c r="K270" s="14" t="s">
        <v>386</v>
      </c>
      <c r="L270" s="12" t="s">
        <v>422</v>
      </c>
      <c r="M270" s="12" t="s">
        <v>529</v>
      </c>
      <c r="N270" s="8">
        <v>4</v>
      </c>
      <c r="O270" s="12" t="s">
        <v>529</v>
      </c>
      <c r="P270" s="2"/>
      <c r="Q270" s="2"/>
      <c r="R270" s="2"/>
      <c r="S270" s="2"/>
    </row>
    <row r="271" spans="1:19" ht="90">
      <c r="A271" s="8">
        <v>10665</v>
      </c>
      <c r="B271" s="8" t="s">
        <v>1</v>
      </c>
      <c r="C271" s="8" t="s">
        <v>993</v>
      </c>
      <c r="D271" s="8" t="s">
        <v>995</v>
      </c>
      <c r="E271" s="8">
        <v>1030102</v>
      </c>
      <c r="F271" s="8"/>
      <c r="G271" s="8" t="s">
        <v>109</v>
      </c>
      <c r="H271" s="8"/>
      <c r="I271" s="8" t="s">
        <v>544</v>
      </c>
      <c r="J271" s="18">
        <v>1000</v>
      </c>
      <c r="K271" s="8"/>
      <c r="L271" s="8"/>
      <c r="M271" s="8" t="s">
        <v>529</v>
      </c>
      <c r="N271" s="8">
        <v>4</v>
      </c>
      <c r="O271" s="8" t="s">
        <v>529</v>
      </c>
      <c r="P271" s="21"/>
      <c r="Q271" s="21"/>
      <c r="R271" s="21"/>
      <c r="S271" s="21"/>
    </row>
    <row r="272" spans="1:19" s="21" customFormat="1" ht="90">
      <c r="A272" s="12">
        <v>10665</v>
      </c>
      <c r="B272" s="12" t="s">
        <v>1</v>
      </c>
      <c r="C272" s="12" t="s">
        <v>993</v>
      </c>
      <c r="D272" s="12" t="s">
        <v>995</v>
      </c>
      <c r="E272" s="12">
        <v>1030102</v>
      </c>
      <c r="F272" s="12"/>
      <c r="G272" s="12" t="s">
        <v>109</v>
      </c>
      <c r="H272" s="12">
        <v>1</v>
      </c>
      <c r="I272" s="12" t="s">
        <v>1044</v>
      </c>
      <c r="J272" s="13">
        <v>1000</v>
      </c>
      <c r="K272" s="12" t="s">
        <v>386</v>
      </c>
      <c r="L272" s="12" t="s">
        <v>422</v>
      </c>
      <c r="M272" s="12" t="s">
        <v>529</v>
      </c>
      <c r="N272" s="8">
        <v>4</v>
      </c>
      <c r="O272" s="12" t="s">
        <v>529</v>
      </c>
      <c r="P272" s="2"/>
      <c r="Q272" s="2"/>
      <c r="R272" s="2"/>
      <c r="S272" s="2"/>
    </row>
    <row r="273" spans="1:19">
      <c r="A273" s="9" t="s">
        <v>1054</v>
      </c>
      <c r="B273" s="8"/>
      <c r="C273" s="8"/>
      <c r="D273" s="8"/>
      <c r="E273" s="8"/>
      <c r="F273" s="8"/>
      <c r="G273" s="8" t="s">
        <v>1037</v>
      </c>
      <c r="H273" s="8"/>
      <c r="I273" s="8"/>
      <c r="J273" s="18">
        <v>1210</v>
      </c>
      <c r="K273" s="9"/>
      <c r="L273" s="8"/>
      <c r="M273" s="8" t="s">
        <v>529</v>
      </c>
      <c r="N273" s="8">
        <v>4</v>
      </c>
      <c r="O273" s="8"/>
      <c r="P273" s="21"/>
      <c r="Q273" s="21"/>
      <c r="R273" s="21"/>
      <c r="S273" s="21"/>
    </row>
    <row r="274" spans="1:19" s="21" customFormat="1" ht="54">
      <c r="A274" s="12">
        <v>10666</v>
      </c>
      <c r="B274" s="12" t="s">
        <v>1</v>
      </c>
      <c r="C274" s="12" t="s">
        <v>993</v>
      </c>
      <c r="D274" s="12" t="s">
        <v>1001</v>
      </c>
      <c r="E274" s="12">
        <v>1020101</v>
      </c>
      <c r="F274" s="12">
        <v>1020101001</v>
      </c>
      <c r="G274" s="12" t="s">
        <v>1037</v>
      </c>
      <c r="H274" s="12">
        <v>1</v>
      </c>
      <c r="I274" s="12" t="s">
        <v>1038</v>
      </c>
      <c r="J274" s="13">
        <v>1210</v>
      </c>
      <c r="K274" s="12" t="s">
        <v>386</v>
      </c>
      <c r="L274" s="12" t="s">
        <v>422</v>
      </c>
      <c r="M274" s="12" t="s">
        <v>529</v>
      </c>
      <c r="N274" s="8">
        <v>4</v>
      </c>
      <c r="O274" s="12" t="s">
        <v>529</v>
      </c>
      <c r="P274" s="2"/>
      <c r="Q274" s="2"/>
      <c r="R274" s="2"/>
      <c r="S274" s="2"/>
    </row>
    <row r="275" spans="1:19" ht="54">
      <c r="A275" s="8">
        <v>10667</v>
      </c>
      <c r="B275" s="8" t="s">
        <v>1</v>
      </c>
      <c r="C275" s="8" t="s">
        <v>993</v>
      </c>
      <c r="D275" s="8" t="s">
        <v>1001</v>
      </c>
      <c r="E275" s="8">
        <v>1030211</v>
      </c>
      <c r="F275" s="8"/>
      <c r="G275" s="8" t="s">
        <v>1039</v>
      </c>
      <c r="H275" s="8"/>
      <c r="I275" s="8" t="s">
        <v>544</v>
      </c>
      <c r="J275" s="18">
        <v>800</v>
      </c>
      <c r="K275" s="8"/>
      <c r="L275" s="8"/>
      <c r="M275" s="8" t="s">
        <v>529</v>
      </c>
      <c r="N275" s="8">
        <v>4</v>
      </c>
      <c r="O275" s="8" t="s">
        <v>529</v>
      </c>
      <c r="P275" s="21"/>
      <c r="Q275" s="21"/>
      <c r="R275" s="21"/>
      <c r="S275" s="21"/>
    </row>
    <row r="276" spans="1:19" s="21" customFormat="1" ht="54">
      <c r="A276" s="12">
        <v>10667</v>
      </c>
      <c r="B276" s="12" t="s">
        <v>1</v>
      </c>
      <c r="C276" s="12" t="s">
        <v>993</v>
      </c>
      <c r="D276" s="12" t="s">
        <v>1001</v>
      </c>
      <c r="E276" s="12">
        <v>1030211</v>
      </c>
      <c r="F276" s="12"/>
      <c r="G276" s="12" t="s">
        <v>1039</v>
      </c>
      <c r="H276" s="12">
        <v>1</v>
      </c>
      <c r="I276" s="12" t="s">
        <v>1040</v>
      </c>
      <c r="J276" s="13">
        <v>800</v>
      </c>
      <c r="K276" s="12" t="s">
        <v>386</v>
      </c>
      <c r="L276" s="12" t="s">
        <v>428</v>
      </c>
      <c r="M276" s="12" t="s">
        <v>529</v>
      </c>
      <c r="N276" s="8">
        <v>4</v>
      </c>
      <c r="O276" s="12" t="s">
        <v>529</v>
      </c>
      <c r="P276" s="2"/>
      <c r="Q276" s="2"/>
      <c r="R276" s="2"/>
      <c r="S276" s="2"/>
    </row>
    <row r="277" spans="1:19" ht="54">
      <c r="A277" s="8">
        <v>70004</v>
      </c>
      <c r="B277" s="8" t="s">
        <v>1</v>
      </c>
      <c r="C277" s="8" t="s">
        <v>1021</v>
      </c>
      <c r="D277" s="8" t="s">
        <v>1022</v>
      </c>
      <c r="E277" s="8">
        <v>7010101</v>
      </c>
      <c r="F277" s="8"/>
      <c r="G277" s="8" t="s">
        <v>302</v>
      </c>
      <c r="H277" s="8"/>
      <c r="I277" s="8" t="s">
        <v>544</v>
      </c>
      <c r="J277" s="18">
        <v>15000</v>
      </c>
      <c r="K277" s="8"/>
      <c r="L277" s="8"/>
      <c r="M277" s="8" t="s">
        <v>529</v>
      </c>
      <c r="N277" s="8">
        <v>4</v>
      </c>
      <c r="O277" s="8" t="s">
        <v>529</v>
      </c>
      <c r="P277" s="21"/>
      <c r="Q277" s="21"/>
      <c r="R277" s="21"/>
      <c r="S277" s="21"/>
    </row>
    <row r="278" spans="1:19" s="21" customFormat="1" ht="54">
      <c r="A278" s="12">
        <v>70004</v>
      </c>
      <c r="B278" s="12" t="s">
        <v>1</v>
      </c>
      <c r="C278" s="12" t="s">
        <v>1021</v>
      </c>
      <c r="D278" s="12" t="s">
        <v>1022</v>
      </c>
      <c r="E278" s="12">
        <v>7010101</v>
      </c>
      <c r="F278" s="12"/>
      <c r="G278" s="12" t="s">
        <v>302</v>
      </c>
      <c r="H278" s="12">
        <v>1</v>
      </c>
      <c r="I278" s="12" t="s">
        <v>370</v>
      </c>
      <c r="J278" s="13">
        <v>15000</v>
      </c>
      <c r="K278" s="12" t="s">
        <v>386</v>
      </c>
      <c r="L278" s="12" t="s">
        <v>439</v>
      </c>
      <c r="M278" s="12" t="s">
        <v>529</v>
      </c>
      <c r="N278" s="8">
        <v>4</v>
      </c>
      <c r="O278" s="12" t="s">
        <v>529</v>
      </c>
      <c r="P278" s="2"/>
      <c r="Q278" s="2"/>
      <c r="R278" s="2"/>
      <c r="S278" s="2"/>
    </row>
    <row r="279" spans="1:19" ht="54">
      <c r="A279" s="8">
        <v>70005</v>
      </c>
      <c r="B279" s="8" t="s">
        <v>1</v>
      </c>
      <c r="C279" s="8" t="s">
        <v>1021</v>
      </c>
      <c r="D279" s="8" t="s">
        <v>1022</v>
      </c>
      <c r="E279" s="8">
        <v>7010201</v>
      </c>
      <c r="F279" s="8"/>
      <c r="G279" s="8" t="s">
        <v>303</v>
      </c>
      <c r="H279" s="8"/>
      <c r="I279" s="8" t="s">
        <v>544</v>
      </c>
      <c r="J279" s="18">
        <v>3200000</v>
      </c>
      <c r="K279" s="8"/>
      <c r="L279" s="8"/>
      <c r="M279" s="8" t="s">
        <v>529</v>
      </c>
      <c r="N279" s="8">
        <v>4</v>
      </c>
      <c r="O279" s="8" t="s">
        <v>529</v>
      </c>
      <c r="P279" s="21"/>
      <c r="Q279" s="21"/>
      <c r="R279" s="21"/>
      <c r="S279" s="21"/>
    </row>
    <row r="280" spans="1:19" s="21" customFormat="1" ht="54">
      <c r="A280" s="12">
        <v>70005</v>
      </c>
      <c r="B280" s="12" t="s">
        <v>1</v>
      </c>
      <c r="C280" s="12" t="s">
        <v>1021</v>
      </c>
      <c r="D280" s="12" t="s">
        <v>1022</v>
      </c>
      <c r="E280" s="12">
        <v>7010201</v>
      </c>
      <c r="F280" s="12"/>
      <c r="G280" s="12" t="s">
        <v>303</v>
      </c>
      <c r="H280" s="12">
        <v>1</v>
      </c>
      <c r="I280" s="12" t="s">
        <v>371</v>
      </c>
      <c r="J280" s="13">
        <v>3200000</v>
      </c>
      <c r="K280" s="12" t="s">
        <v>386</v>
      </c>
      <c r="L280" s="12" t="s">
        <v>422</v>
      </c>
      <c r="M280" s="12" t="s">
        <v>529</v>
      </c>
      <c r="N280" s="8">
        <v>4</v>
      </c>
      <c r="O280" s="12" t="s">
        <v>529</v>
      </c>
      <c r="P280" s="2"/>
      <c r="Q280" s="2"/>
      <c r="R280" s="2"/>
      <c r="S280" s="2"/>
    </row>
    <row r="281" spans="1:19" ht="54">
      <c r="A281" s="8">
        <v>70006</v>
      </c>
      <c r="B281" s="8" t="s">
        <v>1</v>
      </c>
      <c r="C281" s="8" t="s">
        <v>1021</v>
      </c>
      <c r="D281" s="8" t="s">
        <v>1022</v>
      </c>
      <c r="E281" s="8">
        <v>7010301</v>
      </c>
      <c r="F281" s="8">
        <v>7010301001</v>
      </c>
      <c r="G281" s="8" t="s">
        <v>304</v>
      </c>
      <c r="H281" s="8"/>
      <c r="I281" s="8" t="s">
        <v>544</v>
      </c>
      <c r="J281" s="18">
        <v>30000</v>
      </c>
      <c r="K281" s="8"/>
      <c r="L281" s="8"/>
      <c r="M281" s="8" t="s">
        <v>529</v>
      </c>
      <c r="N281" s="8">
        <v>4</v>
      </c>
      <c r="O281" s="8" t="s">
        <v>529</v>
      </c>
      <c r="P281" s="21"/>
      <c r="Q281" s="21"/>
      <c r="R281" s="21"/>
      <c r="S281" s="21"/>
    </row>
    <row r="282" spans="1:19" s="21" customFormat="1" ht="54">
      <c r="A282" s="12">
        <v>70006</v>
      </c>
      <c r="B282" s="12" t="s">
        <v>1</v>
      </c>
      <c r="C282" s="12" t="s">
        <v>1021</v>
      </c>
      <c r="D282" s="12" t="s">
        <v>1022</v>
      </c>
      <c r="E282" s="12">
        <v>7010301</v>
      </c>
      <c r="F282" s="12">
        <v>7010301001</v>
      </c>
      <c r="G282" s="12" t="s">
        <v>304</v>
      </c>
      <c r="H282" s="12">
        <v>1</v>
      </c>
      <c r="I282" s="12" t="s">
        <v>372</v>
      </c>
      <c r="J282" s="13">
        <v>30000</v>
      </c>
      <c r="K282" s="12" t="s">
        <v>386</v>
      </c>
      <c r="L282" s="12" t="s">
        <v>422</v>
      </c>
      <c r="M282" s="12" t="s">
        <v>529</v>
      </c>
      <c r="N282" s="8">
        <v>4</v>
      </c>
      <c r="O282" s="12" t="s">
        <v>529</v>
      </c>
      <c r="P282" s="2"/>
      <c r="Q282" s="2"/>
      <c r="R282" s="2"/>
      <c r="S282" s="2"/>
    </row>
    <row r="283" spans="1:19" ht="54">
      <c r="A283" s="8">
        <v>70007</v>
      </c>
      <c r="B283" s="8" t="s">
        <v>1</v>
      </c>
      <c r="C283" s="8" t="s">
        <v>1021</v>
      </c>
      <c r="D283" s="8" t="s">
        <v>1022</v>
      </c>
      <c r="E283" s="8">
        <v>7010102</v>
      </c>
      <c r="F283" s="8">
        <v>7010102001</v>
      </c>
      <c r="G283" s="8" t="s">
        <v>305</v>
      </c>
      <c r="H283" s="8"/>
      <c r="I283" s="8" t="s">
        <v>544</v>
      </c>
      <c r="J283" s="18">
        <v>1100000</v>
      </c>
      <c r="K283" s="8"/>
      <c r="L283" s="8"/>
      <c r="M283" s="8" t="s">
        <v>529</v>
      </c>
      <c r="N283" s="8">
        <v>4</v>
      </c>
      <c r="O283" s="8" t="s">
        <v>529</v>
      </c>
      <c r="P283" s="21"/>
      <c r="Q283" s="21"/>
      <c r="R283" s="21"/>
      <c r="S283" s="21"/>
    </row>
    <row r="284" spans="1:19" s="21" customFormat="1" ht="54">
      <c r="A284" s="12">
        <v>70007</v>
      </c>
      <c r="B284" s="12" t="s">
        <v>1</v>
      </c>
      <c r="C284" s="12" t="s">
        <v>1021</v>
      </c>
      <c r="D284" s="12" t="s">
        <v>1022</v>
      </c>
      <c r="E284" s="12">
        <v>7010102</v>
      </c>
      <c r="F284" s="12">
        <v>7010102001</v>
      </c>
      <c r="G284" s="12" t="s">
        <v>305</v>
      </c>
      <c r="H284" s="12">
        <v>1</v>
      </c>
      <c r="I284" s="12" t="s">
        <v>373</v>
      </c>
      <c r="J284" s="13">
        <v>1100000</v>
      </c>
      <c r="K284" s="12" t="s">
        <v>386</v>
      </c>
      <c r="L284" s="12" t="s">
        <v>422</v>
      </c>
      <c r="M284" s="12" t="s">
        <v>529</v>
      </c>
      <c r="N284" s="8">
        <v>4</v>
      </c>
      <c r="O284" s="12" t="s">
        <v>529</v>
      </c>
      <c r="P284" s="2"/>
      <c r="Q284" s="2"/>
      <c r="R284" s="2"/>
      <c r="S284" s="2"/>
    </row>
    <row r="285" spans="1:19" ht="54">
      <c r="A285" s="8">
        <v>70010</v>
      </c>
      <c r="B285" s="8" t="s">
        <v>1</v>
      </c>
      <c r="C285" s="8" t="s">
        <v>1021</v>
      </c>
      <c r="D285" s="8" t="s">
        <v>1022</v>
      </c>
      <c r="E285" s="8">
        <v>7010199</v>
      </c>
      <c r="F285" s="8">
        <v>7010199999</v>
      </c>
      <c r="G285" s="8" t="s">
        <v>306</v>
      </c>
      <c r="H285" s="8"/>
      <c r="I285" s="8" t="s">
        <v>544</v>
      </c>
      <c r="J285" s="18">
        <v>5000</v>
      </c>
      <c r="K285" s="8"/>
      <c r="L285" s="8"/>
      <c r="M285" s="8" t="s">
        <v>529</v>
      </c>
      <c r="N285" s="8">
        <v>4</v>
      </c>
      <c r="O285" s="8" t="s">
        <v>529</v>
      </c>
      <c r="P285" s="21"/>
      <c r="Q285" s="21"/>
      <c r="R285" s="21"/>
      <c r="S285" s="21"/>
    </row>
    <row r="286" spans="1:19" s="21" customFormat="1" ht="54">
      <c r="A286" s="12">
        <v>70010</v>
      </c>
      <c r="B286" s="12" t="s">
        <v>1</v>
      </c>
      <c r="C286" s="12" t="s">
        <v>1021</v>
      </c>
      <c r="D286" s="12" t="s">
        <v>1022</v>
      </c>
      <c r="E286" s="12">
        <v>7010199</v>
      </c>
      <c r="F286" s="12">
        <v>7010199999</v>
      </c>
      <c r="G286" s="12" t="s">
        <v>306</v>
      </c>
      <c r="H286" s="12">
        <v>1</v>
      </c>
      <c r="I286" s="12" t="s">
        <v>374</v>
      </c>
      <c r="J286" s="13">
        <v>5000</v>
      </c>
      <c r="K286" s="14" t="s">
        <v>385</v>
      </c>
      <c r="L286" s="12" t="s">
        <v>422</v>
      </c>
      <c r="M286" s="12" t="s">
        <v>529</v>
      </c>
      <c r="N286" s="8">
        <v>4</v>
      </c>
      <c r="O286" s="12" t="s">
        <v>529</v>
      </c>
      <c r="P286" s="2"/>
      <c r="Q286" s="2"/>
      <c r="R286" s="2"/>
      <c r="S286" s="2"/>
    </row>
    <row r="287" spans="1:19" ht="54">
      <c r="A287" s="8">
        <v>70013</v>
      </c>
      <c r="B287" s="8" t="s">
        <v>1</v>
      </c>
      <c r="C287" s="8" t="s">
        <v>1021</v>
      </c>
      <c r="D287" s="8" t="s">
        <v>1022</v>
      </c>
      <c r="E287" s="8">
        <v>7010302</v>
      </c>
      <c r="F287" s="8">
        <v>7010302001</v>
      </c>
      <c r="G287" s="8" t="s">
        <v>307</v>
      </c>
      <c r="H287" s="8"/>
      <c r="I287" s="8" t="s">
        <v>544</v>
      </c>
      <c r="J287" s="18">
        <v>1500</v>
      </c>
      <c r="K287" s="8"/>
      <c r="L287" s="8"/>
      <c r="M287" s="8" t="s">
        <v>529</v>
      </c>
      <c r="N287" s="8">
        <v>4</v>
      </c>
      <c r="O287" s="8" t="s">
        <v>529</v>
      </c>
      <c r="P287" s="21"/>
      <c r="Q287" s="21"/>
      <c r="R287" s="21"/>
      <c r="S287" s="21"/>
    </row>
    <row r="288" spans="1:19" s="19" customFormat="1" ht="54">
      <c r="A288" s="12">
        <v>70013</v>
      </c>
      <c r="B288" s="12" t="s">
        <v>1</v>
      </c>
      <c r="C288" s="12" t="s">
        <v>1021</v>
      </c>
      <c r="D288" s="12" t="s">
        <v>1022</v>
      </c>
      <c r="E288" s="12">
        <v>7010302</v>
      </c>
      <c r="F288" s="12">
        <v>7010302001</v>
      </c>
      <c r="G288" s="12" t="s">
        <v>307</v>
      </c>
      <c r="H288" s="12">
        <v>1</v>
      </c>
      <c r="I288" s="12" t="s">
        <v>375</v>
      </c>
      <c r="J288" s="13">
        <v>1500</v>
      </c>
      <c r="K288" s="12" t="s">
        <v>386</v>
      </c>
      <c r="L288" s="12" t="s">
        <v>422</v>
      </c>
      <c r="M288" s="12" t="s">
        <v>529</v>
      </c>
      <c r="N288" s="8">
        <v>4</v>
      </c>
      <c r="O288" s="12" t="s">
        <v>529</v>
      </c>
      <c r="P288" s="2"/>
      <c r="Q288" s="2"/>
      <c r="R288" s="2"/>
      <c r="S288" s="2"/>
    </row>
    <row r="289" spans="1:19" ht="54">
      <c r="A289" s="8">
        <v>70014</v>
      </c>
      <c r="B289" s="8" t="s">
        <v>1</v>
      </c>
      <c r="C289" s="8" t="s">
        <v>1021</v>
      </c>
      <c r="D289" s="8" t="s">
        <v>1022</v>
      </c>
      <c r="E289" s="8">
        <v>7010202</v>
      </c>
      <c r="F289" s="8">
        <v>7010202001</v>
      </c>
      <c r="G289" s="8" t="s">
        <v>308</v>
      </c>
      <c r="H289" s="8"/>
      <c r="I289" s="8" t="s">
        <v>544</v>
      </c>
      <c r="J289" s="18">
        <v>1000</v>
      </c>
      <c r="K289" s="8"/>
      <c r="L289" s="8"/>
      <c r="M289" s="8" t="s">
        <v>529</v>
      </c>
      <c r="N289" s="8">
        <v>4</v>
      </c>
      <c r="O289" s="8" t="s">
        <v>529</v>
      </c>
      <c r="P289" s="21"/>
      <c r="Q289" s="21"/>
      <c r="R289" s="21"/>
      <c r="S289" s="21"/>
    </row>
    <row r="290" spans="1:19" s="19" customFormat="1" ht="54">
      <c r="A290" s="12">
        <v>70014</v>
      </c>
      <c r="B290" s="12" t="s">
        <v>1</v>
      </c>
      <c r="C290" s="12" t="s">
        <v>1021</v>
      </c>
      <c r="D290" s="12" t="s">
        <v>1022</v>
      </c>
      <c r="E290" s="12">
        <v>7010202</v>
      </c>
      <c r="F290" s="12">
        <v>7010202001</v>
      </c>
      <c r="G290" s="12" t="s">
        <v>308</v>
      </c>
      <c r="H290" s="12">
        <v>1</v>
      </c>
      <c r="I290" s="12" t="s">
        <v>376</v>
      </c>
      <c r="J290" s="13">
        <v>1000</v>
      </c>
      <c r="K290" s="12" t="s">
        <v>386</v>
      </c>
      <c r="L290" s="12" t="s">
        <v>422</v>
      </c>
      <c r="M290" s="12" t="s">
        <v>529</v>
      </c>
      <c r="N290" s="8">
        <v>4</v>
      </c>
      <c r="O290" s="12" t="s">
        <v>529</v>
      </c>
      <c r="P290" s="2"/>
      <c r="Q290" s="2"/>
      <c r="R290" s="2"/>
      <c r="S290" s="2"/>
    </row>
    <row r="291" spans="1:19" ht="54">
      <c r="A291" s="8">
        <v>70016</v>
      </c>
      <c r="B291" s="8" t="s">
        <v>1</v>
      </c>
      <c r="C291" s="8" t="s">
        <v>1021</v>
      </c>
      <c r="D291" s="8" t="s">
        <v>1022</v>
      </c>
      <c r="E291" s="8">
        <v>7010199</v>
      </c>
      <c r="F291" s="8">
        <v>7010199999</v>
      </c>
      <c r="G291" s="8" t="s">
        <v>309</v>
      </c>
      <c r="H291" s="8"/>
      <c r="I291" s="8" t="s">
        <v>544</v>
      </c>
      <c r="J291" s="18">
        <v>10000</v>
      </c>
      <c r="K291" s="8"/>
      <c r="L291" s="8"/>
      <c r="M291" s="8" t="s">
        <v>529</v>
      </c>
      <c r="N291" s="8">
        <v>4</v>
      </c>
      <c r="O291" s="8" t="s">
        <v>529</v>
      </c>
      <c r="P291" s="21"/>
      <c r="Q291" s="21"/>
      <c r="R291" s="21"/>
      <c r="S291" s="21"/>
    </row>
    <row r="292" spans="1:19" s="19" customFormat="1" ht="54">
      <c r="A292" s="12">
        <v>70016</v>
      </c>
      <c r="B292" s="12" t="s">
        <v>1</v>
      </c>
      <c r="C292" s="12" t="s">
        <v>1021</v>
      </c>
      <c r="D292" s="12" t="s">
        <v>1022</v>
      </c>
      <c r="E292" s="12">
        <v>7010199</v>
      </c>
      <c r="F292" s="12">
        <v>7010199999</v>
      </c>
      <c r="G292" s="12" t="s">
        <v>309</v>
      </c>
      <c r="H292" s="12">
        <v>1</v>
      </c>
      <c r="I292" s="12" t="s">
        <v>377</v>
      </c>
      <c r="J292" s="13">
        <v>10000</v>
      </c>
      <c r="K292" s="12" t="s">
        <v>394</v>
      </c>
      <c r="L292" s="12" t="s">
        <v>426</v>
      </c>
      <c r="M292" s="12" t="s">
        <v>529</v>
      </c>
      <c r="N292" s="8">
        <v>4</v>
      </c>
      <c r="O292" s="12" t="s">
        <v>529</v>
      </c>
      <c r="P292" s="2"/>
      <c r="Q292" s="2"/>
      <c r="R292" s="2"/>
      <c r="S292" s="2"/>
    </row>
    <row r="293" spans="1:19" ht="54">
      <c r="A293" s="8">
        <v>70021</v>
      </c>
      <c r="B293" s="8" t="s">
        <v>1</v>
      </c>
      <c r="C293" s="8" t="s">
        <v>1021</v>
      </c>
      <c r="D293" s="8" t="s">
        <v>1022</v>
      </c>
      <c r="E293" s="8">
        <v>7019903</v>
      </c>
      <c r="F293" s="8">
        <v>7019903001</v>
      </c>
      <c r="G293" s="8" t="s">
        <v>310</v>
      </c>
      <c r="H293" s="8"/>
      <c r="I293" s="8" t="s">
        <v>544</v>
      </c>
      <c r="J293" s="18">
        <v>5000</v>
      </c>
      <c r="K293" s="8"/>
      <c r="L293" s="8"/>
      <c r="M293" s="8" t="s">
        <v>529</v>
      </c>
      <c r="N293" s="8">
        <v>4</v>
      </c>
      <c r="O293" s="8" t="s">
        <v>529</v>
      </c>
      <c r="P293" s="21"/>
      <c r="Q293" s="21"/>
      <c r="R293" s="21"/>
      <c r="S293" s="21"/>
    </row>
    <row r="294" spans="1:19" s="19" customFormat="1" ht="54">
      <c r="A294" s="12">
        <v>70021</v>
      </c>
      <c r="B294" s="12" t="s">
        <v>1</v>
      </c>
      <c r="C294" s="12" t="s">
        <v>1021</v>
      </c>
      <c r="D294" s="12" t="s">
        <v>1022</v>
      </c>
      <c r="E294" s="12">
        <v>7019903</v>
      </c>
      <c r="F294" s="12">
        <v>7019903001</v>
      </c>
      <c r="G294" s="12" t="s">
        <v>310</v>
      </c>
      <c r="H294" s="12">
        <v>1</v>
      </c>
      <c r="I294" s="12" t="s">
        <v>378</v>
      </c>
      <c r="J294" s="13">
        <v>5000</v>
      </c>
      <c r="K294" s="12" t="s">
        <v>394</v>
      </c>
      <c r="L294" s="12" t="s">
        <v>426</v>
      </c>
      <c r="M294" s="12" t="s">
        <v>529</v>
      </c>
      <c r="N294" s="8">
        <v>4</v>
      </c>
      <c r="O294" s="12" t="s">
        <v>529</v>
      </c>
      <c r="P294" s="2"/>
      <c r="Q294" s="2"/>
      <c r="R294" s="2"/>
      <c r="S294" s="2"/>
    </row>
    <row r="295" spans="1:19" ht="54">
      <c r="A295" s="8">
        <v>70023</v>
      </c>
      <c r="B295" s="8" t="s">
        <v>1</v>
      </c>
      <c r="C295" s="8" t="s">
        <v>1021</v>
      </c>
      <c r="D295" s="8" t="s">
        <v>1022</v>
      </c>
      <c r="E295" s="8">
        <v>7010199</v>
      </c>
      <c r="F295" s="8">
        <v>7010199999</v>
      </c>
      <c r="G295" s="8" t="s">
        <v>311</v>
      </c>
      <c r="H295" s="8"/>
      <c r="I295" s="8" t="s">
        <v>544</v>
      </c>
      <c r="J295" s="18">
        <v>30000</v>
      </c>
      <c r="K295" s="8"/>
      <c r="L295" s="8"/>
      <c r="M295" s="8" t="s">
        <v>529</v>
      </c>
      <c r="N295" s="8">
        <v>4</v>
      </c>
      <c r="O295" s="8" t="s">
        <v>529</v>
      </c>
      <c r="P295" s="21"/>
      <c r="Q295" s="21"/>
      <c r="R295" s="21"/>
      <c r="S295" s="21"/>
    </row>
    <row r="296" spans="1:19" s="19" customFormat="1" ht="54">
      <c r="A296" s="12">
        <v>70023</v>
      </c>
      <c r="B296" s="12" t="s">
        <v>1</v>
      </c>
      <c r="C296" s="12" t="s">
        <v>1021</v>
      </c>
      <c r="D296" s="12" t="s">
        <v>1022</v>
      </c>
      <c r="E296" s="12">
        <v>7010199</v>
      </c>
      <c r="F296" s="12">
        <v>7010199999</v>
      </c>
      <c r="G296" s="12" t="s">
        <v>311</v>
      </c>
      <c r="H296" s="12">
        <v>1</v>
      </c>
      <c r="I296" s="12" t="s">
        <v>379</v>
      </c>
      <c r="J296" s="13">
        <v>30000</v>
      </c>
      <c r="K296" s="12" t="s">
        <v>386</v>
      </c>
      <c r="L296" s="12" t="s">
        <v>426</v>
      </c>
      <c r="M296" s="12" t="s">
        <v>529</v>
      </c>
      <c r="N296" s="8">
        <v>4</v>
      </c>
      <c r="O296" s="12" t="s">
        <v>529</v>
      </c>
      <c r="P296" s="2"/>
      <c r="Q296" s="2"/>
      <c r="R296" s="2"/>
      <c r="S296" s="2"/>
    </row>
    <row r="297" spans="1:19" ht="54">
      <c r="A297" s="8">
        <v>70026</v>
      </c>
      <c r="B297" s="8" t="s">
        <v>1</v>
      </c>
      <c r="C297" s="8" t="s">
        <v>1021</v>
      </c>
      <c r="D297" s="8" t="s">
        <v>1022</v>
      </c>
      <c r="E297" s="8">
        <v>7019903</v>
      </c>
      <c r="F297" s="8">
        <v>7019903001</v>
      </c>
      <c r="G297" s="8" t="s">
        <v>312</v>
      </c>
      <c r="H297" s="8"/>
      <c r="I297" s="8" t="s">
        <v>544</v>
      </c>
      <c r="J297" s="18">
        <v>10000</v>
      </c>
      <c r="K297" s="8"/>
      <c r="L297" s="8"/>
      <c r="M297" s="8" t="s">
        <v>529</v>
      </c>
      <c r="N297" s="8">
        <v>4</v>
      </c>
      <c r="O297" s="8" t="s">
        <v>529</v>
      </c>
      <c r="P297" s="21"/>
      <c r="Q297" s="21"/>
      <c r="R297" s="21"/>
      <c r="S297" s="21"/>
    </row>
    <row r="298" spans="1:19" s="19" customFormat="1" ht="54">
      <c r="A298" s="12">
        <v>70026</v>
      </c>
      <c r="B298" s="12" t="s">
        <v>1</v>
      </c>
      <c r="C298" s="12" t="s">
        <v>1021</v>
      </c>
      <c r="D298" s="12" t="s">
        <v>1022</v>
      </c>
      <c r="E298" s="12">
        <v>7019903</v>
      </c>
      <c r="F298" s="12">
        <v>7019903001</v>
      </c>
      <c r="G298" s="12" t="s">
        <v>312</v>
      </c>
      <c r="H298" s="12">
        <v>1</v>
      </c>
      <c r="I298" s="12" t="s">
        <v>380</v>
      </c>
      <c r="J298" s="13">
        <v>10000</v>
      </c>
      <c r="K298" s="12" t="s">
        <v>394</v>
      </c>
      <c r="L298" s="12" t="s">
        <v>426</v>
      </c>
      <c r="M298" s="12" t="s">
        <v>529</v>
      </c>
      <c r="N298" s="8">
        <v>4</v>
      </c>
      <c r="O298" s="12" t="s">
        <v>529</v>
      </c>
      <c r="P298" s="2"/>
      <c r="Q298" s="2"/>
      <c r="R298" s="2"/>
      <c r="S298" s="2"/>
    </row>
    <row r="299" spans="1:19" ht="54">
      <c r="A299" s="8">
        <v>70028</v>
      </c>
      <c r="B299" s="8" t="s">
        <v>1</v>
      </c>
      <c r="C299" s="8" t="s">
        <v>1021</v>
      </c>
      <c r="D299" s="8" t="s">
        <v>1022</v>
      </c>
      <c r="E299" s="8">
        <v>7019901</v>
      </c>
      <c r="F299" s="8">
        <v>7019901001</v>
      </c>
      <c r="G299" s="8" t="s">
        <v>313</v>
      </c>
      <c r="H299" s="8"/>
      <c r="I299" s="8" t="s">
        <v>544</v>
      </c>
      <c r="J299" s="18">
        <v>50000</v>
      </c>
      <c r="K299" s="8"/>
      <c r="L299" s="8"/>
      <c r="M299" s="8" t="s">
        <v>529</v>
      </c>
      <c r="N299" s="8">
        <v>4</v>
      </c>
      <c r="O299" s="8" t="s">
        <v>529</v>
      </c>
      <c r="P299" s="21"/>
      <c r="Q299" s="21"/>
      <c r="R299" s="21"/>
      <c r="S299" s="21"/>
    </row>
    <row r="300" spans="1:19" s="19" customFormat="1" ht="54">
      <c r="A300" s="12">
        <v>70028</v>
      </c>
      <c r="B300" s="12" t="s">
        <v>1</v>
      </c>
      <c r="C300" s="12" t="s">
        <v>1021</v>
      </c>
      <c r="D300" s="12" t="s">
        <v>1022</v>
      </c>
      <c r="E300" s="12">
        <v>7019901</v>
      </c>
      <c r="F300" s="12">
        <v>7019901001</v>
      </c>
      <c r="G300" s="12" t="s">
        <v>313</v>
      </c>
      <c r="H300" s="12">
        <v>1</v>
      </c>
      <c r="I300" s="12" t="s">
        <v>701</v>
      </c>
      <c r="J300" s="13">
        <v>50000</v>
      </c>
      <c r="K300" s="12" t="s">
        <v>394</v>
      </c>
      <c r="L300" s="12" t="s">
        <v>422</v>
      </c>
      <c r="M300" s="12" t="s">
        <v>529</v>
      </c>
      <c r="N300" s="8">
        <v>4</v>
      </c>
      <c r="O300" s="12" t="s">
        <v>529</v>
      </c>
      <c r="P300" s="2"/>
      <c r="Q300" s="2"/>
      <c r="R300" s="2"/>
      <c r="S300" s="2"/>
    </row>
    <row r="301" spans="1:19" ht="54">
      <c r="A301" s="8">
        <v>70033</v>
      </c>
      <c r="B301" s="8" t="s">
        <v>1</v>
      </c>
      <c r="C301" s="8" t="s">
        <v>1021</v>
      </c>
      <c r="D301" s="8" t="s">
        <v>1022</v>
      </c>
      <c r="E301" s="8">
        <v>7010199</v>
      </c>
      <c r="F301" s="8">
        <v>7010199999</v>
      </c>
      <c r="G301" s="8" t="s">
        <v>315</v>
      </c>
      <c r="H301" s="8"/>
      <c r="I301" s="8" t="s">
        <v>544</v>
      </c>
      <c r="J301" s="18">
        <v>215650</v>
      </c>
      <c r="K301" s="8"/>
      <c r="L301" s="8"/>
      <c r="M301" s="8" t="s">
        <v>529</v>
      </c>
      <c r="N301" s="8">
        <v>4</v>
      </c>
      <c r="O301" s="8" t="s">
        <v>529</v>
      </c>
      <c r="P301" s="21"/>
      <c r="Q301" s="21"/>
      <c r="R301" s="21"/>
      <c r="S301" s="21"/>
    </row>
    <row r="302" spans="1:19" s="19" customFormat="1" ht="54">
      <c r="A302" s="12">
        <v>70033</v>
      </c>
      <c r="B302" s="12" t="s">
        <v>1</v>
      </c>
      <c r="C302" s="12" t="s">
        <v>1021</v>
      </c>
      <c r="D302" s="12" t="s">
        <v>1022</v>
      </c>
      <c r="E302" s="12">
        <v>7010199</v>
      </c>
      <c r="F302" s="12">
        <v>7010199999</v>
      </c>
      <c r="G302" s="12" t="s">
        <v>315</v>
      </c>
      <c r="H302" s="12">
        <v>1</v>
      </c>
      <c r="I302" s="12" t="s">
        <v>702</v>
      </c>
      <c r="J302" s="13">
        <v>215650</v>
      </c>
      <c r="K302" s="14" t="s">
        <v>385</v>
      </c>
      <c r="L302" s="12" t="s">
        <v>422</v>
      </c>
      <c r="M302" s="12" t="s">
        <v>529</v>
      </c>
      <c r="N302" s="8">
        <v>4</v>
      </c>
      <c r="O302" s="12" t="s">
        <v>529</v>
      </c>
      <c r="P302" s="2"/>
      <c r="Q302" s="2"/>
      <c r="R302" s="2"/>
      <c r="S302" s="2"/>
    </row>
    <row r="303" spans="1:19" ht="54">
      <c r="A303" s="8">
        <v>70034</v>
      </c>
      <c r="B303" s="8" t="s">
        <v>1</v>
      </c>
      <c r="C303" s="8" t="s">
        <v>1021</v>
      </c>
      <c r="D303" s="8" t="s">
        <v>1022</v>
      </c>
      <c r="E303" s="8">
        <v>7010199</v>
      </c>
      <c r="F303" s="8">
        <v>7010199999</v>
      </c>
      <c r="G303" s="8" t="s">
        <v>316</v>
      </c>
      <c r="H303" s="8"/>
      <c r="I303" s="8" t="s">
        <v>544</v>
      </c>
      <c r="J303" s="18">
        <v>100000</v>
      </c>
      <c r="K303" s="8"/>
      <c r="L303" s="8"/>
      <c r="M303" s="8" t="s">
        <v>529</v>
      </c>
      <c r="N303" s="8">
        <v>4</v>
      </c>
      <c r="O303" s="8" t="s">
        <v>529</v>
      </c>
      <c r="P303" s="21"/>
      <c r="Q303" s="21"/>
      <c r="R303" s="21"/>
      <c r="S303" s="21"/>
    </row>
    <row r="304" spans="1:19" s="19" customFormat="1" ht="54">
      <c r="A304" s="12">
        <v>70034</v>
      </c>
      <c r="B304" s="12" t="s">
        <v>1</v>
      </c>
      <c r="C304" s="12" t="s">
        <v>1021</v>
      </c>
      <c r="D304" s="12" t="s">
        <v>1022</v>
      </c>
      <c r="E304" s="12">
        <v>7010199</v>
      </c>
      <c r="F304" s="12">
        <v>7010199999</v>
      </c>
      <c r="G304" s="12" t="s">
        <v>316</v>
      </c>
      <c r="H304" s="12">
        <v>1</v>
      </c>
      <c r="I304" s="12" t="s">
        <v>381</v>
      </c>
      <c r="J304" s="13">
        <v>100000</v>
      </c>
      <c r="K304" s="14" t="s">
        <v>385</v>
      </c>
      <c r="L304" s="12" t="s">
        <v>422</v>
      </c>
      <c r="M304" s="12" t="s">
        <v>529</v>
      </c>
      <c r="N304" s="8">
        <v>4</v>
      </c>
      <c r="O304" s="12" t="s">
        <v>529</v>
      </c>
      <c r="P304" s="2"/>
      <c r="Q304" s="2"/>
      <c r="R304" s="2"/>
      <c r="S304" s="2"/>
    </row>
    <row r="305" spans="1:19" ht="72">
      <c r="A305" s="8">
        <v>70035</v>
      </c>
      <c r="B305" s="8" t="s">
        <v>1</v>
      </c>
      <c r="C305" s="8" t="s">
        <v>1021</v>
      </c>
      <c r="D305" s="8" t="s">
        <v>1022</v>
      </c>
      <c r="E305" s="8">
        <v>7010199</v>
      </c>
      <c r="F305" s="8">
        <v>7010199999</v>
      </c>
      <c r="G305" s="8" t="s">
        <v>317</v>
      </c>
      <c r="H305" s="8"/>
      <c r="I305" s="8" t="s">
        <v>544</v>
      </c>
      <c r="J305" s="18">
        <v>476800</v>
      </c>
      <c r="K305" s="8"/>
      <c r="L305" s="8"/>
      <c r="M305" s="8" t="s">
        <v>529</v>
      </c>
      <c r="N305" s="8">
        <v>4</v>
      </c>
      <c r="O305" s="8" t="s">
        <v>529</v>
      </c>
      <c r="P305" s="21"/>
      <c r="Q305" s="21"/>
      <c r="R305" s="21"/>
      <c r="S305" s="21"/>
    </row>
    <row r="306" spans="1:19" s="19" customFormat="1" ht="72">
      <c r="A306" s="12">
        <v>70035</v>
      </c>
      <c r="B306" s="12" t="s">
        <v>1</v>
      </c>
      <c r="C306" s="12" t="s">
        <v>1021</v>
      </c>
      <c r="D306" s="12" t="s">
        <v>1022</v>
      </c>
      <c r="E306" s="12">
        <v>7010199</v>
      </c>
      <c r="F306" s="12">
        <v>7010199999</v>
      </c>
      <c r="G306" s="12" t="s">
        <v>317</v>
      </c>
      <c r="H306" s="12">
        <v>1</v>
      </c>
      <c r="I306" s="12" t="s">
        <v>382</v>
      </c>
      <c r="J306" s="13">
        <v>476800</v>
      </c>
      <c r="K306" s="14" t="s">
        <v>385</v>
      </c>
      <c r="L306" s="12" t="s">
        <v>426</v>
      </c>
      <c r="M306" s="12" t="s">
        <v>529</v>
      </c>
      <c r="N306" s="8">
        <v>4</v>
      </c>
      <c r="O306" s="12" t="s">
        <v>529</v>
      </c>
      <c r="P306" s="2"/>
      <c r="Q306" s="2"/>
      <c r="R306" s="2"/>
      <c r="S306" s="2"/>
    </row>
    <row r="307" spans="1:19" ht="72">
      <c r="A307" s="8">
        <v>70036</v>
      </c>
      <c r="B307" s="8" t="s">
        <v>1</v>
      </c>
      <c r="C307" s="8" t="s">
        <v>1021</v>
      </c>
      <c r="D307" s="8" t="s">
        <v>1022</v>
      </c>
      <c r="E307" s="8">
        <v>7010199</v>
      </c>
      <c r="F307" s="8">
        <v>7010199999</v>
      </c>
      <c r="G307" s="8" t="s">
        <v>1180</v>
      </c>
      <c r="H307" s="8"/>
      <c r="I307" s="8" t="s">
        <v>544</v>
      </c>
      <c r="J307" s="18">
        <v>10000</v>
      </c>
      <c r="K307" s="8"/>
      <c r="L307" s="8"/>
      <c r="M307" s="8" t="s">
        <v>529</v>
      </c>
      <c r="N307" s="8">
        <v>4</v>
      </c>
      <c r="O307" s="8" t="s">
        <v>529</v>
      </c>
      <c r="P307" s="21"/>
      <c r="Q307" s="21"/>
      <c r="R307" s="21"/>
      <c r="S307" s="21"/>
    </row>
    <row r="308" spans="1:19" s="19" customFormat="1" ht="72">
      <c r="A308" s="12">
        <v>70036</v>
      </c>
      <c r="B308" s="12" t="s">
        <v>1</v>
      </c>
      <c r="C308" s="12" t="s">
        <v>1021</v>
      </c>
      <c r="D308" s="12" t="s">
        <v>1022</v>
      </c>
      <c r="E308" s="12">
        <v>7010199</v>
      </c>
      <c r="F308" s="12">
        <v>7010199999</v>
      </c>
      <c r="G308" s="12" t="s">
        <v>1180</v>
      </c>
      <c r="H308" s="12">
        <v>1</v>
      </c>
      <c r="I308" s="12" t="s">
        <v>703</v>
      </c>
      <c r="J308" s="13">
        <v>10000</v>
      </c>
      <c r="K308" s="12" t="s">
        <v>386</v>
      </c>
      <c r="L308" s="12" t="s">
        <v>422</v>
      </c>
      <c r="M308" s="12" t="s">
        <v>529</v>
      </c>
      <c r="N308" s="8">
        <v>4</v>
      </c>
      <c r="O308" s="12" t="s">
        <v>529</v>
      </c>
      <c r="P308" s="2"/>
      <c r="Q308" s="2"/>
      <c r="R308" s="2"/>
      <c r="S308" s="2"/>
    </row>
    <row r="309" spans="1:19" ht="54">
      <c r="A309" s="8">
        <v>70037</v>
      </c>
      <c r="B309" s="8" t="s">
        <v>1</v>
      </c>
      <c r="C309" s="8" t="s">
        <v>1021</v>
      </c>
      <c r="D309" s="8" t="s">
        <v>1022</v>
      </c>
      <c r="E309" s="8">
        <v>7010199</v>
      </c>
      <c r="F309" s="8"/>
      <c r="G309" s="8" t="s">
        <v>318</v>
      </c>
      <c r="H309" s="8"/>
      <c r="I309" s="8" t="s">
        <v>544</v>
      </c>
      <c r="J309" s="18">
        <v>10000</v>
      </c>
      <c r="K309" s="8"/>
      <c r="L309" s="8"/>
      <c r="M309" s="8" t="s">
        <v>529</v>
      </c>
      <c r="N309" s="8">
        <v>4</v>
      </c>
      <c r="O309" s="8" t="s">
        <v>529</v>
      </c>
      <c r="P309" s="21"/>
      <c r="Q309" s="21"/>
      <c r="R309" s="21"/>
      <c r="S309" s="21"/>
    </row>
    <row r="310" spans="1:19" s="19" customFormat="1" ht="54">
      <c r="A310" s="12">
        <v>70037</v>
      </c>
      <c r="B310" s="12" t="s">
        <v>1</v>
      </c>
      <c r="C310" s="12" t="s">
        <v>1021</v>
      </c>
      <c r="D310" s="12" t="s">
        <v>1022</v>
      </c>
      <c r="E310" s="12">
        <v>7010199</v>
      </c>
      <c r="F310" s="12"/>
      <c r="G310" s="12" t="s">
        <v>318</v>
      </c>
      <c r="H310" s="12">
        <v>1</v>
      </c>
      <c r="I310" s="12" t="s">
        <v>704</v>
      </c>
      <c r="J310" s="13">
        <v>10000</v>
      </c>
      <c r="K310" s="14" t="s">
        <v>385</v>
      </c>
      <c r="L310" s="12" t="s">
        <v>422</v>
      </c>
      <c r="M310" s="12" t="s">
        <v>529</v>
      </c>
      <c r="N310" s="8">
        <v>4</v>
      </c>
      <c r="O310" s="12" t="s">
        <v>529</v>
      </c>
      <c r="P310" s="2"/>
      <c r="Q310" s="2"/>
      <c r="R310" s="2"/>
      <c r="S310" s="2"/>
    </row>
    <row r="311" spans="1:19" ht="54">
      <c r="A311" s="8">
        <v>70038</v>
      </c>
      <c r="B311" s="8" t="s">
        <v>1</v>
      </c>
      <c r="C311" s="8" t="s">
        <v>1021</v>
      </c>
      <c r="D311" s="8" t="s">
        <v>1022</v>
      </c>
      <c r="E311" s="8">
        <v>7010199</v>
      </c>
      <c r="F311" s="8">
        <v>7010199999</v>
      </c>
      <c r="G311" s="8" t="s">
        <v>319</v>
      </c>
      <c r="H311" s="8"/>
      <c r="I311" s="8" t="s">
        <v>544</v>
      </c>
      <c r="J311" s="18">
        <v>30000</v>
      </c>
      <c r="K311" s="8"/>
      <c r="L311" s="8"/>
      <c r="M311" s="8" t="s">
        <v>529</v>
      </c>
      <c r="N311" s="8">
        <v>4</v>
      </c>
      <c r="O311" s="8" t="s">
        <v>529</v>
      </c>
      <c r="P311" s="21"/>
      <c r="Q311" s="21"/>
      <c r="R311" s="21"/>
      <c r="S311" s="21"/>
    </row>
    <row r="312" spans="1:19" s="19" customFormat="1" ht="54">
      <c r="A312" s="12">
        <v>70038</v>
      </c>
      <c r="B312" s="12" t="s">
        <v>1</v>
      </c>
      <c r="C312" s="12" t="s">
        <v>1021</v>
      </c>
      <c r="D312" s="12" t="s">
        <v>1022</v>
      </c>
      <c r="E312" s="12">
        <v>7010199</v>
      </c>
      <c r="F312" s="12">
        <v>7010199999</v>
      </c>
      <c r="G312" s="12" t="s">
        <v>319</v>
      </c>
      <c r="H312" s="12">
        <v>1</v>
      </c>
      <c r="I312" s="12" t="s">
        <v>705</v>
      </c>
      <c r="J312" s="13">
        <v>30000</v>
      </c>
      <c r="K312" s="14" t="s">
        <v>385</v>
      </c>
      <c r="L312" s="12" t="s">
        <v>422</v>
      </c>
      <c r="M312" s="12" t="s">
        <v>529</v>
      </c>
      <c r="N312" s="8">
        <v>4</v>
      </c>
      <c r="O312" s="12" t="s">
        <v>529</v>
      </c>
      <c r="P312" s="2"/>
      <c r="Q312" s="2"/>
      <c r="R312" s="2"/>
      <c r="S312" s="2"/>
    </row>
    <row r="313" spans="1:19" ht="54">
      <c r="A313" s="8">
        <v>70040</v>
      </c>
      <c r="B313" s="8" t="s">
        <v>1</v>
      </c>
      <c r="C313" s="8" t="s">
        <v>1021</v>
      </c>
      <c r="D313" s="8" t="s">
        <v>1022</v>
      </c>
      <c r="E313" s="8">
        <v>7010299</v>
      </c>
      <c r="F313" s="8">
        <v>7010299999</v>
      </c>
      <c r="G313" s="8" t="s">
        <v>320</v>
      </c>
      <c r="H313" s="8"/>
      <c r="I313" s="8" t="s">
        <v>544</v>
      </c>
      <c r="J313" s="18">
        <v>5000</v>
      </c>
      <c r="K313" s="8"/>
      <c r="L313" s="8"/>
      <c r="M313" s="8" t="s">
        <v>529</v>
      </c>
      <c r="N313" s="8">
        <v>4</v>
      </c>
      <c r="O313" s="8" t="s">
        <v>529</v>
      </c>
      <c r="P313" s="21"/>
      <c r="Q313" s="21"/>
      <c r="R313" s="21"/>
      <c r="S313" s="21"/>
    </row>
    <row r="314" spans="1:19" s="21" customFormat="1" ht="54">
      <c r="A314" s="12">
        <v>70040</v>
      </c>
      <c r="B314" s="12" t="s">
        <v>1</v>
      </c>
      <c r="C314" s="12" t="s">
        <v>1021</v>
      </c>
      <c r="D314" s="12" t="s">
        <v>1022</v>
      </c>
      <c r="E314" s="12">
        <v>7010299</v>
      </c>
      <c r="F314" s="12">
        <v>7010299999</v>
      </c>
      <c r="G314" s="12" t="s">
        <v>320</v>
      </c>
      <c r="H314" s="12">
        <v>1</v>
      </c>
      <c r="I314" s="12" t="s">
        <v>706</v>
      </c>
      <c r="J314" s="13">
        <v>5000</v>
      </c>
      <c r="K314" s="14" t="s">
        <v>385</v>
      </c>
      <c r="L314" s="12" t="s">
        <v>422</v>
      </c>
      <c r="M314" s="12" t="s">
        <v>529</v>
      </c>
      <c r="N314" s="8">
        <v>4</v>
      </c>
      <c r="O314" s="12" t="s">
        <v>529</v>
      </c>
      <c r="P314" s="2"/>
      <c r="Q314" s="2"/>
      <c r="R314" s="2"/>
      <c r="S314" s="2"/>
    </row>
    <row r="315" spans="1:19" ht="54">
      <c r="A315" s="8">
        <v>70041</v>
      </c>
      <c r="B315" s="8" t="s">
        <v>1</v>
      </c>
      <c r="C315" s="8" t="s">
        <v>1021</v>
      </c>
      <c r="D315" s="8" t="s">
        <v>1022</v>
      </c>
      <c r="E315" s="8">
        <v>7019999</v>
      </c>
      <c r="F315" s="8"/>
      <c r="G315" s="8" t="s">
        <v>321</v>
      </c>
      <c r="H315" s="8"/>
      <c r="I315" s="8" t="s">
        <v>544</v>
      </c>
      <c r="J315" s="18">
        <v>10000</v>
      </c>
      <c r="K315" s="8"/>
      <c r="L315" s="8"/>
      <c r="M315" s="8" t="s">
        <v>529</v>
      </c>
      <c r="N315" s="8">
        <v>4</v>
      </c>
      <c r="O315" s="8" t="s">
        <v>529</v>
      </c>
      <c r="P315" s="21"/>
      <c r="Q315" s="21"/>
      <c r="R315" s="21"/>
      <c r="S315" s="21"/>
    </row>
    <row r="316" spans="1:19" s="21" customFormat="1" ht="54">
      <c r="A316" s="12">
        <v>70041</v>
      </c>
      <c r="B316" s="12" t="s">
        <v>1</v>
      </c>
      <c r="C316" s="12" t="s">
        <v>1021</v>
      </c>
      <c r="D316" s="12" t="s">
        <v>1022</v>
      </c>
      <c r="E316" s="12">
        <v>7019999</v>
      </c>
      <c r="F316" s="12"/>
      <c r="G316" s="12" t="s">
        <v>321</v>
      </c>
      <c r="H316" s="12">
        <v>1</v>
      </c>
      <c r="I316" s="12" t="s">
        <v>707</v>
      </c>
      <c r="J316" s="13">
        <v>10000</v>
      </c>
      <c r="K316" s="12" t="s">
        <v>386</v>
      </c>
      <c r="L316" s="12" t="s">
        <v>422</v>
      </c>
      <c r="M316" s="12" t="s">
        <v>529</v>
      </c>
      <c r="N316" s="8">
        <v>4</v>
      </c>
      <c r="O316" s="12" t="s">
        <v>529</v>
      </c>
      <c r="P316" s="2"/>
      <c r="Q316" s="2"/>
      <c r="R316" s="2"/>
      <c r="S316" s="2"/>
    </row>
    <row r="317" spans="1:19" ht="90">
      <c r="A317" s="8">
        <v>20052</v>
      </c>
      <c r="B317" s="8" t="s">
        <v>1</v>
      </c>
      <c r="C317" s="8" t="s">
        <v>993</v>
      </c>
      <c r="D317" s="8" t="s">
        <v>995</v>
      </c>
      <c r="E317" s="8">
        <v>2020105</v>
      </c>
      <c r="F317" s="8"/>
      <c r="G317" s="8" t="s">
        <v>323</v>
      </c>
      <c r="H317" s="8"/>
      <c r="I317" s="8" t="s">
        <v>544</v>
      </c>
      <c r="J317" s="18">
        <v>1000</v>
      </c>
      <c r="K317" s="8"/>
      <c r="L317" s="8"/>
      <c r="M317" s="8" t="s">
        <v>529</v>
      </c>
      <c r="N317" s="8">
        <v>4</v>
      </c>
      <c r="O317" s="8" t="s">
        <v>529</v>
      </c>
      <c r="P317" s="21"/>
      <c r="Q317" s="21"/>
      <c r="R317" s="21"/>
      <c r="S317" s="21"/>
    </row>
    <row r="318" spans="1:19" s="21" customFormat="1" ht="90">
      <c r="A318" s="12">
        <v>20052</v>
      </c>
      <c r="B318" s="12" t="s">
        <v>1</v>
      </c>
      <c r="C318" s="12" t="s">
        <v>993</v>
      </c>
      <c r="D318" s="12" t="s">
        <v>995</v>
      </c>
      <c r="E318" s="12">
        <v>2020105</v>
      </c>
      <c r="F318" s="12"/>
      <c r="G318" s="12" t="s">
        <v>323</v>
      </c>
      <c r="H318" s="12">
        <v>1</v>
      </c>
      <c r="I318" s="12" t="s">
        <v>708</v>
      </c>
      <c r="J318" s="13">
        <v>1000</v>
      </c>
      <c r="K318" s="12" t="s">
        <v>386</v>
      </c>
      <c r="L318" s="12" t="s">
        <v>422</v>
      </c>
      <c r="M318" s="12" t="s">
        <v>529</v>
      </c>
      <c r="N318" s="8">
        <v>4</v>
      </c>
      <c r="O318" s="12" t="s">
        <v>529</v>
      </c>
      <c r="P318" s="2"/>
      <c r="Q318" s="2"/>
      <c r="R318" s="2"/>
      <c r="S318" s="2"/>
    </row>
    <row r="319" spans="1:19" ht="90">
      <c r="A319" s="8">
        <v>20053</v>
      </c>
      <c r="B319" s="8" t="s">
        <v>1</v>
      </c>
      <c r="C319" s="8" t="s">
        <v>993</v>
      </c>
      <c r="D319" s="8" t="s">
        <v>995</v>
      </c>
      <c r="E319" s="8">
        <v>2020107</v>
      </c>
      <c r="F319" s="8"/>
      <c r="G319" s="8" t="s">
        <v>324</v>
      </c>
      <c r="H319" s="8"/>
      <c r="I319" s="8" t="s">
        <v>544</v>
      </c>
      <c r="J319" s="18">
        <v>700</v>
      </c>
      <c r="K319" s="8"/>
      <c r="L319" s="8"/>
      <c r="M319" s="8" t="s">
        <v>529</v>
      </c>
      <c r="N319" s="8">
        <v>4</v>
      </c>
      <c r="O319" s="8" t="s">
        <v>529</v>
      </c>
      <c r="P319" s="21"/>
      <c r="Q319" s="21"/>
      <c r="R319" s="21"/>
      <c r="S319" s="21"/>
    </row>
    <row r="320" spans="1:19" s="21" customFormat="1" ht="90">
      <c r="A320" s="12">
        <v>20053</v>
      </c>
      <c r="B320" s="12" t="s">
        <v>1</v>
      </c>
      <c r="C320" s="12" t="s">
        <v>993</v>
      </c>
      <c r="D320" s="12" t="s">
        <v>995</v>
      </c>
      <c r="E320" s="12">
        <v>2020107</v>
      </c>
      <c r="F320" s="12"/>
      <c r="G320" s="12" t="s">
        <v>324</v>
      </c>
      <c r="H320" s="12">
        <v>1</v>
      </c>
      <c r="I320" s="12" t="s">
        <v>709</v>
      </c>
      <c r="J320" s="13">
        <v>700</v>
      </c>
      <c r="K320" s="12" t="s">
        <v>386</v>
      </c>
      <c r="L320" s="12" t="s">
        <v>422</v>
      </c>
      <c r="M320" s="12" t="s">
        <v>529</v>
      </c>
      <c r="N320" s="8">
        <v>4</v>
      </c>
      <c r="O320" s="12" t="s">
        <v>529</v>
      </c>
      <c r="P320" s="2"/>
      <c r="Q320" s="2"/>
      <c r="R320" s="2"/>
      <c r="S320" s="2"/>
    </row>
    <row r="321" spans="1:19" ht="90">
      <c r="A321" s="8">
        <v>20055</v>
      </c>
      <c r="B321" s="8" t="s">
        <v>1</v>
      </c>
      <c r="C321" s="8" t="s">
        <v>993</v>
      </c>
      <c r="D321" s="8" t="s">
        <v>995</v>
      </c>
      <c r="E321" s="8">
        <v>2020106</v>
      </c>
      <c r="F321" s="8">
        <v>2020106001</v>
      </c>
      <c r="G321" s="8" t="s">
        <v>325</v>
      </c>
      <c r="H321" s="8"/>
      <c r="I321" s="8" t="s">
        <v>544</v>
      </c>
      <c r="J321" s="18">
        <v>600</v>
      </c>
      <c r="K321" s="8"/>
      <c r="L321" s="8"/>
      <c r="M321" s="8" t="s">
        <v>529</v>
      </c>
      <c r="N321" s="8">
        <v>4</v>
      </c>
      <c r="O321" s="8" t="s">
        <v>529</v>
      </c>
      <c r="P321" s="21"/>
      <c r="Q321" s="21"/>
      <c r="R321" s="21"/>
      <c r="S321" s="21"/>
    </row>
    <row r="322" spans="1:19" s="21" customFormat="1" ht="90">
      <c r="A322" s="12">
        <v>20055</v>
      </c>
      <c r="B322" s="12" t="s">
        <v>1</v>
      </c>
      <c r="C322" s="12" t="s">
        <v>993</v>
      </c>
      <c r="D322" s="12" t="s">
        <v>995</v>
      </c>
      <c r="E322" s="12">
        <v>2020106</v>
      </c>
      <c r="F322" s="12">
        <v>2020106001</v>
      </c>
      <c r="G322" s="12" t="s">
        <v>325</v>
      </c>
      <c r="H322" s="12">
        <v>1</v>
      </c>
      <c r="I322" s="12" t="s">
        <v>710</v>
      </c>
      <c r="J322" s="13">
        <v>600</v>
      </c>
      <c r="K322" s="12" t="s">
        <v>386</v>
      </c>
      <c r="L322" s="12" t="s">
        <v>422</v>
      </c>
      <c r="M322" s="12" t="s">
        <v>529</v>
      </c>
      <c r="N322" s="8">
        <v>4</v>
      </c>
      <c r="O322" s="12" t="s">
        <v>529</v>
      </c>
      <c r="P322" s="2"/>
      <c r="Q322" s="2"/>
      <c r="R322" s="2"/>
      <c r="S322" s="2"/>
    </row>
    <row r="323" spans="1:19" ht="90">
      <c r="A323" s="8">
        <v>20054</v>
      </c>
      <c r="B323" s="8" t="s">
        <v>1</v>
      </c>
      <c r="C323" s="8" t="s">
        <v>993</v>
      </c>
      <c r="D323" s="8" t="s">
        <v>995</v>
      </c>
      <c r="E323" s="8">
        <v>2020104</v>
      </c>
      <c r="F323" s="8"/>
      <c r="G323" s="8" t="s">
        <v>326</v>
      </c>
      <c r="H323" s="8"/>
      <c r="I323" s="8" t="s">
        <v>544</v>
      </c>
      <c r="J323" s="18">
        <v>700</v>
      </c>
      <c r="K323" s="8"/>
      <c r="L323" s="8"/>
      <c r="M323" s="8" t="s">
        <v>529</v>
      </c>
      <c r="N323" s="8">
        <v>4</v>
      </c>
      <c r="O323" s="8" t="s">
        <v>529</v>
      </c>
      <c r="P323" s="21"/>
      <c r="Q323" s="21"/>
      <c r="R323" s="21"/>
      <c r="S323" s="21"/>
    </row>
    <row r="324" spans="1:19" s="21" customFormat="1" ht="90">
      <c r="A324" s="12">
        <v>20054</v>
      </c>
      <c r="B324" s="12" t="s">
        <v>1</v>
      </c>
      <c r="C324" s="12" t="s">
        <v>993</v>
      </c>
      <c r="D324" s="12" t="s">
        <v>995</v>
      </c>
      <c r="E324" s="12">
        <v>2020104</v>
      </c>
      <c r="F324" s="12"/>
      <c r="G324" s="12" t="s">
        <v>326</v>
      </c>
      <c r="H324" s="12">
        <v>1</v>
      </c>
      <c r="I324" s="12" t="s">
        <v>711</v>
      </c>
      <c r="J324" s="13">
        <v>700</v>
      </c>
      <c r="K324" s="12" t="s">
        <v>386</v>
      </c>
      <c r="L324" s="12" t="s">
        <v>444</v>
      </c>
      <c r="M324" s="12" t="s">
        <v>529</v>
      </c>
      <c r="N324" s="8">
        <v>4</v>
      </c>
      <c r="O324" s="12" t="s">
        <v>529</v>
      </c>
      <c r="P324" s="2"/>
      <c r="Q324" s="2"/>
      <c r="R324" s="2"/>
      <c r="S324" s="2"/>
    </row>
    <row r="325" spans="1:19" ht="54">
      <c r="A325" s="9">
        <v>10012</v>
      </c>
      <c r="B325" s="8" t="s">
        <v>1</v>
      </c>
      <c r="C325" s="8" t="s">
        <v>993</v>
      </c>
      <c r="D325" s="8" t="s">
        <v>994</v>
      </c>
      <c r="E325" s="8">
        <v>1030201</v>
      </c>
      <c r="F325" s="8">
        <v>1030201002</v>
      </c>
      <c r="G325" s="8" t="s">
        <v>6</v>
      </c>
      <c r="H325" s="8"/>
      <c r="I325" s="8" t="s">
        <v>544</v>
      </c>
      <c r="J325" s="18">
        <v>10000</v>
      </c>
      <c r="K325" s="8"/>
      <c r="L325" s="8"/>
      <c r="M325" s="8" t="s">
        <v>1158</v>
      </c>
      <c r="N325" s="34">
        <v>5</v>
      </c>
      <c r="O325" s="8" t="s">
        <v>533</v>
      </c>
      <c r="P325" s="21"/>
      <c r="Q325" s="21"/>
      <c r="R325" s="21"/>
      <c r="S325" s="21"/>
    </row>
    <row r="326" spans="1:19" s="21" customFormat="1" ht="72">
      <c r="A326" s="14">
        <v>10012</v>
      </c>
      <c r="B326" s="12" t="s">
        <v>1</v>
      </c>
      <c r="C326" s="12" t="s">
        <v>993</v>
      </c>
      <c r="D326" s="12" t="s">
        <v>994</v>
      </c>
      <c r="E326" s="12">
        <v>1030201</v>
      </c>
      <c r="F326" s="12">
        <v>1030201002</v>
      </c>
      <c r="G326" s="12" t="s">
        <v>6</v>
      </c>
      <c r="H326" s="12">
        <v>1</v>
      </c>
      <c r="I326" s="12" t="s">
        <v>841</v>
      </c>
      <c r="J326" s="13">
        <v>10000</v>
      </c>
      <c r="K326" s="14" t="s">
        <v>387</v>
      </c>
      <c r="L326" s="12" t="s">
        <v>422</v>
      </c>
      <c r="M326" s="12" t="s">
        <v>1159</v>
      </c>
      <c r="N326" s="34">
        <v>5</v>
      </c>
      <c r="O326" s="12" t="s">
        <v>533</v>
      </c>
      <c r="P326" s="2"/>
      <c r="Q326" s="2"/>
      <c r="R326" s="2"/>
      <c r="S326" s="2"/>
    </row>
    <row r="327" spans="1:19" ht="90">
      <c r="A327" s="9">
        <v>10030</v>
      </c>
      <c r="B327" s="8" t="s">
        <v>1</v>
      </c>
      <c r="C327" s="8" t="s">
        <v>996</v>
      </c>
      <c r="D327" s="8" t="s">
        <v>997</v>
      </c>
      <c r="E327" s="8">
        <v>1030202</v>
      </c>
      <c r="F327" s="8">
        <v>1030202005</v>
      </c>
      <c r="G327" s="8" t="s">
        <v>10</v>
      </c>
      <c r="H327" s="8"/>
      <c r="I327" s="8" t="s">
        <v>544</v>
      </c>
      <c r="J327" s="18">
        <v>2500</v>
      </c>
      <c r="K327" s="9"/>
      <c r="L327" s="8"/>
      <c r="M327" s="8" t="s">
        <v>1158</v>
      </c>
      <c r="N327" s="34">
        <v>5</v>
      </c>
      <c r="O327" s="8" t="s">
        <v>533</v>
      </c>
      <c r="P327" s="21"/>
      <c r="Q327" s="21"/>
      <c r="R327" s="21"/>
      <c r="S327" s="21"/>
    </row>
    <row r="328" spans="1:19" s="21" customFormat="1" ht="90">
      <c r="A328" s="14">
        <v>10030</v>
      </c>
      <c r="B328" s="12" t="s">
        <v>1</v>
      </c>
      <c r="C328" s="12" t="s">
        <v>996</v>
      </c>
      <c r="D328" s="12" t="s">
        <v>997</v>
      </c>
      <c r="E328" s="12">
        <v>1030202</v>
      </c>
      <c r="F328" s="12">
        <v>1030202005</v>
      </c>
      <c r="G328" s="12" t="s">
        <v>10</v>
      </c>
      <c r="H328" s="12">
        <v>1</v>
      </c>
      <c r="I328" s="12" t="s">
        <v>842</v>
      </c>
      <c r="J328" s="13">
        <v>2500</v>
      </c>
      <c r="K328" s="14" t="s">
        <v>391</v>
      </c>
      <c r="L328" s="12" t="s">
        <v>425</v>
      </c>
      <c r="M328" s="12" t="s">
        <v>1159</v>
      </c>
      <c r="N328" s="34">
        <v>5</v>
      </c>
      <c r="O328" s="12" t="s">
        <v>533</v>
      </c>
      <c r="P328" s="2"/>
      <c r="Q328" s="2"/>
      <c r="R328" s="2"/>
      <c r="S328" s="2"/>
    </row>
    <row r="329" spans="1:19" ht="90">
      <c r="A329" s="9">
        <v>10031</v>
      </c>
      <c r="B329" s="8" t="s">
        <v>1</v>
      </c>
      <c r="C329" s="8" t="s">
        <v>996</v>
      </c>
      <c r="D329" s="8" t="s">
        <v>997</v>
      </c>
      <c r="E329" s="8">
        <v>1030101</v>
      </c>
      <c r="F329" s="8">
        <v>1030101002</v>
      </c>
      <c r="G329" s="8" t="s">
        <v>11</v>
      </c>
      <c r="H329" s="8"/>
      <c r="I329" s="8" t="s">
        <v>544</v>
      </c>
      <c r="J329" s="18">
        <v>1000</v>
      </c>
      <c r="K329" s="9"/>
      <c r="L329" s="8"/>
      <c r="M329" s="8" t="s">
        <v>1158</v>
      </c>
      <c r="N329" s="34">
        <v>5</v>
      </c>
      <c r="O329" s="8" t="s">
        <v>533</v>
      </c>
      <c r="P329" s="21"/>
      <c r="Q329" s="21"/>
      <c r="R329" s="21"/>
      <c r="S329" s="21"/>
    </row>
    <row r="330" spans="1:19" s="21" customFormat="1" ht="90">
      <c r="A330" s="14">
        <v>10031</v>
      </c>
      <c r="B330" s="12" t="s">
        <v>1</v>
      </c>
      <c r="C330" s="12" t="s">
        <v>996</v>
      </c>
      <c r="D330" s="12" t="s">
        <v>997</v>
      </c>
      <c r="E330" s="12">
        <v>1030101</v>
      </c>
      <c r="F330" s="12">
        <v>1030101002</v>
      </c>
      <c r="G330" s="12" t="s">
        <v>11</v>
      </c>
      <c r="H330" s="12">
        <v>1</v>
      </c>
      <c r="I330" s="12" t="s">
        <v>843</v>
      </c>
      <c r="J330" s="13">
        <v>1000</v>
      </c>
      <c r="K330" s="12" t="s">
        <v>389</v>
      </c>
      <c r="L330" s="12" t="s">
        <v>422</v>
      </c>
      <c r="M330" s="12" t="s">
        <v>1159</v>
      </c>
      <c r="N330" s="34">
        <v>5</v>
      </c>
      <c r="O330" s="12" t="s">
        <v>533</v>
      </c>
      <c r="P330" s="2"/>
      <c r="Q330" s="2"/>
      <c r="R330" s="2"/>
      <c r="S330" s="2"/>
    </row>
    <row r="331" spans="1:19" ht="54">
      <c r="A331" s="9">
        <v>10041</v>
      </c>
      <c r="B331" s="8" t="s">
        <v>1</v>
      </c>
      <c r="C331" s="8" t="s">
        <v>993</v>
      </c>
      <c r="D331" s="8" t="s">
        <v>994</v>
      </c>
      <c r="E331" s="8">
        <v>1030202</v>
      </c>
      <c r="F331" s="8"/>
      <c r="G331" s="8" t="s">
        <v>14</v>
      </c>
      <c r="H331" s="8"/>
      <c r="I331" s="8" t="s">
        <v>544</v>
      </c>
      <c r="J331" s="18">
        <v>5000</v>
      </c>
      <c r="K331" s="9"/>
      <c r="L331" s="8"/>
      <c r="M331" s="8" t="s">
        <v>1158</v>
      </c>
      <c r="N331" s="34">
        <v>5</v>
      </c>
      <c r="O331" s="8" t="s">
        <v>533</v>
      </c>
      <c r="P331" s="21"/>
      <c r="Q331" s="21"/>
      <c r="R331" s="21"/>
      <c r="S331" s="21"/>
    </row>
    <row r="332" spans="1:19" s="21" customFormat="1" ht="54">
      <c r="A332" s="14">
        <v>10041</v>
      </c>
      <c r="B332" s="12" t="s">
        <v>1</v>
      </c>
      <c r="C332" s="12" t="s">
        <v>993</v>
      </c>
      <c r="D332" s="12" t="s">
        <v>994</v>
      </c>
      <c r="E332" s="12">
        <v>1030202</v>
      </c>
      <c r="F332" s="12"/>
      <c r="G332" s="12" t="s">
        <v>14</v>
      </c>
      <c r="H332" s="12">
        <v>1</v>
      </c>
      <c r="I332" s="12" t="s">
        <v>844</v>
      </c>
      <c r="J332" s="13">
        <v>5000</v>
      </c>
      <c r="K332" s="14" t="s">
        <v>391</v>
      </c>
      <c r="L332" s="12" t="s">
        <v>422</v>
      </c>
      <c r="M332" s="12" t="s">
        <v>1159</v>
      </c>
      <c r="N332" s="34">
        <v>5</v>
      </c>
      <c r="O332" s="12" t="s">
        <v>533</v>
      </c>
      <c r="P332" s="2"/>
      <c r="Q332" s="2"/>
      <c r="R332" s="2"/>
      <c r="S332" s="2"/>
    </row>
    <row r="333" spans="1:19" ht="54">
      <c r="A333" s="9">
        <v>10042</v>
      </c>
      <c r="B333" s="8" t="s">
        <v>1</v>
      </c>
      <c r="C333" s="8" t="s">
        <v>993</v>
      </c>
      <c r="D333" s="8" t="s">
        <v>994</v>
      </c>
      <c r="E333" s="8">
        <v>1030211</v>
      </c>
      <c r="F333" s="8"/>
      <c r="G333" s="8" t="s">
        <v>15</v>
      </c>
      <c r="H333" s="8"/>
      <c r="I333" s="8" t="s">
        <v>544</v>
      </c>
      <c r="J333" s="18">
        <v>2700</v>
      </c>
      <c r="K333" s="9"/>
      <c r="L333" s="8"/>
      <c r="M333" s="8" t="s">
        <v>1158</v>
      </c>
      <c r="N333" s="34">
        <v>5</v>
      </c>
      <c r="O333" s="8" t="s">
        <v>533</v>
      </c>
      <c r="P333" s="21"/>
      <c r="Q333" s="21"/>
      <c r="R333" s="21"/>
      <c r="S333" s="21"/>
    </row>
    <row r="334" spans="1:19" s="21" customFormat="1" ht="54">
      <c r="A334" s="14">
        <v>10042</v>
      </c>
      <c r="B334" s="12" t="s">
        <v>1</v>
      </c>
      <c r="C334" s="12" t="s">
        <v>993</v>
      </c>
      <c r="D334" s="12" t="s">
        <v>994</v>
      </c>
      <c r="E334" s="12">
        <v>1030211</v>
      </c>
      <c r="F334" s="12"/>
      <c r="G334" s="12" t="s">
        <v>15</v>
      </c>
      <c r="H334" s="12">
        <v>1</v>
      </c>
      <c r="I334" s="12" t="s">
        <v>845</v>
      </c>
      <c r="J334" s="13">
        <v>2700</v>
      </c>
      <c r="K334" s="14" t="s">
        <v>391</v>
      </c>
      <c r="L334" s="12" t="s">
        <v>422</v>
      </c>
      <c r="M334" s="12" t="s">
        <v>1159</v>
      </c>
      <c r="N334" s="34">
        <v>5</v>
      </c>
      <c r="O334" s="12" t="s">
        <v>533</v>
      </c>
      <c r="P334" s="2"/>
      <c r="Q334" s="2"/>
      <c r="R334" s="2"/>
      <c r="S334" s="2"/>
    </row>
    <row r="335" spans="1:19" ht="90">
      <c r="A335" s="9">
        <v>10045</v>
      </c>
      <c r="B335" s="8" t="s">
        <v>1</v>
      </c>
      <c r="C335" s="8" t="s">
        <v>996</v>
      </c>
      <c r="D335" s="8" t="s">
        <v>997</v>
      </c>
      <c r="E335" s="8">
        <v>1040102</v>
      </c>
      <c r="F335" s="8"/>
      <c r="G335" s="8" t="s">
        <v>16</v>
      </c>
      <c r="H335" s="8"/>
      <c r="I335" s="8" t="s">
        <v>544</v>
      </c>
      <c r="J335" s="18">
        <v>55000</v>
      </c>
      <c r="K335" s="9"/>
      <c r="L335" s="8"/>
      <c r="M335" s="8" t="s">
        <v>1158</v>
      </c>
      <c r="N335" s="34">
        <v>5</v>
      </c>
      <c r="O335" s="8" t="s">
        <v>533</v>
      </c>
      <c r="P335" s="21"/>
      <c r="Q335" s="21"/>
      <c r="R335" s="21"/>
      <c r="S335" s="21"/>
    </row>
    <row r="336" spans="1:19" s="21" customFormat="1" ht="90">
      <c r="A336" s="14">
        <v>10045</v>
      </c>
      <c r="B336" s="12" t="s">
        <v>1</v>
      </c>
      <c r="C336" s="12" t="s">
        <v>996</v>
      </c>
      <c r="D336" s="12" t="s">
        <v>997</v>
      </c>
      <c r="E336" s="12">
        <v>1040102</v>
      </c>
      <c r="F336" s="12"/>
      <c r="G336" s="12" t="s">
        <v>16</v>
      </c>
      <c r="H336" s="12">
        <v>1</v>
      </c>
      <c r="I336" s="12" t="s">
        <v>846</v>
      </c>
      <c r="J336" s="13">
        <v>55000</v>
      </c>
      <c r="K336" s="12" t="s">
        <v>387</v>
      </c>
      <c r="L336" s="12" t="s">
        <v>422</v>
      </c>
      <c r="M336" s="12" t="s">
        <v>1159</v>
      </c>
      <c r="N336" s="34">
        <v>5</v>
      </c>
      <c r="O336" s="12" t="s">
        <v>533</v>
      </c>
      <c r="P336" s="2"/>
      <c r="Q336" s="2"/>
      <c r="R336" s="2"/>
      <c r="S336" s="2"/>
    </row>
    <row r="337" spans="1:19" ht="90">
      <c r="A337" s="9">
        <v>10045</v>
      </c>
      <c r="B337" s="8" t="s">
        <v>3</v>
      </c>
      <c r="C337" s="8" t="s">
        <v>996</v>
      </c>
      <c r="D337" s="8" t="s">
        <v>997</v>
      </c>
      <c r="E337" s="8">
        <v>1040102</v>
      </c>
      <c r="F337" s="8"/>
      <c r="G337" s="8" t="s">
        <v>16</v>
      </c>
      <c r="H337" s="8"/>
      <c r="I337" s="8" t="s">
        <v>544</v>
      </c>
      <c r="J337" s="18">
        <v>30510.15</v>
      </c>
      <c r="K337" s="9"/>
      <c r="L337" s="8"/>
      <c r="M337" s="8" t="s">
        <v>1158</v>
      </c>
      <c r="N337" s="34">
        <v>5</v>
      </c>
      <c r="O337" s="8" t="s">
        <v>533</v>
      </c>
      <c r="P337" s="40" t="s">
        <v>1109</v>
      </c>
      <c r="Q337" s="21"/>
      <c r="R337" s="21"/>
      <c r="S337" s="21"/>
    </row>
    <row r="338" spans="1:19" s="21" customFormat="1" ht="90">
      <c r="A338" s="14">
        <v>10045</v>
      </c>
      <c r="B338" s="12" t="s">
        <v>3</v>
      </c>
      <c r="C338" s="12" t="s">
        <v>996</v>
      </c>
      <c r="D338" s="12" t="s">
        <v>997</v>
      </c>
      <c r="E338" s="12">
        <v>1040102</v>
      </c>
      <c r="F338" s="12"/>
      <c r="G338" s="12" t="s">
        <v>16</v>
      </c>
      <c r="H338" s="12">
        <v>1</v>
      </c>
      <c r="I338" s="12" t="s">
        <v>1188</v>
      </c>
      <c r="J338" s="13">
        <v>30510.15</v>
      </c>
      <c r="K338" s="12" t="s">
        <v>387</v>
      </c>
      <c r="L338" s="22" t="s">
        <v>429</v>
      </c>
      <c r="M338" s="12" t="s">
        <v>1159</v>
      </c>
      <c r="N338" s="34">
        <v>5</v>
      </c>
      <c r="O338" s="12" t="s">
        <v>533</v>
      </c>
      <c r="P338" s="40" t="s">
        <v>1109</v>
      </c>
      <c r="Q338" s="2"/>
      <c r="R338" s="2"/>
      <c r="S338" s="2"/>
    </row>
    <row r="339" spans="1:19" ht="90">
      <c r="A339" s="9">
        <v>10046</v>
      </c>
      <c r="B339" s="8" t="s">
        <v>1</v>
      </c>
      <c r="C339" s="8" t="s">
        <v>996</v>
      </c>
      <c r="D339" s="8" t="s">
        <v>997</v>
      </c>
      <c r="E339" s="8">
        <v>1040401</v>
      </c>
      <c r="F339" s="8">
        <v>1040401001</v>
      </c>
      <c r="G339" s="8" t="s">
        <v>17</v>
      </c>
      <c r="H339" s="8"/>
      <c r="I339" s="8" t="s">
        <v>544</v>
      </c>
      <c r="J339" s="18">
        <v>70000</v>
      </c>
      <c r="K339" s="9"/>
      <c r="L339" s="8"/>
      <c r="M339" s="8" t="s">
        <v>1158</v>
      </c>
      <c r="N339" s="34">
        <v>5</v>
      </c>
      <c r="O339" s="8" t="s">
        <v>533</v>
      </c>
      <c r="P339" s="21"/>
      <c r="Q339" s="21"/>
      <c r="R339" s="21"/>
      <c r="S339" s="21"/>
    </row>
    <row r="340" spans="1:19" s="21" customFormat="1" ht="90">
      <c r="A340" s="14">
        <v>10046</v>
      </c>
      <c r="B340" s="12" t="s">
        <v>1</v>
      </c>
      <c r="C340" s="12" t="s">
        <v>996</v>
      </c>
      <c r="D340" s="12" t="s">
        <v>997</v>
      </c>
      <c r="E340" s="12">
        <v>1040401</v>
      </c>
      <c r="F340" s="12">
        <v>1040401001</v>
      </c>
      <c r="G340" s="12" t="s">
        <v>17</v>
      </c>
      <c r="H340" s="12">
        <v>1</v>
      </c>
      <c r="I340" s="12" t="s">
        <v>847</v>
      </c>
      <c r="J340" s="13">
        <v>70000</v>
      </c>
      <c r="K340" s="12" t="s">
        <v>387</v>
      </c>
      <c r="L340" s="12" t="s">
        <v>422</v>
      </c>
      <c r="M340" s="12" t="s">
        <v>1159</v>
      </c>
      <c r="N340" s="34">
        <v>5</v>
      </c>
      <c r="O340" s="12" t="s">
        <v>533</v>
      </c>
      <c r="P340" s="2"/>
      <c r="Q340" s="2"/>
      <c r="R340" s="2"/>
      <c r="S340" s="2"/>
    </row>
    <row r="341" spans="1:19" ht="90">
      <c r="A341" s="9">
        <v>10046</v>
      </c>
      <c r="B341" s="8" t="s">
        <v>3</v>
      </c>
      <c r="C341" s="8" t="s">
        <v>996</v>
      </c>
      <c r="D341" s="8" t="s">
        <v>997</v>
      </c>
      <c r="E341" s="8">
        <v>1040401</v>
      </c>
      <c r="F341" s="8">
        <v>1040401001</v>
      </c>
      <c r="G341" s="8" t="s">
        <v>17</v>
      </c>
      <c r="H341" s="8"/>
      <c r="I341" s="8" t="s">
        <v>544</v>
      </c>
      <c r="J341" s="18">
        <v>27086.71</v>
      </c>
      <c r="K341" s="9"/>
      <c r="L341" s="8"/>
      <c r="M341" s="8" t="s">
        <v>1158</v>
      </c>
      <c r="N341" s="34">
        <v>5</v>
      </c>
      <c r="O341" s="8" t="s">
        <v>533</v>
      </c>
      <c r="P341" s="40" t="s">
        <v>1109</v>
      </c>
      <c r="Q341" s="21"/>
      <c r="R341" s="21"/>
      <c r="S341" s="21"/>
    </row>
    <row r="342" spans="1:19" s="21" customFormat="1" ht="90">
      <c r="A342" s="14">
        <v>10046</v>
      </c>
      <c r="B342" s="12" t="s">
        <v>3</v>
      </c>
      <c r="C342" s="12" t="s">
        <v>996</v>
      </c>
      <c r="D342" s="12" t="s">
        <v>997</v>
      </c>
      <c r="E342" s="12">
        <v>1040401</v>
      </c>
      <c r="F342" s="12">
        <v>1040401001</v>
      </c>
      <c r="G342" s="12" t="s">
        <v>17</v>
      </c>
      <c r="H342" s="12">
        <v>1</v>
      </c>
      <c r="I342" s="12" t="s">
        <v>1188</v>
      </c>
      <c r="J342" s="13">
        <v>27086.71</v>
      </c>
      <c r="K342" s="12" t="s">
        <v>387</v>
      </c>
      <c r="L342" s="22" t="s">
        <v>429</v>
      </c>
      <c r="M342" s="12" t="s">
        <v>1159</v>
      </c>
      <c r="N342" s="34">
        <v>5</v>
      </c>
      <c r="O342" s="12" t="s">
        <v>533</v>
      </c>
      <c r="P342" s="40" t="s">
        <v>1109</v>
      </c>
      <c r="Q342" s="2"/>
      <c r="R342" s="2"/>
      <c r="S342" s="2"/>
    </row>
    <row r="343" spans="1:19" ht="90">
      <c r="A343" s="9">
        <v>10048</v>
      </c>
      <c r="B343" s="8" t="s">
        <v>1</v>
      </c>
      <c r="C343" s="8" t="s">
        <v>996</v>
      </c>
      <c r="D343" s="8" t="s">
        <v>997</v>
      </c>
      <c r="E343" s="8">
        <v>1030211</v>
      </c>
      <c r="F343" s="8">
        <v>1030211999</v>
      </c>
      <c r="G343" s="8" t="s">
        <v>19</v>
      </c>
      <c r="H343" s="8"/>
      <c r="I343" s="8" t="s">
        <v>544</v>
      </c>
      <c r="J343" s="18">
        <v>1000</v>
      </c>
      <c r="K343" s="9"/>
      <c r="L343" s="8"/>
      <c r="M343" s="8" t="s">
        <v>1158</v>
      </c>
      <c r="N343" s="34">
        <v>5</v>
      </c>
      <c r="O343" s="8" t="s">
        <v>533</v>
      </c>
      <c r="P343" s="21"/>
      <c r="Q343" s="21"/>
      <c r="R343" s="21"/>
      <c r="S343" s="21"/>
    </row>
    <row r="344" spans="1:19" s="21" customFormat="1" ht="90">
      <c r="A344" s="14">
        <v>10048</v>
      </c>
      <c r="B344" s="12" t="s">
        <v>1</v>
      </c>
      <c r="C344" s="12" t="s">
        <v>996</v>
      </c>
      <c r="D344" s="12" t="s">
        <v>997</v>
      </c>
      <c r="E344" s="12">
        <v>1030211</v>
      </c>
      <c r="F344" s="12">
        <v>1030211999</v>
      </c>
      <c r="G344" s="12" t="s">
        <v>19</v>
      </c>
      <c r="H344" s="12">
        <v>1</v>
      </c>
      <c r="I344" s="12" t="s">
        <v>848</v>
      </c>
      <c r="J344" s="13">
        <v>1000</v>
      </c>
      <c r="K344" s="12" t="s">
        <v>387</v>
      </c>
      <c r="L344" s="12" t="s">
        <v>422</v>
      </c>
      <c r="M344" s="12" t="s">
        <v>1159</v>
      </c>
      <c r="N344" s="34">
        <v>5</v>
      </c>
      <c r="O344" s="12" t="s">
        <v>533</v>
      </c>
      <c r="P344" s="2"/>
      <c r="Q344" s="2"/>
      <c r="R344" s="2"/>
      <c r="S344" s="2"/>
    </row>
    <row r="345" spans="1:19" ht="90">
      <c r="A345" s="9">
        <v>10051</v>
      </c>
      <c r="B345" s="8" t="s">
        <v>1</v>
      </c>
      <c r="C345" s="8" t="s">
        <v>996</v>
      </c>
      <c r="D345" s="8" t="s">
        <v>997</v>
      </c>
      <c r="E345" s="8">
        <v>1040101</v>
      </c>
      <c r="F345" s="8">
        <v>1040101002</v>
      </c>
      <c r="G345" s="8" t="s">
        <v>20</v>
      </c>
      <c r="H345" s="8"/>
      <c r="I345" s="8" t="s">
        <v>544</v>
      </c>
      <c r="J345" s="18">
        <v>25000</v>
      </c>
      <c r="K345" s="9"/>
      <c r="L345" s="8"/>
      <c r="M345" s="8" t="s">
        <v>1158</v>
      </c>
      <c r="N345" s="34">
        <v>5</v>
      </c>
      <c r="O345" s="8" t="s">
        <v>533</v>
      </c>
      <c r="P345" s="21"/>
      <c r="Q345" s="21"/>
      <c r="R345" s="21"/>
      <c r="S345" s="21"/>
    </row>
    <row r="346" spans="1:19" s="21" customFormat="1" ht="90">
      <c r="A346" s="14">
        <v>10051</v>
      </c>
      <c r="B346" s="12" t="s">
        <v>1</v>
      </c>
      <c r="C346" s="12" t="s">
        <v>996</v>
      </c>
      <c r="D346" s="12" t="s">
        <v>997</v>
      </c>
      <c r="E346" s="12">
        <v>1040101</v>
      </c>
      <c r="F346" s="12">
        <v>1040101002</v>
      </c>
      <c r="G346" s="12" t="s">
        <v>20</v>
      </c>
      <c r="H346" s="12">
        <v>1</v>
      </c>
      <c r="I346" s="12" t="s">
        <v>849</v>
      </c>
      <c r="J346" s="13">
        <v>25000</v>
      </c>
      <c r="K346" s="14" t="s">
        <v>387</v>
      </c>
      <c r="L346" s="12" t="s">
        <v>422</v>
      </c>
      <c r="M346" s="12" t="s">
        <v>1159</v>
      </c>
      <c r="N346" s="34">
        <v>5</v>
      </c>
      <c r="O346" s="12" t="s">
        <v>533</v>
      </c>
      <c r="P346" s="2"/>
      <c r="Q346" s="2"/>
      <c r="R346" s="2"/>
      <c r="S346" s="2"/>
    </row>
    <row r="347" spans="1:19" ht="90">
      <c r="A347" s="9">
        <v>10051</v>
      </c>
      <c r="B347" s="8" t="s">
        <v>3</v>
      </c>
      <c r="C347" s="8" t="s">
        <v>996</v>
      </c>
      <c r="D347" s="8" t="s">
        <v>997</v>
      </c>
      <c r="E347" s="8">
        <v>1040101</v>
      </c>
      <c r="F347" s="8">
        <v>1040101002</v>
      </c>
      <c r="G347" s="8" t="s">
        <v>20</v>
      </c>
      <c r="H347" s="8"/>
      <c r="I347" s="8" t="s">
        <v>544</v>
      </c>
      <c r="J347" s="18">
        <v>14605.44</v>
      </c>
      <c r="K347" s="9"/>
      <c r="L347" s="8"/>
      <c r="M347" s="8" t="s">
        <v>1158</v>
      </c>
      <c r="N347" s="34">
        <v>5</v>
      </c>
      <c r="O347" s="8" t="s">
        <v>533</v>
      </c>
      <c r="P347" s="40" t="s">
        <v>1109</v>
      </c>
      <c r="Q347" s="21"/>
      <c r="R347" s="21"/>
      <c r="S347" s="21"/>
    </row>
    <row r="348" spans="1:19" s="21" customFormat="1" ht="90">
      <c r="A348" s="14">
        <v>10051</v>
      </c>
      <c r="B348" s="12" t="s">
        <v>3</v>
      </c>
      <c r="C348" s="12" t="s">
        <v>996</v>
      </c>
      <c r="D348" s="12" t="s">
        <v>997</v>
      </c>
      <c r="E348" s="12">
        <v>1040101</v>
      </c>
      <c r="F348" s="12">
        <v>1040101002</v>
      </c>
      <c r="G348" s="12" t="s">
        <v>20</v>
      </c>
      <c r="H348" s="12">
        <v>1</v>
      </c>
      <c r="I348" s="12" t="s">
        <v>1188</v>
      </c>
      <c r="J348" s="13">
        <v>14605.44</v>
      </c>
      <c r="K348" s="14" t="s">
        <v>387</v>
      </c>
      <c r="L348" s="22" t="s">
        <v>429</v>
      </c>
      <c r="M348" s="12" t="s">
        <v>1159</v>
      </c>
      <c r="N348" s="34">
        <v>5</v>
      </c>
      <c r="O348" s="12" t="s">
        <v>533</v>
      </c>
      <c r="P348" s="40" t="s">
        <v>1109</v>
      </c>
      <c r="Q348" s="2"/>
      <c r="R348" s="2"/>
      <c r="S348" s="2"/>
    </row>
    <row r="349" spans="1:19" ht="72">
      <c r="A349" s="9">
        <v>10062</v>
      </c>
      <c r="B349" s="8" t="s">
        <v>1</v>
      </c>
      <c r="C349" s="8" t="s">
        <v>993</v>
      </c>
      <c r="D349" s="8" t="s">
        <v>994</v>
      </c>
      <c r="E349" s="8">
        <v>1030299</v>
      </c>
      <c r="F349" s="8">
        <v>1030299003</v>
      </c>
      <c r="G349" s="8" t="s">
        <v>26</v>
      </c>
      <c r="H349" s="8"/>
      <c r="I349" s="8" t="s">
        <v>544</v>
      </c>
      <c r="J349" s="18">
        <v>61000</v>
      </c>
      <c r="K349" s="8"/>
      <c r="L349" s="8"/>
      <c r="M349" s="8" t="s">
        <v>1158</v>
      </c>
      <c r="N349" s="34">
        <v>5</v>
      </c>
      <c r="O349" s="8" t="s">
        <v>533</v>
      </c>
      <c r="P349" s="21"/>
      <c r="Q349" s="21"/>
      <c r="R349" s="21"/>
      <c r="S349" s="21"/>
    </row>
    <row r="350" spans="1:19" s="21" customFormat="1" ht="72">
      <c r="A350" s="14">
        <v>10062</v>
      </c>
      <c r="B350" s="12" t="s">
        <v>1</v>
      </c>
      <c r="C350" s="12" t="s">
        <v>993</v>
      </c>
      <c r="D350" s="12" t="s">
        <v>994</v>
      </c>
      <c r="E350" s="12">
        <v>1030299</v>
      </c>
      <c r="F350" s="12">
        <v>1030299003</v>
      </c>
      <c r="G350" s="12" t="s">
        <v>26</v>
      </c>
      <c r="H350" s="12">
        <v>1</v>
      </c>
      <c r="I350" s="12" t="s">
        <v>850</v>
      </c>
      <c r="J350" s="13">
        <v>61000</v>
      </c>
      <c r="K350" s="14" t="s">
        <v>387</v>
      </c>
      <c r="L350" s="12" t="s">
        <v>422</v>
      </c>
      <c r="M350" s="12" t="s">
        <v>1159</v>
      </c>
      <c r="N350" s="34">
        <v>5</v>
      </c>
      <c r="O350" s="12" t="s">
        <v>533</v>
      </c>
      <c r="P350" s="2"/>
      <c r="Q350" s="2"/>
      <c r="R350" s="2"/>
      <c r="S350" s="2"/>
    </row>
    <row r="351" spans="1:19" ht="54">
      <c r="A351" s="9">
        <v>10083</v>
      </c>
      <c r="B351" s="8" t="s">
        <v>1</v>
      </c>
      <c r="C351" s="8" t="s">
        <v>993</v>
      </c>
      <c r="D351" s="8" t="s">
        <v>994</v>
      </c>
      <c r="E351" s="8">
        <v>1030102</v>
      </c>
      <c r="F351" s="8">
        <v>1030102009</v>
      </c>
      <c r="G351" s="8" t="s">
        <v>37</v>
      </c>
      <c r="H351" s="8"/>
      <c r="I351" s="8" t="s">
        <v>544</v>
      </c>
      <c r="J351" s="18">
        <v>13000</v>
      </c>
      <c r="K351" s="8"/>
      <c r="L351" s="8"/>
      <c r="M351" s="8" t="s">
        <v>1158</v>
      </c>
      <c r="N351" s="34">
        <v>5</v>
      </c>
      <c r="O351" s="8" t="s">
        <v>533</v>
      </c>
      <c r="P351" s="21"/>
      <c r="Q351" s="21"/>
      <c r="R351" s="21"/>
      <c r="S351" s="21"/>
    </row>
    <row r="352" spans="1:19" s="21" customFormat="1" ht="54">
      <c r="A352" s="14">
        <v>10083</v>
      </c>
      <c r="B352" s="12" t="s">
        <v>1</v>
      </c>
      <c r="C352" s="12" t="s">
        <v>993</v>
      </c>
      <c r="D352" s="12" t="s">
        <v>994</v>
      </c>
      <c r="E352" s="12">
        <v>1030102</v>
      </c>
      <c r="F352" s="12">
        <v>1030102009</v>
      </c>
      <c r="G352" s="12" t="s">
        <v>37</v>
      </c>
      <c r="H352" s="12">
        <v>1</v>
      </c>
      <c r="I352" s="12" t="s">
        <v>851</v>
      </c>
      <c r="J352" s="13">
        <v>13000</v>
      </c>
      <c r="K352" s="14" t="s">
        <v>387</v>
      </c>
      <c r="L352" s="12" t="s">
        <v>422</v>
      </c>
      <c r="M352" s="12" t="s">
        <v>1159</v>
      </c>
      <c r="N352" s="34">
        <v>5</v>
      </c>
      <c r="O352" s="12" t="s">
        <v>533</v>
      </c>
      <c r="P352" s="2"/>
      <c r="Q352" s="2"/>
      <c r="R352" s="2"/>
      <c r="S352" s="2"/>
    </row>
    <row r="353" spans="1:19" ht="54">
      <c r="A353" s="9">
        <v>10084</v>
      </c>
      <c r="B353" s="8" t="s">
        <v>1</v>
      </c>
      <c r="C353" s="8" t="s">
        <v>993</v>
      </c>
      <c r="D353" s="8" t="s">
        <v>994</v>
      </c>
      <c r="E353" s="8">
        <v>1030299</v>
      </c>
      <c r="F353" s="8">
        <v>1030299011</v>
      </c>
      <c r="G353" s="8" t="s">
        <v>38</v>
      </c>
      <c r="H353" s="8"/>
      <c r="I353" s="8" t="s">
        <v>544</v>
      </c>
      <c r="J353" s="18">
        <v>10000</v>
      </c>
      <c r="K353" s="8"/>
      <c r="L353" s="8"/>
      <c r="M353" s="8" t="s">
        <v>1158</v>
      </c>
      <c r="N353" s="34">
        <v>5</v>
      </c>
      <c r="O353" s="8" t="s">
        <v>533</v>
      </c>
      <c r="P353" s="21"/>
      <c r="Q353" s="21"/>
      <c r="R353" s="21"/>
      <c r="S353" s="21"/>
    </row>
    <row r="354" spans="1:19" s="21" customFormat="1" ht="54">
      <c r="A354" s="14">
        <v>10084</v>
      </c>
      <c r="B354" s="12" t="s">
        <v>1</v>
      </c>
      <c r="C354" s="12" t="s">
        <v>993</v>
      </c>
      <c r="D354" s="12" t="s">
        <v>994</v>
      </c>
      <c r="E354" s="12">
        <v>1030299</v>
      </c>
      <c r="F354" s="12">
        <v>1030299011</v>
      </c>
      <c r="G354" s="12" t="s">
        <v>38</v>
      </c>
      <c r="H354" s="12">
        <v>1</v>
      </c>
      <c r="I354" s="12" t="s">
        <v>852</v>
      </c>
      <c r="J354" s="13">
        <v>10000</v>
      </c>
      <c r="K354" s="14" t="s">
        <v>387</v>
      </c>
      <c r="L354" s="12" t="s">
        <v>422</v>
      </c>
      <c r="M354" s="12" t="s">
        <v>1159</v>
      </c>
      <c r="N354" s="34">
        <v>5</v>
      </c>
      <c r="O354" s="12" t="s">
        <v>533</v>
      </c>
      <c r="P354" s="2"/>
      <c r="Q354" s="2"/>
      <c r="R354" s="2"/>
      <c r="S354" s="2"/>
    </row>
    <row r="355" spans="1:19" ht="54">
      <c r="A355" s="9">
        <v>10098</v>
      </c>
      <c r="B355" s="8" t="s">
        <v>1</v>
      </c>
      <c r="C355" s="8" t="s">
        <v>993</v>
      </c>
      <c r="D355" s="8" t="s">
        <v>994</v>
      </c>
      <c r="E355" s="8">
        <v>1030102</v>
      </c>
      <c r="F355" s="8">
        <v>1030102009</v>
      </c>
      <c r="G355" s="8" t="s">
        <v>52</v>
      </c>
      <c r="H355" s="8"/>
      <c r="I355" s="8" t="s">
        <v>544</v>
      </c>
      <c r="J355" s="18">
        <v>15000</v>
      </c>
      <c r="K355" s="8"/>
      <c r="L355" s="8"/>
      <c r="M355" s="8" t="s">
        <v>1158</v>
      </c>
      <c r="N355" s="34">
        <v>5</v>
      </c>
      <c r="O355" s="8" t="s">
        <v>533</v>
      </c>
      <c r="P355" s="21"/>
      <c r="Q355" s="21"/>
      <c r="R355" s="21"/>
      <c r="S355" s="21"/>
    </row>
    <row r="356" spans="1:19" s="21" customFormat="1" ht="54">
      <c r="A356" s="14">
        <v>10098</v>
      </c>
      <c r="B356" s="12" t="s">
        <v>1</v>
      </c>
      <c r="C356" s="12" t="s">
        <v>993</v>
      </c>
      <c r="D356" s="12" t="s">
        <v>994</v>
      </c>
      <c r="E356" s="12">
        <v>1030102</v>
      </c>
      <c r="F356" s="12">
        <v>1030102009</v>
      </c>
      <c r="G356" s="12" t="s">
        <v>52</v>
      </c>
      <c r="H356" s="12">
        <v>1</v>
      </c>
      <c r="I356" s="12" t="s">
        <v>853</v>
      </c>
      <c r="J356" s="13">
        <v>15000</v>
      </c>
      <c r="K356" s="14" t="s">
        <v>391</v>
      </c>
      <c r="L356" s="12" t="s">
        <v>422</v>
      </c>
      <c r="M356" s="12" t="s">
        <v>1159</v>
      </c>
      <c r="N356" s="34">
        <v>5</v>
      </c>
      <c r="O356" s="12" t="s">
        <v>533</v>
      </c>
      <c r="P356" s="2"/>
      <c r="Q356" s="2"/>
      <c r="R356" s="2"/>
      <c r="S356" s="2"/>
    </row>
    <row r="357" spans="1:19" ht="90">
      <c r="A357" s="8">
        <v>10212</v>
      </c>
      <c r="B357" s="8" t="s">
        <v>1</v>
      </c>
      <c r="C357" s="8" t="s">
        <v>993</v>
      </c>
      <c r="D357" s="8" t="s">
        <v>995</v>
      </c>
      <c r="E357" s="8">
        <v>1030207</v>
      </c>
      <c r="F357" s="8">
        <v>1030207008</v>
      </c>
      <c r="G357" s="8" t="s">
        <v>103</v>
      </c>
      <c r="H357" s="8"/>
      <c r="I357" s="8" t="s">
        <v>544</v>
      </c>
      <c r="J357" s="18">
        <v>1814.85</v>
      </c>
      <c r="K357" s="8"/>
      <c r="L357" s="8"/>
      <c r="M357" s="8" t="s">
        <v>1158</v>
      </c>
      <c r="N357" s="34">
        <v>5</v>
      </c>
      <c r="O357" s="8" t="s">
        <v>533</v>
      </c>
      <c r="P357" s="21"/>
      <c r="Q357" s="21"/>
      <c r="R357" s="21"/>
      <c r="S357" s="21"/>
    </row>
    <row r="358" spans="1:19" s="21" customFormat="1" ht="90">
      <c r="A358" s="12">
        <v>10212</v>
      </c>
      <c r="B358" s="12" t="s">
        <v>1</v>
      </c>
      <c r="C358" s="12" t="s">
        <v>993</v>
      </c>
      <c r="D358" s="12" t="s">
        <v>995</v>
      </c>
      <c r="E358" s="12">
        <v>1030207</v>
      </c>
      <c r="F358" s="12">
        <v>1030207008</v>
      </c>
      <c r="G358" s="12" t="s">
        <v>103</v>
      </c>
      <c r="H358" s="12">
        <v>1</v>
      </c>
      <c r="I358" s="12" t="s">
        <v>855</v>
      </c>
      <c r="J358" s="13">
        <v>1814.85</v>
      </c>
      <c r="K358" s="12" t="s">
        <v>389</v>
      </c>
      <c r="L358" s="12" t="s">
        <v>430</v>
      </c>
      <c r="M358" s="12" t="s">
        <v>1159</v>
      </c>
      <c r="N358" s="34">
        <v>5</v>
      </c>
      <c r="O358" s="12" t="s">
        <v>533</v>
      </c>
      <c r="P358" s="2"/>
      <c r="Q358" s="2"/>
      <c r="R358" s="2"/>
      <c r="S358" s="2"/>
    </row>
    <row r="359" spans="1:19" ht="90">
      <c r="A359" s="8">
        <v>10212</v>
      </c>
      <c r="B359" s="8" t="s">
        <v>3</v>
      </c>
      <c r="C359" s="8" t="s">
        <v>993</v>
      </c>
      <c r="D359" s="8" t="s">
        <v>995</v>
      </c>
      <c r="E359" s="8">
        <v>1030207</v>
      </c>
      <c r="F359" s="8"/>
      <c r="G359" s="8" t="s">
        <v>103</v>
      </c>
      <c r="H359" s="8"/>
      <c r="I359" s="8" t="s">
        <v>544</v>
      </c>
      <c r="J359" s="18">
        <v>402.6</v>
      </c>
      <c r="K359" s="8"/>
      <c r="L359" s="8"/>
      <c r="M359" s="8" t="s">
        <v>1158</v>
      </c>
      <c r="N359" s="34">
        <v>5</v>
      </c>
      <c r="O359" s="8" t="s">
        <v>533</v>
      </c>
      <c r="P359" s="21"/>
      <c r="Q359" s="21"/>
      <c r="R359" s="21"/>
      <c r="S359" s="21"/>
    </row>
    <row r="360" spans="1:19" s="21" customFormat="1" ht="90">
      <c r="A360" s="12">
        <v>10212</v>
      </c>
      <c r="B360" s="12" t="s">
        <v>3</v>
      </c>
      <c r="C360" s="12" t="s">
        <v>993</v>
      </c>
      <c r="D360" s="12" t="s">
        <v>995</v>
      </c>
      <c r="E360" s="12">
        <v>1030207</v>
      </c>
      <c r="F360" s="12"/>
      <c r="G360" s="12" t="s">
        <v>103</v>
      </c>
      <c r="H360" s="12">
        <v>1</v>
      </c>
      <c r="I360" s="12" t="s">
        <v>856</v>
      </c>
      <c r="J360" s="13">
        <v>402.6</v>
      </c>
      <c r="K360" s="12" t="s">
        <v>389</v>
      </c>
      <c r="L360" s="12" t="s">
        <v>424</v>
      </c>
      <c r="M360" s="12" t="s">
        <v>1159</v>
      </c>
      <c r="N360" s="34">
        <v>5</v>
      </c>
      <c r="O360" s="12" t="s">
        <v>533</v>
      </c>
      <c r="P360" s="2"/>
      <c r="Q360" s="2"/>
      <c r="R360" s="2"/>
      <c r="S360" s="2"/>
    </row>
    <row r="361" spans="1:19" ht="90">
      <c r="A361" s="8">
        <v>10213</v>
      </c>
      <c r="B361" s="8" t="s">
        <v>1</v>
      </c>
      <c r="C361" s="8" t="s">
        <v>993</v>
      </c>
      <c r="D361" s="8" t="s">
        <v>995</v>
      </c>
      <c r="E361" s="8">
        <v>1030216</v>
      </c>
      <c r="F361" s="8">
        <v>1030216002</v>
      </c>
      <c r="G361" s="8" t="s">
        <v>104</v>
      </c>
      <c r="H361" s="8"/>
      <c r="I361" s="8" t="s">
        <v>544</v>
      </c>
      <c r="J361" s="18">
        <v>9500</v>
      </c>
      <c r="K361" s="8"/>
      <c r="L361" s="8"/>
      <c r="M361" s="8" t="s">
        <v>1158</v>
      </c>
      <c r="N361" s="34">
        <v>5</v>
      </c>
      <c r="O361" s="8" t="s">
        <v>533</v>
      </c>
      <c r="P361" s="21"/>
      <c r="Q361" s="21"/>
      <c r="R361" s="21"/>
      <c r="S361" s="21"/>
    </row>
    <row r="362" spans="1:19" s="21" customFormat="1" ht="90">
      <c r="A362" s="12">
        <v>10213</v>
      </c>
      <c r="B362" s="12" t="s">
        <v>1</v>
      </c>
      <c r="C362" s="12" t="s">
        <v>993</v>
      </c>
      <c r="D362" s="12" t="s">
        <v>995</v>
      </c>
      <c r="E362" s="12">
        <v>1030216</v>
      </c>
      <c r="F362" s="12">
        <v>1030216002</v>
      </c>
      <c r="G362" s="12" t="s">
        <v>104</v>
      </c>
      <c r="H362" s="12">
        <v>1</v>
      </c>
      <c r="I362" s="12" t="s">
        <v>857</v>
      </c>
      <c r="J362" s="13">
        <v>9500</v>
      </c>
      <c r="K362" s="12" t="s">
        <v>389</v>
      </c>
      <c r="L362" s="12" t="s">
        <v>422</v>
      </c>
      <c r="M362" s="12" t="s">
        <v>1159</v>
      </c>
      <c r="N362" s="34">
        <v>5</v>
      </c>
      <c r="O362" s="12" t="s">
        <v>533</v>
      </c>
      <c r="P362" s="2"/>
      <c r="Q362" s="2"/>
      <c r="R362" s="2"/>
      <c r="S362" s="2"/>
    </row>
    <row r="363" spans="1:19" ht="90">
      <c r="A363" s="8">
        <v>10214</v>
      </c>
      <c r="B363" s="8" t="s">
        <v>1</v>
      </c>
      <c r="C363" s="8" t="s">
        <v>993</v>
      </c>
      <c r="D363" s="8" t="s">
        <v>995</v>
      </c>
      <c r="E363" s="8">
        <v>1030216</v>
      </c>
      <c r="F363" s="8">
        <v>1030216002</v>
      </c>
      <c r="G363" s="8" t="s">
        <v>105</v>
      </c>
      <c r="H363" s="8"/>
      <c r="I363" s="8" t="s">
        <v>544</v>
      </c>
      <c r="J363" s="18">
        <v>500</v>
      </c>
      <c r="K363" s="8"/>
      <c r="L363" s="8"/>
      <c r="M363" s="8" t="s">
        <v>1158</v>
      </c>
      <c r="N363" s="34">
        <v>5</v>
      </c>
      <c r="O363" s="8" t="s">
        <v>533</v>
      </c>
      <c r="P363" s="21"/>
      <c r="Q363" s="21"/>
      <c r="R363" s="21"/>
      <c r="S363" s="21"/>
    </row>
    <row r="364" spans="1:19" s="21" customFormat="1" ht="90">
      <c r="A364" s="12">
        <v>10214</v>
      </c>
      <c r="B364" s="12" t="s">
        <v>1</v>
      </c>
      <c r="C364" s="12" t="s">
        <v>993</v>
      </c>
      <c r="D364" s="12" t="s">
        <v>995</v>
      </c>
      <c r="E364" s="12">
        <v>1030216</v>
      </c>
      <c r="F364" s="12">
        <v>1030216002</v>
      </c>
      <c r="G364" s="12" t="s">
        <v>105</v>
      </c>
      <c r="H364" s="12">
        <v>1</v>
      </c>
      <c r="I364" s="12" t="s">
        <v>858</v>
      </c>
      <c r="J364" s="13">
        <v>500</v>
      </c>
      <c r="K364" s="12" t="s">
        <v>389</v>
      </c>
      <c r="L364" s="12" t="s">
        <v>422</v>
      </c>
      <c r="M364" s="12" t="s">
        <v>1159</v>
      </c>
      <c r="N364" s="34">
        <v>5</v>
      </c>
      <c r="O364" s="12" t="s">
        <v>533</v>
      </c>
      <c r="P364" s="2"/>
      <c r="Q364" s="2"/>
      <c r="R364" s="2"/>
      <c r="S364" s="2"/>
    </row>
    <row r="365" spans="1:19" ht="72">
      <c r="A365" s="8">
        <v>10233</v>
      </c>
      <c r="B365" s="8" t="s">
        <v>1</v>
      </c>
      <c r="C365" s="8" t="s">
        <v>993</v>
      </c>
      <c r="D365" s="8" t="s">
        <v>1003</v>
      </c>
      <c r="E365" s="8">
        <v>1100401</v>
      </c>
      <c r="F365" s="8"/>
      <c r="G365" s="8" t="s">
        <v>115</v>
      </c>
      <c r="H365" s="8"/>
      <c r="I365" s="8" t="s">
        <v>544</v>
      </c>
      <c r="J365" s="18">
        <v>6000</v>
      </c>
      <c r="K365" s="8"/>
      <c r="L365" s="8"/>
      <c r="M365" s="8" t="s">
        <v>1158</v>
      </c>
      <c r="N365" s="34">
        <v>5</v>
      </c>
      <c r="O365" s="8" t="s">
        <v>533</v>
      </c>
      <c r="P365" s="21"/>
      <c r="Q365" s="21"/>
      <c r="R365" s="21"/>
      <c r="S365" s="21"/>
    </row>
    <row r="366" spans="1:19" s="21" customFormat="1" ht="72">
      <c r="A366" s="12">
        <v>10233</v>
      </c>
      <c r="B366" s="12" t="s">
        <v>1</v>
      </c>
      <c r="C366" s="12" t="s">
        <v>993</v>
      </c>
      <c r="D366" s="12" t="s">
        <v>1003</v>
      </c>
      <c r="E366" s="12">
        <v>1100401</v>
      </c>
      <c r="F366" s="12"/>
      <c r="G366" s="12" t="s">
        <v>115</v>
      </c>
      <c r="H366" s="12">
        <v>1</v>
      </c>
      <c r="I366" s="12" t="s">
        <v>860</v>
      </c>
      <c r="J366" s="13">
        <v>6000</v>
      </c>
      <c r="K366" s="12" t="s">
        <v>389</v>
      </c>
      <c r="L366" s="12" t="s">
        <v>422</v>
      </c>
      <c r="M366" s="12" t="s">
        <v>1159</v>
      </c>
      <c r="N366" s="34">
        <v>5</v>
      </c>
      <c r="O366" s="12" t="s">
        <v>533</v>
      </c>
      <c r="P366" s="2"/>
      <c r="Q366" s="2"/>
      <c r="R366" s="2"/>
      <c r="S366" s="2"/>
    </row>
    <row r="367" spans="1:19" ht="72">
      <c r="A367" s="8">
        <v>10235</v>
      </c>
      <c r="B367" s="8" t="s">
        <v>1</v>
      </c>
      <c r="C367" s="8" t="s">
        <v>993</v>
      </c>
      <c r="D367" s="8" t="s">
        <v>1003</v>
      </c>
      <c r="E367" s="8">
        <v>1030216</v>
      </c>
      <c r="F367" s="8">
        <v>1030216004</v>
      </c>
      <c r="G367" s="8" t="s">
        <v>117</v>
      </c>
      <c r="H367" s="8"/>
      <c r="I367" s="8" t="s">
        <v>544</v>
      </c>
      <c r="J367" s="18">
        <v>500</v>
      </c>
      <c r="K367" s="8"/>
      <c r="L367" s="8"/>
      <c r="M367" s="8" t="s">
        <v>1158</v>
      </c>
      <c r="N367" s="34">
        <v>5</v>
      </c>
      <c r="O367" s="8" t="s">
        <v>533</v>
      </c>
      <c r="P367" s="21"/>
      <c r="Q367" s="21"/>
      <c r="R367" s="21"/>
      <c r="S367" s="21"/>
    </row>
    <row r="368" spans="1:19" s="21" customFormat="1" ht="72">
      <c r="A368" s="12">
        <v>10235</v>
      </c>
      <c r="B368" s="12" t="s">
        <v>1</v>
      </c>
      <c r="C368" s="12" t="s">
        <v>993</v>
      </c>
      <c r="D368" s="12" t="s">
        <v>1003</v>
      </c>
      <c r="E368" s="12">
        <v>1030216</v>
      </c>
      <c r="F368" s="12">
        <v>1030216004</v>
      </c>
      <c r="G368" s="12" t="s">
        <v>117</v>
      </c>
      <c r="H368" s="12">
        <v>1</v>
      </c>
      <c r="I368" s="12" t="s">
        <v>861</v>
      </c>
      <c r="J368" s="13">
        <v>500</v>
      </c>
      <c r="K368" s="12" t="s">
        <v>389</v>
      </c>
      <c r="L368" s="12" t="s">
        <v>422</v>
      </c>
      <c r="M368" s="12" t="s">
        <v>1159</v>
      </c>
      <c r="N368" s="34">
        <v>5</v>
      </c>
      <c r="O368" s="12" t="s">
        <v>533</v>
      </c>
      <c r="P368" s="2"/>
      <c r="Q368" s="2"/>
      <c r="R368" s="2"/>
      <c r="S368" s="2"/>
    </row>
    <row r="369" spans="1:19" ht="54">
      <c r="A369" s="8">
        <v>10239</v>
      </c>
      <c r="B369" s="8" t="s">
        <v>1</v>
      </c>
      <c r="C369" s="8" t="s">
        <v>993</v>
      </c>
      <c r="D369" s="8" t="s">
        <v>1004</v>
      </c>
      <c r="E369" s="8">
        <v>1030207</v>
      </c>
      <c r="F369" s="8">
        <v>1030207004</v>
      </c>
      <c r="G369" s="8" t="s">
        <v>121</v>
      </c>
      <c r="H369" s="8"/>
      <c r="I369" s="8" t="s">
        <v>544</v>
      </c>
      <c r="J369" s="18">
        <v>189204.38</v>
      </c>
      <c r="K369" s="8"/>
      <c r="L369" s="8"/>
      <c r="M369" s="8" t="s">
        <v>1158</v>
      </c>
      <c r="N369" s="34">
        <v>5</v>
      </c>
      <c r="O369" s="8" t="s">
        <v>533</v>
      </c>
      <c r="P369" s="21"/>
      <c r="Q369" s="21"/>
      <c r="R369" s="21"/>
      <c r="S369" s="21"/>
    </row>
    <row r="370" spans="1:19" s="21" customFormat="1" ht="72">
      <c r="A370" s="12">
        <v>10239</v>
      </c>
      <c r="B370" s="12" t="s">
        <v>1</v>
      </c>
      <c r="C370" s="12" t="s">
        <v>993</v>
      </c>
      <c r="D370" s="12" t="s">
        <v>1004</v>
      </c>
      <c r="E370" s="12">
        <v>1030207</v>
      </c>
      <c r="F370" s="12">
        <v>1030207004</v>
      </c>
      <c r="G370" s="12" t="s">
        <v>121</v>
      </c>
      <c r="H370" s="12">
        <v>1</v>
      </c>
      <c r="I370" s="12" t="s">
        <v>862</v>
      </c>
      <c r="J370" s="13">
        <v>163627.75</v>
      </c>
      <c r="K370" s="12" t="s">
        <v>389</v>
      </c>
      <c r="L370" s="12" t="s">
        <v>430</v>
      </c>
      <c r="M370" s="12" t="s">
        <v>1159</v>
      </c>
      <c r="N370" s="34">
        <v>5</v>
      </c>
      <c r="O370" s="12" t="s">
        <v>533</v>
      </c>
      <c r="P370" s="2"/>
      <c r="Q370" s="2"/>
      <c r="R370" s="2"/>
      <c r="S370" s="2"/>
    </row>
    <row r="371" spans="1:19" ht="54">
      <c r="A371" s="12">
        <v>10239</v>
      </c>
      <c r="B371" s="12" t="s">
        <v>1</v>
      </c>
      <c r="C371" s="12" t="s">
        <v>993</v>
      </c>
      <c r="D371" s="12" t="s">
        <v>1004</v>
      </c>
      <c r="E371" s="12">
        <v>1030207</v>
      </c>
      <c r="F371" s="12">
        <v>1030207004</v>
      </c>
      <c r="G371" s="12" t="s">
        <v>121</v>
      </c>
      <c r="H371" s="12">
        <v>2</v>
      </c>
      <c r="I371" s="12" t="s">
        <v>863</v>
      </c>
      <c r="J371" s="13">
        <v>10346.280000000001</v>
      </c>
      <c r="K371" s="12" t="s">
        <v>389</v>
      </c>
      <c r="L371" s="12" t="s">
        <v>430</v>
      </c>
      <c r="M371" s="12" t="s">
        <v>1159</v>
      </c>
      <c r="N371" s="34">
        <v>5</v>
      </c>
      <c r="O371" s="12" t="s">
        <v>533</v>
      </c>
    </row>
    <row r="372" spans="1:19" ht="54">
      <c r="A372" s="12">
        <v>10239</v>
      </c>
      <c r="B372" s="12" t="s">
        <v>1</v>
      </c>
      <c r="C372" s="12" t="s">
        <v>993</v>
      </c>
      <c r="D372" s="12" t="s">
        <v>1004</v>
      </c>
      <c r="E372" s="12">
        <v>1030207</v>
      </c>
      <c r="F372" s="12">
        <v>1030207004</v>
      </c>
      <c r="G372" s="12" t="s">
        <v>121</v>
      </c>
      <c r="H372" s="12">
        <v>3</v>
      </c>
      <c r="I372" s="12" t="s">
        <v>864</v>
      </c>
      <c r="J372" s="13">
        <v>15230.35</v>
      </c>
      <c r="K372" s="12" t="s">
        <v>389</v>
      </c>
      <c r="L372" s="12" t="s">
        <v>430</v>
      </c>
      <c r="M372" s="12" t="s">
        <v>1159</v>
      </c>
      <c r="N372" s="34">
        <v>5</v>
      </c>
      <c r="O372" s="12" t="s">
        <v>533</v>
      </c>
    </row>
    <row r="373" spans="1:19" ht="54">
      <c r="A373" s="8">
        <v>10240</v>
      </c>
      <c r="B373" s="8" t="s">
        <v>1</v>
      </c>
      <c r="C373" s="8" t="s">
        <v>993</v>
      </c>
      <c r="D373" s="8" t="s">
        <v>1004</v>
      </c>
      <c r="E373" s="8">
        <v>1030209</v>
      </c>
      <c r="F373" s="8">
        <v>1030209004</v>
      </c>
      <c r="G373" s="8" t="s">
        <v>122</v>
      </c>
      <c r="H373" s="8"/>
      <c r="I373" s="8" t="s">
        <v>544</v>
      </c>
      <c r="J373" s="18">
        <v>13222.5</v>
      </c>
      <c r="K373" s="8"/>
      <c r="L373" s="8"/>
      <c r="M373" s="8" t="s">
        <v>1158</v>
      </c>
      <c r="N373" s="34">
        <v>5</v>
      </c>
      <c r="O373" s="8" t="s">
        <v>533</v>
      </c>
      <c r="P373" s="21"/>
      <c r="Q373" s="21"/>
      <c r="R373" s="21"/>
      <c r="S373" s="21"/>
    </row>
    <row r="374" spans="1:19" ht="54">
      <c r="A374" s="12">
        <v>10240</v>
      </c>
      <c r="B374" s="12" t="s">
        <v>1</v>
      </c>
      <c r="C374" s="12" t="s">
        <v>993</v>
      </c>
      <c r="D374" s="12" t="s">
        <v>1004</v>
      </c>
      <c r="E374" s="12">
        <v>1030209</v>
      </c>
      <c r="F374" s="12">
        <v>1030209004</v>
      </c>
      <c r="G374" s="12" t="s">
        <v>122</v>
      </c>
      <c r="H374" s="12">
        <v>1</v>
      </c>
      <c r="I374" s="12" t="s">
        <v>865</v>
      </c>
      <c r="J374" s="13">
        <v>5000</v>
      </c>
      <c r="K374" s="12" t="s">
        <v>389</v>
      </c>
      <c r="L374" s="12" t="s">
        <v>422</v>
      </c>
      <c r="M374" s="12" t="s">
        <v>1159</v>
      </c>
      <c r="N374" s="34">
        <v>5</v>
      </c>
      <c r="O374" s="12" t="s">
        <v>533</v>
      </c>
    </row>
    <row r="375" spans="1:19" ht="54">
      <c r="A375" s="12">
        <v>10240</v>
      </c>
      <c r="B375" s="12" t="s">
        <v>1</v>
      </c>
      <c r="C375" s="12" t="s">
        <v>993</v>
      </c>
      <c r="D375" s="12" t="s">
        <v>1004</v>
      </c>
      <c r="E375" s="12">
        <v>1030209</v>
      </c>
      <c r="F375" s="12">
        <v>1030209004</v>
      </c>
      <c r="G375" s="12" t="s">
        <v>122</v>
      </c>
      <c r="H375" s="12">
        <v>2</v>
      </c>
      <c r="I375" s="12" t="s">
        <v>866</v>
      </c>
      <c r="J375" s="13">
        <v>8222.5</v>
      </c>
      <c r="K375" s="12" t="s">
        <v>389</v>
      </c>
      <c r="L375" s="12" t="s">
        <v>422</v>
      </c>
      <c r="M375" s="12" t="s">
        <v>1159</v>
      </c>
      <c r="N375" s="34">
        <v>5</v>
      </c>
      <c r="O375" s="12" t="s">
        <v>533</v>
      </c>
    </row>
    <row r="376" spans="1:19" ht="90">
      <c r="A376" s="8">
        <v>10241</v>
      </c>
      <c r="B376" s="8" t="s">
        <v>1</v>
      </c>
      <c r="C376" s="8" t="s">
        <v>993</v>
      </c>
      <c r="D376" s="8" t="s">
        <v>995</v>
      </c>
      <c r="E376" s="8">
        <v>1030102</v>
      </c>
      <c r="F376" s="8">
        <v>1030102001</v>
      </c>
      <c r="G376" s="8" t="s">
        <v>123</v>
      </c>
      <c r="H376" s="8"/>
      <c r="I376" s="8" t="s">
        <v>544</v>
      </c>
      <c r="J376" s="18">
        <v>59999.8</v>
      </c>
      <c r="K376" s="8"/>
      <c r="L376" s="8"/>
      <c r="M376" s="8" t="s">
        <v>1158</v>
      </c>
      <c r="N376" s="34">
        <v>5</v>
      </c>
      <c r="O376" s="8" t="s">
        <v>533</v>
      </c>
      <c r="P376" s="21"/>
      <c r="Q376" s="21"/>
      <c r="R376" s="21"/>
      <c r="S376" s="21"/>
    </row>
    <row r="377" spans="1:19" ht="90">
      <c r="A377" s="12">
        <v>10241</v>
      </c>
      <c r="B377" s="12" t="s">
        <v>1</v>
      </c>
      <c r="C377" s="12" t="s">
        <v>993</v>
      </c>
      <c r="D377" s="12" t="s">
        <v>995</v>
      </c>
      <c r="E377" s="12">
        <v>1030102</v>
      </c>
      <c r="F377" s="12">
        <v>1030102001</v>
      </c>
      <c r="G377" s="12" t="s">
        <v>123</v>
      </c>
      <c r="H377" s="12">
        <v>1</v>
      </c>
      <c r="I377" s="12" t="s">
        <v>867</v>
      </c>
      <c r="J377" s="13">
        <v>42851.51</v>
      </c>
      <c r="K377" s="12" t="s">
        <v>389</v>
      </c>
      <c r="L377" s="12" t="s">
        <v>422</v>
      </c>
      <c r="M377" s="12" t="s">
        <v>1159</v>
      </c>
      <c r="N377" s="34">
        <v>5</v>
      </c>
      <c r="O377" s="12" t="s">
        <v>533</v>
      </c>
    </row>
    <row r="378" spans="1:19" s="21" customFormat="1" ht="90">
      <c r="A378" s="12">
        <v>10241</v>
      </c>
      <c r="B378" s="12" t="s">
        <v>1</v>
      </c>
      <c r="C378" s="12" t="s">
        <v>993</v>
      </c>
      <c r="D378" s="12" t="s">
        <v>995</v>
      </c>
      <c r="E378" s="12">
        <v>1030102</v>
      </c>
      <c r="F378" s="12">
        <v>1030102001</v>
      </c>
      <c r="G378" s="12" t="s">
        <v>123</v>
      </c>
      <c r="H378" s="12">
        <v>2</v>
      </c>
      <c r="I378" s="12" t="s">
        <v>868</v>
      </c>
      <c r="J378" s="13">
        <v>17148.29</v>
      </c>
      <c r="K378" s="12" t="s">
        <v>389</v>
      </c>
      <c r="L378" s="12" t="s">
        <v>422</v>
      </c>
      <c r="M378" s="12" t="s">
        <v>1159</v>
      </c>
      <c r="N378" s="34">
        <v>5</v>
      </c>
      <c r="O378" s="12" t="s">
        <v>533</v>
      </c>
      <c r="P378" s="2"/>
      <c r="Q378" s="2"/>
      <c r="R378" s="2"/>
      <c r="S378" s="2"/>
    </row>
    <row r="379" spans="1:19" ht="108">
      <c r="A379" s="8">
        <v>10338</v>
      </c>
      <c r="B379" s="8" t="s">
        <v>1</v>
      </c>
      <c r="C379" s="8" t="s">
        <v>1011</v>
      </c>
      <c r="D379" s="8" t="s">
        <v>1012</v>
      </c>
      <c r="E379" s="8">
        <v>1040401</v>
      </c>
      <c r="F379" s="8"/>
      <c r="G379" s="8" t="s">
        <v>179</v>
      </c>
      <c r="H379" s="8"/>
      <c r="I379" s="8" t="s">
        <v>544</v>
      </c>
      <c r="J379" s="18">
        <v>2000</v>
      </c>
      <c r="K379" s="8"/>
      <c r="L379" s="8"/>
      <c r="M379" s="8" t="s">
        <v>1158</v>
      </c>
      <c r="N379" s="34">
        <v>5</v>
      </c>
      <c r="O379" s="8" t="s">
        <v>533</v>
      </c>
      <c r="P379" s="21"/>
      <c r="Q379" s="21"/>
      <c r="R379" s="21"/>
      <c r="S379" s="21"/>
    </row>
    <row r="380" spans="1:19" ht="108">
      <c r="A380" s="12">
        <v>10338</v>
      </c>
      <c r="B380" s="12" t="s">
        <v>1</v>
      </c>
      <c r="C380" s="12" t="s">
        <v>1011</v>
      </c>
      <c r="D380" s="12" t="s">
        <v>1012</v>
      </c>
      <c r="E380" s="12">
        <v>1040401</v>
      </c>
      <c r="F380" s="12"/>
      <c r="G380" s="12" t="s">
        <v>179</v>
      </c>
      <c r="H380" s="12">
        <v>1</v>
      </c>
      <c r="I380" s="12" t="s">
        <v>878</v>
      </c>
      <c r="J380" s="13">
        <v>2000</v>
      </c>
      <c r="K380" s="12" t="s">
        <v>389</v>
      </c>
      <c r="L380" s="12" t="s">
        <v>427</v>
      </c>
      <c r="M380" s="12" t="s">
        <v>1159</v>
      </c>
      <c r="N380" s="34">
        <v>5</v>
      </c>
      <c r="O380" s="12" t="s">
        <v>533</v>
      </c>
    </row>
    <row r="381" spans="1:19" s="21" customFormat="1" ht="108">
      <c r="A381" s="8">
        <v>10338</v>
      </c>
      <c r="B381" s="8" t="s">
        <v>2</v>
      </c>
      <c r="C381" s="8" t="s">
        <v>1011</v>
      </c>
      <c r="D381" s="8" t="s">
        <v>1012</v>
      </c>
      <c r="E381" s="8">
        <v>1040401</v>
      </c>
      <c r="F381" s="8"/>
      <c r="G381" s="8" t="s">
        <v>179</v>
      </c>
      <c r="H381" s="8"/>
      <c r="I381" s="8" t="s">
        <v>544</v>
      </c>
      <c r="J381" s="18">
        <v>5857.39</v>
      </c>
      <c r="K381" s="8"/>
      <c r="L381" s="8"/>
      <c r="M381" s="8" t="s">
        <v>1158</v>
      </c>
      <c r="N381" s="34">
        <v>5</v>
      </c>
      <c r="O381" s="8" t="s">
        <v>533</v>
      </c>
      <c r="P381" s="21" t="s">
        <v>1090</v>
      </c>
      <c r="Q381" s="21" t="s">
        <v>1096</v>
      </c>
    </row>
    <row r="382" spans="1:19" ht="108">
      <c r="A382" s="12">
        <v>10338</v>
      </c>
      <c r="B382" s="12" t="s">
        <v>2</v>
      </c>
      <c r="C382" s="12" t="s">
        <v>1011</v>
      </c>
      <c r="D382" s="12" t="s">
        <v>1012</v>
      </c>
      <c r="E382" s="12">
        <v>1040401</v>
      </c>
      <c r="F382" s="12"/>
      <c r="G382" s="12" t="s">
        <v>179</v>
      </c>
      <c r="H382" s="12">
        <v>1</v>
      </c>
      <c r="I382" s="12" t="s">
        <v>878</v>
      </c>
      <c r="J382" s="13">
        <v>5857.39</v>
      </c>
      <c r="K382" s="12" t="s">
        <v>389</v>
      </c>
      <c r="L382" s="12" t="s">
        <v>427</v>
      </c>
      <c r="M382" s="12" t="s">
        <v>1159</v>
      </c>
      <c r="N382" s="34">
        <v>5</v>
      </c>
      <c r="O382" s="12" t="s">
        <v>533</v>
      </c>
      <c r="P382" s="2" t="s">
        <v>1091</v>
      </c>
      <c r="Q382" s="2" t="s">
        <v>1096</v>
      </c>
    </row>
    <row r="383" spans="1:19" s="21" customFormat="1" ht="48" customHeight="1">
      <c r="A383" s="8">
        <v>10350</v>
      </c>
      <c r="B383" s="8" t="s">
        <v>1</v>
      </c>
      <c r="C383" s="8" t="s">
        <v>996</v>
      </c>
      <c r="D383" s="8" t="s">
        <v>997</v>
      </c>
      <c r="E383" s="8">
        <v>1040102</v>
      </c>
      <c r="F383" s="8">
        <v>1040102003</v>
      </c>
      <c r="G383" s="8" t="s">
        <v>185</v>
      </c>
      <c r="H383" s="8"/>
      <c r="I383" s="8" t="s">
        <v>544</v>
      </c>
      <c r="J383" s="18">
        <v>5000</v>
      </c>
      <c r="K383" s="8"/>
      <c r="L383" s="8"/>
      <c r="M383" s="8" t="s">
        <v>1158</v>
      </c>
      <c r="N383" s="34">
        <v>5</v>
      </c>
      <c r="O383" s="8" t="s">
        <v>533</v>
      </c>
    </row>
    <row r="384" spans="1:19" ht="90">
      <c r="A384" s="12">
        <v>10350</v>
      </c>
      <c r="B384" s="12" t="s">
        <v>1</v>
      </c>
      <c r="C384" s="12" t="s">
        <v>996</v>
      </c>
      <c r="D384" s="12" t="s">
        <v>997</v>
      </c>
      <c r="E384" s="12">
        <v>1040102</v>
      </c>
      <c r="F384" s="12">
        <v>1040102003</v>
      </c>
      <c r="G384" s="12" t="s">
        <v>185</v>
      </c>
      <c r="H384" s="12">
        <v>1</v>
      </c>
      <c r="I384" s="12" t="s">
        <v>879</v>
      </c>
      <c r="J384" s="13">
        <v>5000</v>
      </c>
      <c r="K384" s="12" t="s">
        <v>389</v>
      </c>
      <c r="L384" s="12" t="s">
        <v>422</v>
      </c>
      <c r="M384" s="12" t="s">
        <v>1159</v>
      </c>
      <c r="N384" s="34">
        <v>5</v>
      </c>
      <c r="O384" s="12" t="s">
        <v>533</v>
      </c>
    </row>
    <row r="385" spans="1:17" s="21" customFormat="1" ht="90">
      <c r="A385" s="8">
        <v>10359</v>
      </c>
      <c r="B385" s="8" t="s">
        <v>1</v>
      </c>
      <c r="C385" s="8" t="s">
        <v>996</v>
      </c>
      <c r="D385" s="8" t="s">
        <v>997</v>
      </c>
      <c r="E385" s="8">
        <v>1030202</v>
      </c>
      <c r="F385" s="8"/>
      <c r="G385" s="8" t="s">
        <v>18</v>
      </c>
      <c r="H385" s="8"/>
      <c r="I385" s="8" t="s">
        <v>544</v>
      </c>
      <c r="J385" s="18">
        <v>26000</v>
      </c>
      <c r="K385" s="8"/>
      <c r="L385" s="8"/>
      <c r="M385" s="8" t="s">
        <v>1158</v>
      </c>
      <c r="N385" s="34">
        <v>5</v>
      </c>
      <c r="O385" s="8" t="s">
        <v>533</v>
      </c>
    </row>
    <row r="386" spans="1:17" ht="90">
      <c r="A386" s="12">
        <v>10359</v>
      </c>
      <c r="B386" s="12" t="s">
        <v>1</v>
      </c>
      <c r="C386" s="12" t="s">
        <v>996</v>
      </c>
      <c r="D386" s="12" t="s">
        <v>997</v>
      </c>
      <c r="E386" s="12">
        <v>1030202</v>
      </c>
      <c r="F386" s="12"/>
      <c r="G386" s="12" t="s">
        <v>18</v>
      </c>
      <c r="H386" s="12">
        <v>1</v>
      </c>
      <c r="I386" s="12" t="s">
        <v>984</v>
      </c>
      <c r="J386" s="13">
        <v>26000</v>
      </c>
      <c r="K386" s="12" t="s">
        <v>387</v>
      </c>
      <c r="L386" s="12" t="s">
        <v>422</v>
      </c>
      <c r="M386" s="12" t="s">
        <v>1159</v>
      </c>
      <c r="N386" s="34">
        <v>5</v>
      </c>
      <c r="O386" s="12" t="s">
        <v>533</v>
      </c>
    </row>
    <row r="387" spans="1:17" s="21" customFormat="1" ht="54">
      <c r="A387" s="8">
        <v>10365</v>
      </c>
      <c r="B387" s="8" t="s">
        <v>1</v>
      </c>
      <c r="C387" s="8" t="s">
        <v>993</v>
      </c>
      <c r="D387" s="8" t="s">
        <v>994</v>
      </c>
      <c r="E387" s="8">
        <v>1040102</v>
      </c>
      <c r="F387" s="8">
        <v>1040102003</v>
      </c>
      <c r="G387" s="8" t="s">
        <v>189</v>
      </c>
      <c r="H387" s="8"/>
      <c r="I387" s="8" t="s">
        <v>544</v>
      </c>
      <c r="J387" s="18">
        <v>28000</v>
      </c>
      <c r="K387" s="8"/>
      <c r="L387" s="8"/>
      <c r="M387" s="8" t="s">
        <v>1158</v>
      </c>
      <c r="N387" s="34">
        <v>5</v>
      </c>
      <c r="O387" s="8" t="s">
        <v>533</v>
      </c>
    </row>
    <row r="388" spans="1:17" ht="54">
      <c r="A388" s="12">
        <v>10365</v>
      </c>
      <c r="B388" s="12" t="s">
        <v>1</v>
      </c>
      <c r="C388" s="12" t="s">
        <v>993</v>
      </c>
      <c r="D388" s="12" t="s">
        <v>994</v>
      </c>
      <c r="E388" s="12">
        <v>1040102</v>
      </c>
      <c r="F388" s="12">
        <v>1040102003</v>
      </c>
      <c r="G388" s="12" t="s">
        <v>189</v>
      </c>
      <c r="H388" s="12">
        <v>1</v>
      </c>
      <c r="I388" s="12" t="s">
        <v>880</v>
      </c>
      <c r="J388" s="13">
        <v>28000</v>
      </c>
      <c r="K388" s="12" t="s">
        <v>389</v>
      </c>
      <c r="L388" s="12" t="s">
        <v>422</v>
      </c>
      <c r="M388" s="12" t="s">
        <v>1159</v>
      </c>
      <c r="N388" s="34">
        <v>5</v>
      </c>
      <c r="O388" s="12" t="s">
        <v>533</v>
      </c>
    </row>
    <row r="389" spans="1:17" s="21" customFormat="1" ht="54">
      <c r="A389" s="8">
        <v>10366</v>
      </c>
      <c r="B389" s="8" t="s">
        <v>1</v>
      </c>
      <c r="C389" s="8" t="s">
        <v>993</v>
      </c>
      <c r="D389" s="8" t="s">
        <v>994</v>
      </c>
      <c r="E389" s="8">
        <v>1040401</v>
      </c>
      <c r="F389" s="8"/>
      <c r="G389" s="8" t="s">
        <v>190</v>
      </c>
      <c r="H389" s="8"/>
      <c r="I389" s="8" t="s">
        <v>544</v>
      </c>
      <c r="J389" s="18">
        <v>48000</v>
      </c>
      <c r="K389" s="8"/>
      <c r="L389" s="8"/>
      <c r="M389" s="8" t="s">
        <v>1158</v>
      </c>
      <c r="N389" s="34">
        <v>5</v>
      </c>
      <c r="O389" s="8" t="s">
        <v>533</v>
      </c>
    </row>
    <row r="390" spans="1:17" ht="54">
      <c r="A390" s="12">
        <v>10366</v>
      </c>
      <c r="B390" s="12" t="s">
        <v>1</v>
      </c>
      <c r="C390" s="12" t="s">
        <v>993</v>
      </c>
      <c r="D390" s="12" t="s">
        <v>994</v>
      </c>
      <c r="E390" s="12">
        <v>1040401</v>
      </c>
      <c r="F390" s="12"/>
      <c r="G390" s="12" t="s">
        <v>190</v>
      </c>
      <c r="H390" s="12">
        <v>1</v>
      </c>
      <c r="I390" s="12" t="s">
        <v>881</v>
      </c>
      <c r="J390" s="13">
        <v>48000</v>
      </c>
      <c r="K390" s="12" t="s">
        <v>389</v>
      </c>
      <c r="L390" s="12" t="s">
        <v>422</v>
      </c>
      <c r="M390" s="12" t="s">
        <v>1159</v>
      </c>
      <c r="N390" s="34">
        <v>5</v>
      </c>
      <c r="O390" s="12" t="s">
        <v>533</v>
      </c>
    </row>
    <row r="391" spans="1:17" s="21" customFormat="1" ht="54">
      <c r="A391" s="8">
        <v>10366</v>
      </c>
      <c r="B391" s="8" t="s">
        <v>3</v>
      </c>
      <c r="C391" s="8" t="s">
        <v>993</v>
      </c>
      <c r="D391" s="8" t="s">
        <v>994</v>
      </c>
      <c r="E391" s="8">
        <v>1040401</v>
      </c>
      <c r="F391" s="8"/>
      <c r="G391" s="8" t="s">
        <v>190</v>
      </c>
      <c r="H391" s="8"/>
      <c r="I391" s="8" t="s">
        <v>544</v>
      </c>
      <c r="J391" s="18">
        <v>500</v>
      </c>
      <c r="K391" s="8"/>
      <c r="L391" s="8"/>
      <c r="M391" s="8" t="s">
        <v>1158</v>
      </c>
      <c r="N391" s="34">
        <v>5</v>
      </c>
      <c r="O391" s="8" t="s">
        <v>533</v>
      </c>
      <c r="P391" s="40" t="s">
        <v>1109</v>
      </c>
    </row>
    <row r="392" spans="1:17" ht="54">
      <c r="A392" s="12">
        <v>10366</v>
      </c>
      <c r="B392" s="12" t="s">
        <v>3</v>
      </c>
      <c r="C392" s="12" t="s">
        <v>993</v>
      </c>
      <c r="D392" s="12" t="s">
        <v>994</v>
      </c>
      <c r="E392" s="12">
        <v>1040401</v>
      </c>
      <c r="F392" s="12"/>
      <c r="G392" s="12" t="s">
        <v>190</v>
      </c>
      <c r="H392" s="12">
        <v>1</v>
      </c>
      <c r="I392" s="12" t="s">
        <v>1188</v>
      </c>
      <c r="J392" s="13">
        <v>500</v>
      </c>
      <c r="K392" s="12" t="s">
        <v>389</v>
      </c>
      <c r="L392" s="22" t="s">
        <v>429</v>
      </c>
      <c r="M392" s="12" t="s">
        <v>1159</v>
      </c>
      <c r="N392" s="34">
        <v>5</v>
      </c>
      <c r="O392" s="12" t="s">
        <v>533</v>
      </c>
      <c r="P392" s="40" t="s">
        <v>1109</v>
      </c>
    </row>
    <row r="393" spans="1:17" s="21" customFormat="1" ht="54">
      <c r="A393" s="8">
        <v>10367</v>
      </c>
      <c r="B393" s="8" t="s">
        <v>1</v>
      </c>
      <c r="C393" s="8" t="s">
        <v>993</v>
      </c>
      <c r="D393" s="8" t="s">
        <v>994</v>
      </c>
      <c r="E393" s="8">
        <v>1040101</v>
      </c>
      <c r="F393" s="8"/>
      <c r="G393" s="8" t="s">
        <v>191</v>
      </c>
      <c r="H393" s="8"/>
      <c r="I393" s="8" t="s">
        <v>544</v>
      </c>
      <c r="J393" s="18">
        <v>4000</v>
      </c>
      <c r="K393" s="8"/>
      <c r="L393" s="8"/>
      <c r="M393" s="8" t="s">
        <v>1158</v>
      </c>
      <c r="N393" s="34">
        <v>5</v>
      </c>
      <c r="O393" s="8" t="s">
        <v>533</v>
      </c>
    </row>
    <row r="394" spans="1:17" ht="54">
      <c r="A394" s="12">
        <v>10367</v>
      </c>
      <c r="B394" s="12" t="s">
        <v>1</v>
      </c>
      <c r="C394" s="12" t="s">
        <v>993</v>
      </c>
      <c r="D394" s="12" t="s">
        <v>994</v>
      </c>
      <c r="E394" s="12">
        <v>1040101</v>
      </c>
      <c r="F394" s="12"/>
      <c r="G394" s="12" t="s">
        <v>191</v>
      </c>
      <c r="H394" s="12">
        <v>1</v>
      </c>
      <c r="I394" s="12" t="s">
        <v>882</v>
      </c>
      <c r="J394" s="13">
        <v>4000</v>
      </c>
      <c r="K394" s="12" t="s">
        <v>389</v>
      </c>
      <c r="L394" s="12" t="s">
        <v>422</v>
      </c>
      <c r="M394" s="12" t="s">
        <v>1159</v>
      </c>
      <c r="N394" s="34">
        <v>5</v>
      </c>
      <c r="O394" s="12" t="s">
        <v>533</v>
      </c>
    </row>
    <row r="395" spans="1:17" s="21" customFormat="1" ht="90">
      <c r="A395" s="8">
        <v>10375</v>
      </c>
      <c r="B395" s="8" t="s">
        <v>1</v>
      </c>
      <c r="C395" s="8" t="s">
        <v>996</v>
      </c>
      <c r="D395" s="8" t="s">
        <v>997</v>
      </c>
      <c r="E395" s="8">
        <v>1030101</v>
      </c>
      <c r="F395" s="8"/>
      <c r="G395" s="8" t="s">
        <v>195</v>
      </c>
      <c r="H395" s="8"/>
      <c r="I395" s="8" t="s">
        <v>544</v>
      </c>
      <c r="J395" s="18">
        <v>2000</v>
      </c>
      <c r="K395" s="8"/>
      <c r="L395" s="8"/>
      <c r="M395" s="8" t="s">
        <v>1158</v>
      </c>
      <c r="N395" s="34">
        <v>5</v>
      </c>
      <c r="O395" s="8" t="s">
        <v>533</v>
      </c>
    </row>
    <row r="396" spans="1:17" ht="90">
      <c r="A396" s="12">
        <v>10375</v>
      </c>
      <c r="B396" s="12" t="s">
        <v>1</v>
      </c>
      <c r="C396" s="12" t="s">
        <v>996</v>
      </c>
      <c r="D396" s="12" t="s">
        <v>997</v>
      </c>
      <c r="E396" s="12">
        <v>1030101</v>
      </c>
      <c r="F396" s="12"/>
      <c r="G396" s="12" t="s">
        <v>195</v>
      </c>
      <c r="H396" s="12">
        <v>1</v>
      </c>
      <c r="I396" s="12" t="s">
        <v>883</v>
      </c>
      <c r="J396" s="13">
        <v>2000</v>
      </c>
      <c r="K396" s="12" t="s">
        <v>387</v>
      </c>
      <c r="L396" s="12" t="s">
        <v>422</v>
      </c>
      <c r="M396" s="12" t="s">
        <v>1159</v>
      </c>
      <c r="N396" s="34">
        <v>5</v>
      </c>
      <c r="O396" s="12" t="s">
        <v>533</v>
      </c>
    </row>
    <row r="397" spans="1:17" s="21" customFormat="1" ht="54">
      <c r="A397" s="8">
        <v>10506</v>
      </c>
      <c r="B397" s="8" t="s">
        <v>1</v>
      </c>
      <c r="C397" s="8" t="s">
        <v>1013</v>
      </c>
      <c r="D397" s="8" t="s">
        <v>1014</v>
      </c>
      <c r="E397" s="8">
        <v>1040102</v>
      </c>
      <c r="F397" s="8"/>
      <c r="G397" s="8" t="s">
        <v>211</v>
      </c>
      <c r="H397" s="8"/>
      <c r="I397" s="8" t="s">
        <v>544</v>
      </c>
      <c r="J397" s="18">
        <v>3000</v>
      </c>
      <c r="K397" s="8"/>
      <c r="L397" s="8"/>
      <c r="M397" s="8" t="s">
        <v>1158</v>
      </c>
      <c r="N397" s="34">
        <v>5</v>
      </c>
      <c r="O397" s="8" t="s">
        <v>533</v>
      </c>
    </row>
    <row r="398" spans="1:17" ht="54">
      <c r="A398" s="12">
        <v>10506</v>
      </c>
      <c r="B398" s="12" t="s">
        <v>1</v>
      </c>
      <c r="C398" s="12" t="s">
        <v>1013</v>
      </c>
      <c r="D398" s="12" t="s">
        <v>1014</v>
      </c>
      <c r="E398" s="12">
        <v>1040102</v>
      </c>
      <c r="F398" s="12"/>
      <c r="G398" s="12" t="s">
        <v>211</v>
      </c>
      <c r="H398" s="12">
        <v>1</v>
      </c>
      <c r="I398" s="12" t="s">
        <v>886</v>
      </c>
      <c r="J398" s="13">
        <v>3000</v>
      </c>
      <c r="K398" s="12" t="s">
        <v>389</v>
      </c>
      <c r="L398" s="12" t="s">
        <v>427</v>
      </c>
      <c r="M398" s="12" t="s">
        <v>1159</v>
      </c>
      <c r="N398" s="34">
        <v>5</v>
      </c>
      <c r="O398" s="12" t="s">
        <v>533</v>
      </c>
    </row>
    <row r="399" spans="1:17" s="21" customFormat="1" ht="54">
      <c r="A399" s="8">
        <v>10506</v>
      </c>
      <c r="B399" s="8" t="s">
        <v>2</v>
      </c>
      <c r="C399" s="8" t="s">
        <v>1013</v>
      </c>
      <c r="D399" s="8" t="s">
        <v>1014</v>
      </c>
      <c r="E399" s="8">
        <v>1040102</v>
      </c>
      <c r="F399" s="8"/>
      <c r="G399" s="8" t="s">
        <v>211</v>
      </c>
      <c r="H399" s="8"/>
      <c r="I399" s="8" t="s">
        <v>544</v>
      </c>
      <c r="J399" s="18">
        <v>5000</v>
      </c>
      <c r="K399" s="8"/>
      <c r="L399" s="8"/>
      <c r="M399" s="8" t="s">
        <v>1158</v>
      </c>
      <c r="N399" s="34">
        <v>5</v>
      </c>
      <c r="O399" s="8" t="s">
        <v>533</v>
      </c>
      <c r="P399" s="21" t="s">
        <v>1090</v>
      </c>
      <c r="Q399" s="21" t="s">
        <v>1096</v>
      </c>
    </row>
    <row r="400" spans="1:17" ht="54">
      <c r="A400" s="12">
        <v>10506</v>
      </c>
      <c r="B400" s="12" t="s">
        <v>2</v>
      </c>
      <c r="C400" s="12" t="s">
        <v>1013</v>
      </c>
      <c r="D400" s="12" t="s">
        <v>1014</v>
      </c>
      <c r="E400" s="12">
        <v>1040102</v>
      </c>
      <c r="F400" s="12"/>
      <c r="G400" s="12" t="s">
        <v>211</v>
      </c>
      <c r="H400" s="12">
        <v>1</v>
      </c>
      <c r="I400" s="12" t="s">
        <v>886</v>
      </c>
      <c r="J400" s="13">
        <v>5000</v>
      </c>
      <c r="K400" s="12" t="s">
        <v>389</v>
      </c>
      <c r="L400" s="12" t="s">
        <v>427</v>
      </c>
      <c r="M400" s="12" t="s">
        <v>1159</v>
      </c>
      <c r="N400" s="34">
        <v>5</v>
      </c>
      <c r="O400" s="12" t="s">
        <v>533</v>
      </c>
      <c r="P400" s="2" t="s">
        <v>1091</v>
      </c>
      <c r="Q400" s="2" t="s">
        <v>1096</v>
      </c>
    </row>
    <row r="401" spans="1:17" s="21" customFormat="1" ht="54">
      <c r="A401" s="8">
        <v>10515</v>
      </c>
      <c r="B401" s="8" t="s">
        <v>1</v>
      </c>
      <c r="C401" s="8" t="s">
        <v>1013</v>
      </c>
      <c r="D401" s="8" t="s">
        <v>1014</v>
      </c>
      <c r="E401" s="8">
        <v>1040401</v>
      </c>
      <c r="F401" s="8"/>
      <c r="G401" s="8" t="s">
        <v>219</v>
      </c>
      <c r="H401" s="8"/>
      <c r="I401" s="8" t="s">
        <v>544</v>
      </c>
      <c r="J401" s="18">
        <v>3000</v>
      </c>
      <c r="K401" s="8"/>
      <c r="L401" s="8"/>
      <c r="M401" s="8" t="s">
        <v>1158</v>
      </c>
      <c r="N401" s="34">
        <v>5</v>
      </c>
      <c r="O401" s="8" t="s">
        <v>533</v>
      </c>
    </row>
    <row r="402" spans="1:17" ht="54">
      <c r="A402" s="12">
        <v>10515</v>
      </c>
      <c r="B402" s="12" t="s">
        <v>1</v>
      </c>
      <c r="C402" s="12" t="s">
        <v>1013</v>
      </c>
      <c r="D402" s="12" t="s">
        <v>1014</v>
      </c>
      <c r="E402" s="12">
        <v>1040401</v>
      </c>
      <c r="F402" s="12"/>
      <c r="G402" s="12" t="s">
        <v>219</v>
      </c>
      <c r="H402" s="12">
        <v>1</v>
      </c>
      <c r="I402" s="12" t="s">
        <v>888</v>
      </c>
      <c r="J402" s="13">
        <v>3000</v>
      </c>
      <c r="K402" s="12" t="s">
        <v>389</v>
      </c>
      <c r="L402" s="12" t="s">
        <v>427</v>
      </c>
      <c r="M402" s="12" t="s">
        <v>1159</v>
      </c>
      <c r="N402" s="34">
        <v>5</v>
      </c>
      <c r="O402" s="12" t="s">
        <v>533</v>
      </c>
    </row>
    <row r="403" spans="1:17" s="21" customFormat="1" ht="54">
      <c r="A403" s="8">
        <v>10515</v>
      </c>
      <c r="B403" s="8" t="s">
        <v>2</v>
      </c>
      <c r="C403" s="8" t="s">
        <v>1013</v>
      </c>
      <c r="D403" s="8" t="s">
        <v>1014</v>
      </c>
      <c r="E403" s="8">
        <v>1040401</v>
      </c>
      <c r="F403" s="8"/>
      <c r="G403" s="8" t="s">
        <v>219</v>
      </c>
      <c r="H403" s="8"/>
      <c r="I403" s="8" t="s">
        <v>544</v>
      </c>
      <c r="J403" s="18">
        <v>5965</v>
      </c>
      <c r="K403" s="8"/>
      <c r="L403" s="8"/>
      <c r="M403" s="8" t="s">
        <v>1158</v>
      </c>
      <c r="N403" s="34">
        <v>5</v>
      </c>
      <c r="O403" s="8" t="s">
        <v>533</v>
      </c>
      <c r="P403" s="21" t="s">
        <v>1090</v>
      </c>
      <c r="Q403" s="21" t="s">
        <v>1096</v>
      </c>
    </row>
    <row r="404" spans="1:17" ht="54">
      <c r="A404" s="12">
        <v>10515</v>
      </c>
      <c r="B404" s="12" t="s">
        <v>2</v>
      </c>
      <c r="C404" s="12" t="s">
        <v>1013</v>
      </c>
      <c r="D404" s="12" t="s">
        <v>1014</v>
      </c>
      <c r="E404" s="12">
        <v>1040401</v>
      </c>
      <c r="F404" s="12"/>
      <c r="G404" s="12" t="s">
        <v>219</v>
      </c>
      <c r="H404" s="12">
        <v>1</v>
      </c>
      <c r="I404" s="12" t="s">
        <v>888</v>
      </c>
      <c r="J404" s="13">
        <v>5965</v>
      </c>
      <c r="K404" s="12" t="s">
        <v>389</v>
      </c>
      <c r="L404" s="12" t="s">
        <v>427</v>
      </c>
      <c r="M404" s="12" t="s">
        <v>1159</v>
      </c>
      <c r="N404" s="34">
        <v>5</v>
      </c>
      <c r="O404" s="12" t="s">
        <v>533</v>
      </c>
      <c r="P404" s="2" t="s">
        <v>1091</v>
      </c>
      <c r="Q404" s="2" t="s">
        <v>1096</v>
      </c>
    </row>
    <row r="405" spans="1:17" s="21" customFormat="1" ht="108">
      <c r="A405" s="8">
        <v>10521</v>
      </c>
      <c r="B405" s="8" t="s">
        <v>1</v>
      </c>
      <c r="C405" s="8" t="s">
        <v>1011</v>
      </c>
      <c r="D405" s="8" t="s">
        <v>1012</v>
      </c>
      <c r="E405" s="8">
        <v>1040102</v>
      </c>
      <c r="F405" s="8"/>
      <c r="G405" s="8" t="s">
        <v>220</v>
      </c>
      <c r="H405" s="8"/>
      <c r="I405" s="8" t="s">
        <v>544</v>
      </c>
      <c r="J405" s="18">
        <v>3000</v>
      </c>
      <c r="K405" s="8"/>
      <c r="L405" s="8"/>
      <c r="M405" s="8" t="s">
        <v>1158</v>
      </c>
      <c r="N405" s="34">
        <v>5</v>
      </c>
      <c r="O405" s="8" t="s">
        <v>533</v>
      </c>
    </row>
    <row r="406" spans="1:17" ht="108">
      <c r="A406" s="12">
        <v>10521</v>
      </c>
      <c r="B406" s="12" t="s">
        <v>1</v>
      </c>
      <c r="C406" s="12" t="s">
        <v>1011</v>
      </c>
      <c r="D406" s="12" t="s">
        <v>1012</v>
      </c>
      <c r="E406" s="12">
        <v>1040102</v>
      </c>
      <c r="F406" s="12"/>
      <c r="G406" s="12" t="s">
        <v>220</v>
      </c>
      <c r="H406" s="12">
        <v>1</v>
      </c>
      <c r="I406" s="12" t="s">
        <v>889</v>
      </c>
      <c r="J406" s="13">
        <v>3000</v>
      </c>
      <c r="K406" s="12" t="s">
        <v>389</v>
      </c>
      <c r="L406" s="12" t="s">
        <v>427</v>
      </c>
      <c r="M406" s="12" t="s">
        <v>1159</v>
      </c>
      <c r="N406" s="34">
        <v>5</v>
      </c>
      <c r="O406" s="12" t="s">
        <v>533</v>
      </c>
    </row>
    <row r="407" spans="1:17" s="21" customFormat="1" ht="108">
      <c r="A407" s="8">
        <v>10521</v>
      </c>
      <c r="B407" s="8" t="s">
        <v>2</v>
      </c>
      <c r="C407" s="8" t="s">
        <v>1011</v>
      </c>
      <c r="D407" s="8" t="s">
        <v>1012</v>
      </c>
      <c r="E407" s="8">
        <v>1040102</v>
      </c>
      <c r="F407" s="8"/>
      <c r="G407" s="8" t="s">
        <v>220</v>
      </c>
      <c r="H407" s="8"/>
      <c r="I407" s="8" t="s">
        <v>544</v>
      </c>
      <c r="J407" s="18">
        <v>6500</v>
      </c>
      <c r="K407" s="8"/>
      <c r="L407" s="8"/>
      <c r="M407" s="8" t="s">
        <v>1158</v>
      </c>
      <c r="N407" s="34">
        <v>5</v>
      </c>
      <c r="O407" s="8" t="s">
        <v>533</v>
      </c>
      <c r="P407" s="21" t="s">
        <v>1090</v>
      </c>
      <c r="Q407" s="21" t="s">
        <v>1096</v>
      </c>
    </row>
    <row r="408" spans="1:17" ht="108">
      <c r="A408" s="12">
        <v>10521</v>
      </c>
      <c r="B408" s="12" t="s">
        <v>2</v>
      </c>
      <c r="C408" s="12" t="s">
        <v>1011</v>
      </c>
      <c r="D408" s="12" t="s">
        <v>1012</v>
      </c>
      <c r="E408" s="12">
        <v>1040102</v>
      </c>
      <c r="F408" s="12"/>
      <c r="G408" s="12" t="s">
        <v>220</v>
      </c>
      <c r="H408" s="12">
        <v>1</v>
      </c>
      <c r="I408" s="12" t="s">
        <v>889</v>
      </c>
      <c r="J408" s="13">
        <v>6500</v>
      </c>
      <c r="K408" s="12" t="s">
        <v>389</v>
      </c>
      <c r="L408" s="12" t="s">
        <v>427</v>
      </c>
      <c r="M408" s="12" t="s">
        <v>1159</v>
      </c>
      <c r="N408" s="34">
        <v>5</v>
      </c>
      <c r="O408" s="12" t="s">
        <v>533</v>
      </c>
      <c r="P408" s="2" t="s">
        <v>1091</v>
      </c>
      <c r="Q408" s="2" t="s">
        <v>1096</v>
      </c>
    </row>
    <row r="409" spans="1:17" s="21" customFormat="1" ht="90">
      <c r="A409" s="8">
        <v>10522</v>
      </c>
      <c r="B409" s="8" t="s">
        <v>1</v>
      </c>
      <c r="C409" s="8" t="s">
        <v>996</v>
      </c>
      <c r="D409" s="8" t="s">
        <v>997</v>
      </c>
      <c r="E409" s="8">
        <v>1040102</v>
      </c>
      <c r="F409" s="8"/>
      <c r="G409" s="8" t="s">
        <v>221</v>
      </c>
      <c r="H409" s="8"/>
      <c r="I409" s="8" t="s">
        <v>544</v>
      </c>
      <c r="J409" s="18">
        <v>80000</v>
      </c>
      <c r="K409" s="8"/>
      <c r="L409" s="8"/>
      <c r="M409" s="8" t="s">
        <v>1158</v>
      </c>
      <c r="N409" s="34">
        <v>5</v>
      </c>
      <c r="O409" s="8" t="s">
        <v>533</v>
      </c>
    </row>
    <row r="410" spans="1:17" ht="90">
      <c r="A410" s="12">
        <v>10522</v>
      </c>
      <c r="B410" s="12" t="s">
        <v>1</v>
      </c>
      <c r="C410" s="12" t="s">
        <v>996</v>
      </c>
      <c r="D410" s="12" t="s">
        <v>997</v>
      </c>
      <c r="E410" s="12">
        <v>1040102</v>
      </c>
      <c r="F410" s="12"/>
      <c r="G410" s="12" t="s">
        <v>221</v>
      </c>
      <c r="H410" s="12">
        <v>1</v>
      </c>
      <c r="I410" s="12" t="s">
        <v>890</v>
      </c>
      <c r="J410" s="13">
        <v>80000</v>
      </c>
      <c r="K410" s="12" t="s">
        <v>387</v>
      </c>
      <c r="L410" s="12" t="s">
        <v>422</v>
      </c>
      <c r="M410" s="12" t="s">
        <v>1159</v>
      </c>
      <c r="N410" s="34">
        <v>5</v>
      </c>
      <c r="O410" s="12" t="s">
        <v>533</v>
      </c>
    </row>
    <row r="411" spans="1:17" s="21" customFormat="1" ht="90">
      <c r="A411" s="8">
        <v>10522</v>
      </c>
      <c r="B411" s="8" t="s">
        <v>3</v>
      </c>
      <c r="C411" s="8" t="s">
        <v>996</v>
      </c>
      <c r="D411" s="8" t="s">
        <v>997</v>
      </c>
      <c r="E411" s="8">
        <v>1040102</v>
      </c>
      <c r="F411" s="8"/>
      <c r="G411" s="8" t="s">
        <v>221</v>
      </c>
      <c r="H411" s="8"/>
      <c r="I411" s="8" t="s">
        <v>544</v>
      </c>
      <c r="J411" s="18">
        <v>8583.9599999999991</v>
      </c>
      <c r="K411" s="8"/>
      <c r="L411" s="8"/>
      <c r="M411" s="8" t="s">
        <v>1158</v>
      </c>
      <c r="N411" s="34">
        <v>5</v>
      </c>
      <c r="O411" s="8" t="s">
        <v>533</v>
      </c>
      <c r="P411" s="40" t="s">
        <v>1109</v>
      </c>
    </row>
    <row r="412" spans="1:17" ht="90">
      <c r="A412" s="12">
        <v>10522</v>
      </c>
      <c r="B412" s="12" t="s">
        <v>3</v>
      </c>
      <c r="C412" s="12" t="s">
        <v>996</v>
      </c>
      <c r="D412" s="12" t="s">
        <v>997</v>
      </c>
      <c r="E412" s="12">
        <v>1040102</v>
      </c>
      <c r="F412" s="12"/>
      <c r="G412" s="12" t="s">
        <v>221</v>
      </c>
      <c r="H412" s="12">
        <v>1</v>
      </c>
      <c r="I412" s="12" t="s">
        <v>1188</v>
      </c>
      <c r="J412" s="13">
        <v>8583.9599999999991</v>
      </c>
      <c r="K412" s="12" t="s">
        <v>387</v>
      </c>
      <c r="L412" s="22" t="s">
        <v>429</v>
      </c>
      <c r="M412" s="12" t="s">
        <v>1159</v>
      </c>
      <c r="N412" s="34">
        <v>5</v>
      </c>
      <c r="O412" s="12" t="s">
        <v>533</v>
      </c>
      <c r="P412" s="40" t="s">
        <v>1109</v>
      </c>
    </row>
    <row r="413" spans="1:17" s="21" customFormat="1" ht="90">
      <c r="A413" s="8">
        <v>10523</v>
      </c>
      <c r="B413" s="8" t="s">
        <v>1</v>
      </c>
      <c r="C413" s="8" t="s">
        <v>996</v>
      </c>
      <c r="D413" s="8" t="s">
        <v>997</v>
      </c>
      <c r="E413" s="8">
        <v>1040401</v>
      </c>
      <c r="F413" s="8">
        <v>1040401001</v>
      </c>
      <c r="G413" s="8" t="s">
        <v>222</v>
      </c>
      <c r="H413" s="8"/>
      <c r="I413" s="8" t="s">
        <v>544</v>
      </c>
      <c r="J413" s="18">
        <v>82000</v>
      </c>
      <c r="K413" s="8"/>
      <c r="L413" s="8"/>
      <c r="M413" s="8" t="s">
        <v>1158</v>
      </c>
      <c r="N413" s="34">
        <v>5</v>
      </c>
      <c r="O413" s="8" t="s">
        <v>533</v>
      </c>
    </row>
    <row r="414" spans="1:17" ht="90">
      <c r="A414" s="12">
        <v>10523</v>
      </c>
      <c r="B414" s="12" t="s">
        <v>1</v>
      </c>
      <c r="C414" s="12" t="s">
        <v>996</v>
      </c>
      <c r="D414" s="12" t="s">
        <v>997</v>
      </c>
      <c r="E414" s="12">
        <v>1040401</v>
      </c>
      <c r="F414" s="12">
        <v>1040401001</v>
      </c>
      <c r="G414" s="12" t="s">
        <v>222</v>
      </c>
      <c r="H414" s="12">
        <v>1</v>
      </c>
      <c r="I414" s="12" t="s">
        <v>891</v>
      </c>
      <c r="J414" s="13">
        <v>82000</v>
      </c>
      <c r="K414" s="12" t="s">
        <v>387</v>
      </c>
      <c r="L414" s="12" t="s">
        <v>422</v>
      </c>
      <c r="M414" s="12" t="s">
        <v>1159</v>
      </c>
      <c r="N414" s="34">
        <v>5</v>
      </c>
      <c r="O414" s="12" t="s">
        <v>533</v>
      </c>
    </row>
    <row r="415" spans="1:17" s="21" customFormat="1" ht="72">
      <c r="A415" s="8">
        <v>10539</v>
      </c>
      <c r="B415" s="8" t="s">
        <v>3</v>
      </c>
      <c r="C415" s="8" t="s">
        <v>1015</v>
      </c>
      <c r="D415" s="8" t="s">
        <v>1016</v>
      </c>
      <c r="E415" s="8">
        <v>1040399</v>
      </c>
      <c r="F415" s="8"/>
      <c r="G415" s="8" t="s">
        <v>1189</v>
      </c>
      <c r="H415" s="8"/>
      <c r="I415" s="8" t="s">
        <v>544</v>
      </c>
      <c r="J415" s="18">
        <v>565.78</v>
      </c>
      <c r="K415" s="8"/>
      <c r="L415" s="8"/>
      <c r="M415" s="8" t="s">
        <v>1158</v>
      </c>
      <c r="N415" s="34">
        <v>5</v>
      </c>
      <c r="O415" s="8" t="s">
        <v>533</v>
      </c>
      <c r="P415" s="40" t="s">
        <v>1109</v>
      </c>
    </row>
    <row r="416" spans="1:17" ht="72">
      <c r="A416" s="12">
        <v>10539</v>
      </c>
      <c r="B416" s="12" t="s">
        <v>3</v>
      </c>
      <c r="C416" s="12" t="s">
        <v>1015</v>
      </c>
      <c r="D416" s="12" t="s">
        <v>1016</v>
      </c>
      <c r="E416" s="12">
        <v>1040399</v>
      </c>
      <c r="F416" s="12"/>
      <c r="G416" s="12" t="s">
        <v>1189</v>
      </c>
      <c r="H416" s="12">
        <v>1</v>
      </c>
      <c r="I416" s="12" t="s">
        <v>1188</v>
      </c>
      <c r="J416" s="13">
        <v>565.78</v>
      </c>
      <c r="K416" s="12" t="s">
        <v>387</v>
      </c>
      <c r="L416" s="22" t="s">
        <v>429</v>
      </c>
      <c r="M416" s="12" t="s">
        <v>1159</v>
      </c>
      <c r="N416" s="34">
        <v>5</v>
      </c>
      <c r="O416" s="12" t="s">
        <v>533</v>
      </c>
      <c r="P416" s="40" t="s">
        <v>1109</v>
      </c>
    </row>
    <row r="417" spans="1:19" s="21" customFormat="1" ht="90">
      <c r="A417" s="8">
        <v>10524</v>
      </c>
      <c r="B417" s="8" t="s">
        <v>1</v>
      </c>
      <c r="C417" s="8" t="s">
        <v>996</v>
      </c>
      <c r="D417" s="8" t="s">
        <v>997</v>
      </c>
      <c r="E417" s="8">
        <v>1030299</v>
      </c>
      <c r="F417" s="8">
        <v>1030299999</v>
      </c>
      <c r="G417" s="8" t="s">
        <v>223</v>
      </c>
      <c r="H417" s="8"/>
      <c r="I417" s="8" t="s">
        <v>544</v>
      </c>
      <c r="J417" s="18">
        <v>15000</v>
      </c>
      <c r="K417" s="8"/>
      <c r="L417" s="8"/>
      <c r="M417" s="8" t="s">
        <v>1158</v>
      </c>
      <c r="N417" s="34">
        <v>5</v>
      </c>
      <c r="O417" s="8" t="s">
        <v>533</v>
      </c>
    </row>
    <row r="418" spans="1:19" ht="126">
      <c r="A418" s="12">
        <v>10524</v>
      </c>
      <c r="B418" s="12" t="s">
        <v>1</v>
      </c>
      <c r="C418" s="12" t="s">
        <v>996</v>
      </c>
      <c r="D418" s="12" t="s">
        <v>997</v>
      </c>
      <c r="E418" s="12">
        <v>1030299</v>
      </c>
      <c r="F418" s="12">
        <v>1030299999</v>
      </c>
      <c r="G418" s="12" t="s">
        <v>223</v>
      </c>
      <c r="H418" s="12">
        <v>1</v>
      </c>
      <c r="I418" s="12" t="s">
        <v>983</v>
      </c>
      <c r="J418" s="13">
        <v>15000</v>
      </c>
      <c r="K418" s="12" t="s">
        <v>387</v>
      </c>
      <c r="L418" s="12" t="s">
        <v>422</v>
      </c>
      <c r="M418" s="12" t="s">
        <v>1159</v>
      </c>
      <c r="N418" s="34">
        <v>5</v>
      </c>
      <c r="O418" s="12" t="s">
        <v>533</v>
      </c>
    </row>
    <row r="419" spans="1:19" s="21" customFormat="1" ht="90">
      <c r="A419" s="8">
        <v>10526</v>
      </c>
      <c r="B419" s="8" t="s">
        <v>1</v>
      </c>
      <c r="C419" s="8" t="s">
        <v>996</v>
      </c>
      <c r="D419" s="8" t="s">
        <v>997</v>
      </c>
      <c r="E419" s="8">
        <v>1030211</v>
      </c>
      <c r="F419" s="8">
        <v>1030211999</v>
      </c>
      <c r="G419" s="8" t="s">
        <v>224</v>
      </c>
      <c r="H419" s="8"/>
      <c r="I419" s="8" t="s">
        <v>544</v>
      </c>
      <c r="J419" s="18">
        <v>1000</v>
      </c>
      <c r="K419" s="8"/>
      <c r="L419" s="8"/>
      <c r="M419" s="8" t="s">
        <v>1158</v>
      </c>
      <c r="N419" s="34">
        <v>5</v>
      </c>
      <c r="O419" s="8" t="s">
        <v>533</v>
      </c>
    </row>
    <row r="420" spans="1:19" ht="90">
      <c r="A420" s="12">
        <v>10526</v>
      </c>
      <c r="B420" s="12" t="s">
        <v>1</v>
      </c>
      <c r="C420" s="12" t="s">
        <v>996</v>
      </c>
      <c r="D420" s="12" t="s">
        <v>997</v>
      </c>
      <c r="E420" s="12">
        <v>1030211</v>
      </c>
      <c r="F420" s="12">
        <v>1030211999</v>
      </c>
      <c r="G420" s="12" t="s">
        <v>224</v>
      </c>
      <c r="H420" s="12">
        <v>1</v>
      </c>
      <c r="I420" s="12" t="s">
        <v>985</v>
      </c>
      <c r="J420" s="13">
        <v>1000</v>
      </c>
      <c r="K420" s="12" t="s">
        <v>387</v>
      </c>
      <c r="L420" s="12" t="s">
        <v>422</v>
      </c>
      <c r="M420" s="12" t="s">
        <v>1159</v>
      </c>
      <c r="N420" s="34">
        <v>5</v>
      </c>
      <c r="O420" s="12" t="s">
        <v>533</v>
      </c>
    </row>
    <row r="421" spans="1:19" s="21" customFormat="1" ht="90">
      <c r="A421" s="8">
        <v>10528</v>
      </c>
      <c r="B421" s="8" t="s">
        <v>1</v>
      </c>
      <c r="C421" s="8" t="s">
        <v>996</v>
      </c>
      <c r="D421" s="8" t="s">
        <v>997</v>
      </c>
      <c r="E421" s="8">
        <v>1030101</v>
      </c>
      <c r="F421" s="8"/>
      <c r="G421" s="8" t="s">
        <v>225</v>
      </c>
      <c r="H421" s="8"/>
      <c r="I421" s="8" t="s">
        <v>544</v>
      </c>
      <c r="J421" s="18">
        <v>6000</v>
      </c>
      <c r="K421" s="8"/>
      <c r="L421" s="8"/>
      <c r="M421" s="8" t="s">
        <v>1158</v>
      </c>
      <c r="N421" s="34">
        <v>5</v>
      </c>
      <c r="O421" s="8" t="s">
        <v>533</v>
      </c>
    </row>
    <row r="422" spans="1:19" ht="144">
      <c r="A422" s="12">
        <v>10528</v>
      </c>
      <c r="B422" s="12" t="s">
        <v>1</v>
      </c>
      <c r="C422" s="12" t="s">
        <v>996</v>
      </c>
      <c r="D422" s="12" t="s">
        <v>997</v>
      </c>
      <c r="E422" s="12">
        <v>1030101</v>
      </c>
      <c r="F422" s="12"/>
      <c r="G422" s="12" t="s">
        <v>225</v>
      </c>
      <c r="H422" s="12">
        <v>1</v>
      </c>
      <c r="I422" s="12" t="s">
        <v>892</v>
      </c>
      <c r="J422" s="13">
        <v>6000</v>
      </c>
      <c r="K422" s="12" t="s">
        <v>387</v>
      </c>
      <c r="L422" s="12" t="s">
        <v>422</v>
      </c>
      <c r="M422" s="12" t="s">
        <v>1159</v>
      </c>
      <c r="N422" s="34">
        <v>5</v>
      </c>
      <c r="O422" s="12" t="s">
        <v>533</v>
      </c>
    </row>
    <row r="423" spans="1:19" s="21" customFormat="1" ht="54">
      <c r="A423" s="8">
        <v>10557</v>
      </c>
      <c r="B423" s="8" t="s">
        <v>1</v>
      </c>
      <c r="C423" s="8" t="s">
        <v>993</v>
      </c>
      <c r="D423" s="8" t="s">
        <v>998</v>
      </c>
      <c r="E423" s="8">
        <v>1030102</v>
      </c>
      <c r="F423" s="8"/>
      <c r="G423" s="8" t="s">
        <v>230</v>
      </c>
      <c r="H423" s="8"/>
      <c r="I423" s="8" t="s">
        <v>544</v>
      </c>
      <c r="J423" s="18">
        <v>1000</v>
      </c>
      <c r="K423" s="8"/>
      <c r="L423" s="8"/>
      <c r="M423" s="8" t="s">
        <v>1158</v>
      </c>
      <c r="N423" s="34">
        <v>5</v>
      </c>
      <c r="O423" s="8" t="s">
        <v>533</v>
      </c>
    </row>
    <row r="424" spans="1:19" ht="54">
      <c r="A424" s="12">
        <v>10557</v>
      </c>
      <c r="B424" s="12" t="s">
        <v>1</v>
      </c>
      <c r="C424" s="12" t="s">
        <v>993</v>
      </c>
      <c r="D424" s="12" t="s">
        <v>998</v>
      </c>
      <c r="E424" s="12">
        <v>1030102</v>
      </c>
      <c r="F424" s="12"/>
      <c r="G424" s="12" t="s">
        <v>230</v>
      </c>
      <c r="H424" s="12">
        <v>1</v>
      </c>
      <c r="I424" s="12" t="s">
        <v>893</v>
      </c>
      <c r="J424" s="13">
        <v>1000</v>
      </c>
      <c r="K424" s="12" t="s">
        <v>391</v>
      </c>
      <c r="L424" s="12" t="s">
        <v>422</v>
      </c>
      <c r="M424" s="12" t="s">
        <v>1159</v>
      </c>
      <c r="N424" s="34">
        <v>5</v>
      </c>
      <c r="O424" s="12" t="s">
        <v>533</v>
      </c>
    </row>
    <row r="425" spans="1:19" s="21" customFormat="1" ht="90">
      <c r="A425" s="8">
        <v>10569</v>
      </c>
      <c r="B425" s="8" t="s">
        <v>2</v>
      </c>
      <c r="C425" s="8" t="s">
        <v>993</v>
      </c>
      <c r="D425" s="8" t="s">
        <v>995</v>
      </c>
      <c r="E425" s="8">
        <v>1030216</v>
      </c>
      <c r="F425" s="8">
        <v>1030216002</v>
      </c>
      <c r="G425" s="8" t="s">
        <v>1129</v>
      </c>
      <c r="H425" s="8"/>
      <c r="I425" s="8"/>
      <c r="J425" s="18">
        <v>500</v>
      </c>
      <c r="K425" s="8"/>
      <c r="L425" s="8"/>
      <c r="M425" s="8" t="s">
        <v>1158</v>
      </c>
      <c r="N425" s="34">
        <v>5</v>
      </c>
      <c r="O425" s="8"/>
      <c r="S425" s="21" t="s">
        <v>1109</v>
      </c>
    </row>
    <row r="426" spans="1:19" ht="90">
      <c r="A426" s="12">
        <v>10569</v>
      </c>
      <c r="B426" s="12" t="s">
        <v>2</v>
      </c>
      <c r="C426" s="12" t="s">
        <v>993</v>
      </c>
      <c r="D426" s="12" t="s">
        <v>995</v>
      </c>
      <c r="E426" s="12">
        <v>1030216</v>
      </c>
      <c r="F426" s="12">
        <v>1030216002</v>
      </c>
      <c r="G426" s="12" t="s">
        <v>1129</v>
      </c>
      <c r="H426" s="12">
        <v>1</v>
      </c>
      <c r="I426" s="12" t="s">
        <v>1131</v>
      </c>
      <c r="J426" s="13">
        <v>500</v>
      </c>
      <c r="K426" s="12" t="s">
        <v>389</v>
      </c>
      <c r="L426" s="12" t="s">
        <v>422</v>
      </c>
      <c r="M426" s="12" t="s">
        <v>1159</v>
      </c>
      <c r="N426" s="34">
        <v>5</v>
      </c>
      <c r="O426" s="12"/>
      <c r="S426" s="2" t="s">
        <v>1109</v>
      </c>
    </row>
    <row r="427" spans="1:19" s="21" customFormat="1" ht="90">
      <c r="A427" s="8">
        <v>10570</v>
      </c>
      <c r="B427" s="8" t="s">
        <v>2</v>
      </c>
      <c r="C427" s="8" t="s">
        <v>993</v>
      </c>
      <c r="D427" s="8" t="s">
        <v>995</v>
      </c>
      <c r="E427" s="8">
        <v>1030102</v>
      </c>
      <c r="F427" s="8">
        <v>1030102001</v>
      </c>
      <c r="G427" s="8" t="s">
        <v>1130</v>
      </c>
      <c r="H427" s="8"/>
      <c r="I427" s="8"/>
      <c r="J427" s="18">
        <v>1300</v>
      </c>
      <c r="K427" s="8"/>
      <c r="L427" s="8"/>
      <c r="M427" s="8" t="s">
        <v>1158</v>
      </c>
      <c r="N427" s="34">
        <v>5</v>
      </c>
      <c r="O427" s="8"/>
      <c r="S427" s="21" t="s">
        <v>1109</v>
      </c>
    </row>
    <row r="428" spans="1:19" ht="90">
      <c r="A428" s="12">
        <v>10570</v>
      </c>
      <c r="B428" s="12" t="s">
        <v>2</v>
      </c>
      <c r="C428" s="12" t="s">
        <v>993</v>
      </c>
      <c r="D428" s="12" t="s">
        <v>995</v>
      </c>
      <c r="E428" s="12">
        <v>1030102</v>
      </c>
      <c r="F428" s="12">
        <v>1030102001</v>
      </c>
      <c r="G428" s="12" t="s">
        <v>1130</v>
      </c>
      <c r="H428" s="12">
        <v>1</v>
      </c>
      <c r="I428" s="12" t="s">
        <v>1132</v>
      </c>
      <c r="J428" s="13">
        <v>1300</v>
      </c>
      <c r="K428" s="12" t="s">
        <v>389</v>
      </c>
      <c r="L428" s="12" t="s">
        <v>422</v>
      </c>
      <c r="M428" s="12" t="s">
        <v>1159</v>
      </c>
      <c r="N428" s="34">
        <v>5</v>
      </c>
      <c r="O428" s="12"/>
      <c r="S428" s="2" t="s">
        <v>1109</v>
      </c>
    </row>
    <row r="429" spans="1:19" s="21" customFormat="1" ht="72">
      <c r="A429" s="8">
        <v>10628</v>
      </c>
      <c r="B429" s="8" t="s">
        <v>1</v>
      </c>
      <c r="C429" s="8" t="s">
        <v>993</v>
      </c>
      <c r="D429" s="8" t="s">
        <v>1003</v>
      </c>
      <c r="E429" s="8">
        <v>1030211</v>
      </c>
      <c r="F429" s="8"/>
      <c r="G429" s="8" t="s">
        <v>264</v>
      </c>
      <c r="H429" s="8"/>
      <c r="I429" s="8" t="s">
        <v>544</v>
      </c>
      <c r="J429" s="18">
        <v>4000</v>
      </c>
      <c r="K429" s="8"/>
      <c r="L429" s="8"/>
      <c r="M429" s="8" t="s">
        <v>1158</v>
      </c>
      <c r="N429" s="34">
        <v>5</v>
      </c>
      <c r="O429" s="8" t="s">
        <v>533</v>
      </c>
    </row>
    <row r="430" spans="1:19" ht="72">
      <c r="A430" s="12">
        <v>10628</v>
      </c>
      <c r="B430" s="12" t="s">
        <v>1</v>
      </c>
      <c r="C430" s="12" t="s">
        <v>993</v>
      </c>
      <c r="D430" s="12" t="s">
        <v>1003</v>
      </c>
      <c r="E430" s="12">
        <v>1030211</v>
      </c>
      <c r="F430" s="12"/>
      <c r="G430" s="12" t="s">
        <v>264</v>
      </c>
      <c r="H430" s="12">
        <v>1</v>
      </c>
      <c r="I430" s="12" t="s">
        <v>895</v>
      </c>
      <c r="J430" s="13">
        <v>4000</v>
      </c>
      <c r="K430" s="12" t="s">
        <v>389</v>
      </c>
      <c r="L430" s="12" t="s">
        <v>422</v>
      </c>
      <c r="M430" s="12" t="s">
        <v>1159</v>
      </c>
      <c r="N430" s="34">
        <v>5</v>
      </c>
      <c r="O430" s="12" t="s">
        <v>533</v>
      </c>
    </row>
    <row r="431" spans="1:19" s="21" customFormat="1" ht="54">
      <c r="A431" s="8">
        <v>10638</v>
      </c>
      <c r="B431" s="8" t="s">
        <v>1</v>
      </c>
      <c r="C431" s="8" t="s">
        <v>993</v>
      </c>
      <c r="D431" s="8" t="s">
        <v>998</v>
      </c>
      <c r="E431" s="8">
        <v>1030202</v>
      </c>
      <c r="F431" s="8"/>
      <c r="G431" s="8" t="s">
        <v>269</v>
      </c>
      <c r="H431" s="8"/>
      <c r="I431" s="8" t="s">
        <v>544</v>
      </c>
      <c r="J431" s="18">
        <v>4000</v>
      </c>
      <c r="K431" s="8"/>
      <c r="L431" s="8"/>
      <c r="M431" s="8" t="s">
        <v>1158</v>
      </c>
      <c r="N431" s="34">
        <v>5</v>
      </c>
      <c r="O431" s="8" t="s">
        <v>533</v>
      </c>
    </row>
    <row r="432" spans="1:19" ht="54">
      <c r="A432" s="12">
        <v>10638</v>
      </c>
      <c r="B432" s="12" t="s">
        <v>1</v>
      </c>
      <c r="C432" s="12" t="s">
        <v>993</v>
      </c>
      <c r="D432" s="12" t="s">
        <v>998</v>
      </c>
      <c r="E432" s="12">
        <v>1030202</v>
      </c>
      <c r="F432" s="12"/>
      <c r="G432" s="12" t="s">
        <v>269</v>
      </c>
      <c r="H432" s="12">
        <v>1</v>
      </c>
      <c r="I432" s="12" t="s">
        <v>1174</v>
      </c>
      <c r="J432" s="13">
        <v>4000</v>
      </c>
      <c r="K432" s="12" t="s">
        <v>391</v>
      </c>
      <c r="L432" s="12" t="s">
        <v>422</v>
      </c>
      <c r="M432" s="12" t="s">
        <v>1159</v>
      </c>
      <c r="N432" s="34">
        <v>5</v>
      </c>
      <c r="O432" s="12" t="s">
        <v>533</v>
      </c>
    </row>
    <row r="433" spans="1:19" s="21" customFormat="1" ht="108">
      <c r="A433" s="8">
        <v>10653</v>
      </c>
      <c r="B433" s="8" t="s">
        <v>2</v>
      </c>
      <c r="C433" s="8" t="s">
        <v>1011</v>
      </c>
      <c r="D433" s="8" t="s">
        <v>1012</v>
      </c>
      <c r="E433" s="8">
        <v>1040401</v>
      </c>
      <c r="F433" s="8"/>
      <c r="G433" s="8" t="s">
        <v>1088</v>
      </c>
      <c r="H433" s="8"/>
      <c r="I433" s="8"/>
      <c r="J433" s="18">
        <v>75368.160000000003</v>
      </c>
      <c r="K433" s="8"/>
      <c r="L433" s="8"/>
      <c r="M433" s="8" t="s">
        <v>1158</v>
      </c>
      <c r="N433" s="34">
        <v>5</v>
      </c>
      <c r="O433" s="8"/>
      <c r="P433" s="21" t="s">
        <v>1090</v>
      </c>
      <c r="Q433" s="21" t="s">
        <v>1097</v>
      </c>
    </row>
    <row r="434" spans="1:19" ht="108">
      <c r="A434" s="12">
        <v>10653</v>
      </c>
      <c r="B434" s="12" t="s">
        <v>2</v>
      </c>
      <c r="C434" s="12" t="s">
        <v>1011</v>
      </c>
      <c r="D434" s="12" t="s">
        <v>1012</v>
      </c>
      <c r="E434" s="12">
        <v>1040401</v>
      </c>
      <c r="F434" s="12"/>
      <c r="G434" s="12" t="s">
        <v>1088</v>
      </c>
      <c r="H434" s="12">
        <v>1</v>
      </c>
      <c r="I434" s="12" t="s">
        <v>1089</v>
      </c>
      <c r="J434" s="13">
        <v>75368.160000000003</v>
      </c>
      <c r="K434" s="12" t="s">
        <v>399</v>
      </c>
      <c r="L434" s="12" t="s">
        <v>422</v>
      </c>
      <c r="M434" s="12" t="s">
        <v>1159</v>
      </c>
      <c r="N434" s="34">
        <v>5</v>
      </c>
      <c r="O434" s="12"/>
      <c r="P434" s="2" t="s">
        <v>1091</v>
      </c>
      <c r="Q434" s="21" t="s">
        <v>1097</v>
      </c>
    </row>
    <row r="435" spans="1:19" s="21" customFormat="1" ht="54">
      <c r="A435" s="8">
        <v>10668</v>
      </c>
      <c r="B435" s="8" t="s">
        <v>2</v>
      </c>
      <c r="C435" s="33" t="s">
        <v>1136</v>
      </c>
      <c r="D435" s="23" t="s">
        <v>1135</v>
      </c>
      <c r="E435" s="8">
        <v>1040401</v>
      </c>
      <c r="F435" s="8"/>
      <c r="G435" s="8" t="s">
        <v>1133</v>
      </c>
      <c r="H435" s="8"/>
      <c r="I435" s="8"/>
      <c r="J435" s="18">
        <v>250000</v>
      </c>
      <c r="K435" s="8"/>
      <c r="L435" s="8"/>
      <c r="M435" s="8" t="s">
        <v>1158</v>
      </c>
      <c r="N435" s="34">
        <v>5</v>
      </c>
      <c r="O435" s="8"/>
      <c r="S435" s="21" t="s">
        <v>1109</v>
      </c>
    </row>
    <row r="436" spans="1:19" ht="54">
      <c r="A436" s="12">
        <v>10668</v>
      </c>
      <c r="B436" s="12" t="s">
        <v>2</v>
      </c>
      <c r="C436" s="22" t="s">
        <v>1136</v>
      </c>
      <c r="D436" s="22" t="s">
        <v>1135</v>
      </c>
      <c r="E436" s="12">
        <v>1040401</v>
      </c>
      <c r="F436" s="12"/>
      <c r="G436" s="12" t="s">
        <v>1133</v>
      </c>
      <c r="H436" s="12">
        <v>1</v>
      </c>
      <c r="I436" s="12" t="s">
        <v>1134</v>
      </c>
      <c r="J436" s="13">
        <v>250000</v>
      </c>
      <c r="K436" s="12" t="s">
        <v>399</v>
      </c>
      <c r="L436" s="12" t="s">
        <v>422</v>
      </c>
      <c r="M436" s="12" t="s">
        <v>1159</v>
      </c>
      <c r="N436" s="34">
        <v>5</v>
      </c>
      <c r="O436" s="12"/>
      <c r="Q436" s="21"/>
      <c r="S436" s="2" t="s">
        <v>1109</v>
      </c>
    </row>
    <row r="437" spans="1:19" s="21" customFormat="1" ht="54">
      <c r="A437" s="8">
        <v>10669</v>
      </c>
      <c r="B437" s="8" t="s">
        <v>2</v>
      </c>
      <c r="C437" s="33" t="s">
        <v>1138</v>
      </c>
      <c r="D437" s="23" t="s">
        <v>1139</v>
      </c>
      <c r="E437" s="8">
        <v>1040202</v>
      </c>
      <c r="F437" s="8"/>
      <c r="G437" s="8" t="s">
        <v>1137</v>
      </c>
      <c r="H437" s="8"/>
      <c r="I437" s="8"/>
      <c r="J437" s="18">
        <v>200000</v>
      </c>
      <c r="K437" s="8"/>
      <c r="L437" s="8"/>
      <c r="M437" s="8" t="s">
        <v>1158</v>
      </c>
      <c r="N437" s="34">
        <v>5</v>
      </c>
      <c r="O437" s="8"/>
      <c r="S437" s="21" t="s">
        <v>1109</v>
      </c>
    </row>
    <row r="438" spans="1:19" ht="54">
      <c r="A438" s="12">
        <v>10669</v>
      </c>
      <c r="B438" s="12" t="s">
        <v>2</v>
      </c>
      <c r="C438" s="22" t="s">
        <v>1138</v>
      </c>
      <c r="D438" s="22" t="s">
        <v>1139</v>
      </c>
      <c r="E438" s="12">
        <v>1040202</v>
      </c>
      <c r="F438" s="12"/>
      <c r="G438" s="12" t="s">
        <v>1137</v>
      </c>
      <c r="H438" s="12">
        <v>1</v>
      </c>
      <c r="I438" s="12" t="s">
        <v>1140</v>
      </c>
      <c r="J438" s="13">
        <v>200000</v>
      </c>
      <c r="K438" s="12" t="s">
        <v>399</v>
      </c>
      <c r="L438" s="12" t="s">
        <v>422</v>
      </c>
      <c r="M438" s="12" t="s">
        <v>1159</v>
      </c>
      <c r="N438" s="34">
        <v>5</v>
      </c>
      <c r="O438" s="12"/>
      <c r="Q438" s="21"/>
      <c r="S438" s="2" t="s">
        <v>1109</v>
      </c>
    </row>
    <row r="439" spans="1:19" s="21" customFormat="1" ht="90">
      <c r="A439" s="8">
        <v>10670</v>
      </c>
      <c r="B439" s="8" t="s">
        <v>2</v>
      </c>
      <c r="C439" s="8" t="s">
        <v>996</v>
      </c>
      <c r="D439" s="8" t="s">
        <v>997</v>
      </c>
      <c r="E439" s="8">
        <v>1040202</v>
      </c>
      <c r="F439" s="8"/>
      <c r="G439" s="8" t="s">
        <v>1141</v>
      </c>
      <c r="H439" s="8"/>
      <c r="I439" s="8"/>
      <c r="J439" s="18">
        <v>1000000</v>
      </c>
      <c r="K439" s="8"/>
      <c r="L439" s="8"/>
      <c r="M439" s="8" t="s">
        <v>1158</v>
      </c>
      <c r="N439" s="34">
        <v>5</v>
      </c>
      <c r="O439" s="8"/>
      <c r="S439" s="21" t="s">
        <v>1109</v>
      </c>
    </row>
    <row r="440" spans="1:19" ht="90">
      <c r="A440" s="12">
        <v>10670</v>
      </c>
      <c r="B440" s="12" t="s">
        <v>2</v>
      </c>
      <c r="C440" s="12" t="s">
        <v>996</v>
      </c>
      <c r="D440" s="12" t="s">
        <v>997</v>
      </c>
      <c r="E440" s="12">
        <v>1040202</v>
      </c>
      <c r="F440" s="12"/>
      <c r="G440" s="12" t="s">
        <v>1141</v>
      </c>
      <c r="H440" s="12">
        <v>1</v>
      </c>
      <c r="I440" s="12" t="s">
        <v>1142</v>
      </c>
      <c r="J440" s="13">
        <v>1000000</v>
      </c>
      <c r="K440" s="12" t="s">
        <v>399</v>
      </c>
      <c r="L440" s="12" t="s">
        <v>422</v>
      </c>
      <c r="M440" s="12" t="s">
        <v>1159</v>
      </c>
      <c r="N440" s="34">
        <v>5</v>
      </c>
      <c r="O440" s="12"/>
      <c r="Q440" s="21"/>
      <c r="S440" s="2" t="s">
        <v>1109</v>
      </c>
    </row>
    <row r="441" spans="1:19" s="21" customFormat="1" ht="90">
      <c r="A441" s="8">
        <v>10671</v>
      </c>
      <c r="B441" s="8" t="s">
        <v>2</v>
      </c>
      <c r="C441" s="8" t="s">
        <v>996</v>
      </c>
      <c r="D441" s="8" t="s">
        <v>997</v>
      </c>
      <c r="E441" s="8">
        <v>1030299</v>
      </c>
      <c r="F441" s="8"/>
      <c r="G441" s="8" t="s">
        <v>1143</v>
      </c>
      <c r="H441" s="8"/>
      <c r="I441" s="8"/>
      <c r="J441" s="18">
        <v>50000</v>
      </c>
      <c r="K441" s="8"/>
      <c r="L441" s="8"/>
      <c r="M441" s="8" t="s">
        <v>1158</v>
      </c>
      <c r="N441" s="34">
        <v>5</v>
      </c>
      <c r="O441" s="8"/>
      <c r="S441" s="21" t="s">
        <v>1109</v>
      </c>
    </row>
    <row r="442" spans="1:19" ht="90">
      <c r="A442" s="12">
        <v>10671</v>
      </c>
      <c r="B442" s="12" t="s">
        <v>2</v>
      </c>
      <c r="C442" s="12" t="s">
        <v>996</v>
      </c>
      <c r="D442" s="12" t="s">
        <v>997</v>
      </c>
      <c r="E442" s="12">
        <v>1030299</v>
      </c>
      <c r="F442" s="12"/>
      <c r="G442" s="12" t="s">
        <v>1143</v>
      </c>
      <c r="H442" s="12">
        <v>1</v>
      </c>
      <c r="I442" s="12" t="s">
        <v>1144</v>
      </c>
      <c r="J442" s="13">
        <v>50000</v>
      </c>
      <c r="K442" s="12" t="s">
        <v>399</v>
      </c>
      <c r="L442" s="12" t="s">
        <v>422</v>
      </c>
      <c r="M442" s="12" t="s">
        <v>1159</v>
      </c>
      <c r="N442" s="34">
        <v>5</v>
      </c>
      <c r="O442" s="12"/>
      <c r="Q442" s="21"/>
      <c r="S442" s="2" t="s">
        <v>1109</v>
      </c>
    </row>
    <row r="443" spans="1:19" s="21" customFormat="1" ht="54">
      <c r="A443" s="8">
        <v>10672</v>
      </c>
      <c r="B443" s="8" t="s">
        <v>1</v>
      </c>
      <c r="C443" s="8" t="s">
        <v>993</v>
      </c>
      <c r="D443" s="8" t="s">
        <v>994</v>
      </c>
      <c r="E443" s="8">
        <v>1030202</v>
      </c>
      <c r="F443" s="8"/>
      <c r="G443" s="8" t="s">
        <v>1196</v>
      </c>
      <c r="H443" s="8"/>
      <c r="I443" s="8"/>
      <c r="J443" s="18">
        <v>14000</v>
      </c>
      <c r="K443" s="8"/>
      <c r="L443" s="8"/>
      <c r="M443" s="8" t="s">
        <v>1158</v>
      </c>
      <c r="N443" s="34">
        <v>5</v>
      </c>
      <c r="O443" s="8"/>
      <c r="S443" s="21" t="s">
        <v>1109</v>
      </c>
    </row>
    <row r="444" spans="1:19" ht="54">
      <c r="A444" s="12">
        <v>10672</v>
      </c>
      <c r="B444" s="12" t="s">
        <v>1</v>
      </c>
      <c r="C444" s="12" t="s">
        <v>993</v>
      </c>
      <c r="D444" s="12" t="s">
        <v>994</v>
      </c>
      <c r="E444" s="12">
        <v>1030202</v>
      </c>
      <c r="F444" s="12"/>
      <c r="G444" s="12" t="s">
        <v>1196</v>
      </c>
      <c r="H444" s="12">
        <v>1</v>
      </c>
      <c r="I444" s="12" t="s">
        <v>1197</v>
      </c>
      <c r="J444" s="13">
        <v>14000</v>
      </c>
      <c r="K444" s="12" t="s">
        <v>399</v>
      </c>
      <c r="L444" s="12" t="s">
        <v>422</v>
      </c>
      <c r="M444" s="12" t="s">
        <v>1159</v>
      </c>
      <c r="N444" s="34">
        <v>5</v>
      </c>
      <c r="O444" s="12"/>
      <c r="Q444" s="21"/>
      <c r="S444" s="2" t="s">
        <v>1109</v>
      </c>
    </row>
    <row r="445" spans="1:19" s="21" customFormat="1" ht="54">
      <c r="A445" s="8">
        <v>10673</v>
      </c>
      <c r="B445" s="8" t="s">
        <v>1</v>
      </c>
      <c r="C445" s="8" t="s">
        <v>993</v>
      </c>
      <c r="D445" s="8" t="s">
        <v>994</v>
      </c>
      <c r="E445" s="8">
        <v>1030211</v>
      </c>
      <c r="F445" s="8"/>
      <c r="G445" s="8" t="s">
        <v>1198</v>
      </c>
      <c r="H445" s="8"/>
      <c r="I445" s="8"/>
      <c r="J445" s="18">
        <v>1000</v>
      </c>
      <c r="K445" s="8"/>
      <c r="L445" s="8"/>
      <c r="M445" s="8" t="s">
        <v>1158</v>
      </c>
      <c r="N445" s="34">
        <v>5</v>
      </c>
      <c r="O445" s="8"/>
      <c r="S445" s="21" t="s">
        <v>1109</v>
      </c>
    </row>
    <row r="446" spans="1:19" ht="54">
      <c r="A446" s="12">
        <v>10673</v>
      </c>
      <c r="B446" s="12" t="s">
        <v>1</v>
      </c>
      <c r="C446" s="12" t="s">
        <v>993</v>
      </c>
      <c r="D446" s="12" t="s">
        <v>994</v>
      </c>
      <c r="E446" s="12">
        <v>1030211</v>
      </c>
      <c r="F446" s="12"/>
      <c r="G446" s="12" t="s">
        <v>1198</v>
      </c>
      <c r="H446" s="12">
        <v>1</v>
      </c>
      <c r="I446" s="12" t="s">
        <v>1199</v>
      </c>
      <c r="J446" s="13">
        <v>1000</v>
      </c>
      <c r="K446" s="12" t="s">
        <v>399</v>
      </c>
      <c r="L446" s="12" t="s">
        <v>422</v>
      </c>
      <c r="M446" s="12" t="s">
        <v>1159</v>
      </c>
      <c r="N446" s="34">
        <v>5</v>
      </c>
      <c r="O446" s="12"/>
      <c r="Q446" s="21"/>
      <c r="S446" s="2" t="s">
        <v>1109</v>
      </c>
    </row>
    <row r="447" spans="1:19" s="21" customFormat="1" ht="54">
      <c r="A447" s="8">
        <v>20011</v>
      </c>
      <c r="B447" s="8" t="s">
        <v>1</v>
      </c>
      <c r="C447" s="8" t="s">
        <v>993</v>
      </c>
      <c r="D447" s="8" t="s">
        <v>998</v>
      </c>
      <c r="E447" s="8">
        <v>2020105</v>
      </c>
      <c r="F447" s="8"/>
      <c r="G447" s="8" t="s">
        <v>282</v>
      </c>
      <c r="H447" s="8"/>
      <c r="I447" s="8" t="s">
        <v>544</v>
      </c>
      <c r="J447" s="18">
        <v>1000</v>
      </c>
      <c r="K447" s="8"/>
      <c r="L447" s="8"/>
      <c r="M447" s="8" t="s">
        <v>1158</v>
      </c>
      <c r="N447" s="34">
        <v>5</v>
      </c>
      <c r="O447" s="8" t="s">
        <v>533</v>
      </c>
    </row>
    <row r="448" spans="1:19" ht="54">
      <c r="A448" s="12">
        <v>20011</v>
      </c>
      <c r="B448" s="12" t="s">
        <v>1</v>
      </c>
      <c r="C448" s="12" t="s">
        <v>993</v>
      </c>
      <c r="D448" s="12" t="s">
        <v>998</v>
      </c>
      <c r="E448" s="12">
        <v>2020105</v>
      </c>
      <c r="F448" s="12"/>
      <c r="G448" s="12" t="s">
        <v>282</v>
      </c>
      <c r="H448" s="12">
        <v>1</v>
      </c>
      <c r="I448" s="12" t="s">
        <v>898</v>
      </c>
      <c r="J448" s="13">
        <v>1000</v>
      </c>
      <c r="K448" s="12" t="s">
        <v>391</v>
      </c>
      <c r="L448" s="12" t="s">
        <v>422</v>
      </c>
      <c r="M448" s="12" t="s">
        <v>1159</v>
      </c>
      <c r="N448" s="34">
        <v>5</v>
      </c>
      <c r="O448" s="12" t="s">
        <v>533</v>
      </c>
    </row>
    <row r="449" spans="1:19" s="21" customFormat="1" ht="90">
      <c r="A449" s="8">
        <v>10658</v>
      </c>
      <c r="B449" s="8" t="s">
        <v>1</v>
      </c>
      <c r="C449" s="8" t="s">
        <v>996</v>
      </c>
      <c r="D449" s="8" t="s">
        <v>997</v>
      </c>
      <c r="E449" s="8">
        <v>1030211</v>
      </c>
      <c r="F449" s="8"/>
      <c r="G449" s="8" t="s">
        <v>330</v>
      </c>
      <c r="H449" s="8"/>
      <c r="I449" s="8" t="s">
        <v>544</v>
      </c>
      <c r="J449" s="18">
        <v>1000</v>
      </c>
      <c r="K449" s="8"/>
      <c r="L449" s="8"/>
      <c r="M449" s="8" t="s">
        <v>1158</v>
      </c>
      <c r="N449" s="34">
        <v>5</v>
      </c>
      <c r="O449" s="8" t="s">
        <v>533</v>
      </c>
    </row>
    <row r="450" spans="1:19" ht="90">
      <c r="A450" s="12">
        <v>10658</v>
      </c>
      <c r="B450" s="12" t="s">
        <v>1</v>
      </c>
      <c r="C450" s="12" t="s">
        <v>996</v>
      </c>
      <c r="D450" s="12" t="s">
        <v>997</v>
      </c>
      <c r="E450" s="12">
        <v>1030211</v>
      </c>
      <c r="F450" s="12"/>
      <c r="G450" s="12" t="s">
        <v>330</v>
      </c>
      <c r="H450" s="12">
        <v>1</v>
      </c>
      <c r="I450" s="12" t="s">
        <v>903</v>
      </c>
      <c r="J450" s="13">
        <v>1000</v>
      </c>
      <c r="K450" s="12" t="s">
        <v>387</v>
      </c>
      <c r="L450" s="12" t="s">
        <v>422</v>
      </c>
      <c r="M450" s="12" t="s">
        <v>1159</v>
      </c>
      <c r="N450" s="34">
        <v>5</v>
      </c>
      <c r="O450" s="12" t="s">
        <v>533</v>
      </c>
    </row>
    <row r="451" spans="1:19" s="21" customFormat="1" ht="90">
      <c r="A451" s="8">
        <v>10657</v>
      </c>
      <c r="B451" s="8" t="s">
        <v>1</v>
      </c>
      <c r="C451" s="8" t="s">
        <v>996</v>
      </c>
      <c r="D451" s="8" t="s">
        <v>997</v>
      </c>
      <c r="E451" s="8">
        <v>1030211</v>
      </c>
      <c r="F451" s="8"/>
      <c r="G451" s="8" t="s">
        <v>331</v>
      </c>
      <c r="H451" s="8"/>
      <c r="I451" s="8" t="s">
        <v>544</v>
      </c>
      <c r="J451" s="18">
        <v>1000</v>
      </c>
      <c r="K451" s="8"/>
      <c r="L451" s="8"/>
      <c r="M451" s="8" t="s">
        <v>1158</v>
      </c>
      <c r="N451" s="34">
        <v>5</v>
      </c>
      <c r="O451" s="8" t="s">
        <v>533</v>
      </c>
    </row>
    <row r="452" spans="1:19" ht="90">
      <c r="A452" s="12">
        <v>10657</v>
      </c>
      <c r="B452" s="12" t="s">
        <v>1</v>
      </c>
      <c r="C452" s="12" t="s">
        <v>996</v>
      </c>
      <c r="D452" s="12" t="s">
        <v>997</v>
      </c>
      <c r="E452" s="12">
        <v>1030211</v>
      </c>
      <c r="F452" s="12"/>
      <c r="G452" s="12" t="s">
        <v>331</v>
      </c>
      <c r="H452" s="12">
        <v>1</v>
      </c>
      <c r="I452" s="12" t="s">
        <v>904</v>
      </c>
      <c r="J452" s="13">
        <v>1000</v>
      </c>
      <c r="K452" s="12" t="s">
        <v>387</v>
      </c>
      <c r="L452" s="12" t="s">
        <v>422</v>
      </c>
      <c r="M452" s="12" t="s">
        <v>1159</v>
      </c>
      <c r="N452" s="34">
        <v>5</v>
      </c>
      <c r="O452" s="12" t="s">
        <v>533</v>
      </c>
    </row>
    <row r="453" spans="1:19" s="21" customFormat="1" ht="90">
      <c r="A453" s="8">
        <v>10659</v>
      </c>
      <c r="B453" s="8" t="s">
        <v>1</v>
      </c>
      <c r="C453" s="8" t="s">
        <v>993</v>
      </c>
      <c r="D453" s="8" t="s">
        <v>995</v>
      </c>
      <c r="E453" s="8">
        <v>1030299</v>
      </c>
      <c r="F453" s="8"/>
      <c r="G453" s="8" t="s">
        <v>332</v>
      </c>
      <c r="H453" s="8"/>
      <c r="I453" s="8" t="s">
        <v>544</v>
      </c>
      <c r="J453" s="18">
        <v>5000</v>
      </c>
      <c r="K453" s="8"/>
      <c r="L453" s="8"/>
      <c r="M453" s="8" t="s">
        <v>1158</v>
      </c>
      <c r="N453" s="34">
        <v>5</v>
      </c>
      <c r="O453" s="8" t="s">
        <v>533</v>
      </c>
    </row>
    <row r="454" spans="1:19" ht="32.25" customHeight="1">
      <c r="A454" s="12">
        <v>10659</v>
      </c>
      <c r="B454" s="12" t="s">
        <v>1</v>
      </c>
      <c r="C454" s="12" t="s">
        <v>993</v>
      </c>
      <c r="D454" s="12" t="s">
        <v>995</v>
      </c>
      <c r="E454" s="12">
        <v>1030299</v>
      </c>
      <c r="F454" s="12"/>
      <c r="G454" s="12" t="s">
        <v>332</v>
      </c>
      <c r="H454" s="12">
        <v>1</v>
      </c>
      <c r="I454" s="12" t="s">
        <v>905</v>
      </c>
      <c r="J454" s="13">
        <v>5000</v>
      </c>
      <c r="K454" s="12" t="s">
        <v>389</v>
      </c>
      <c r="L454" s="12" t="s">
        <v>422</v>
      </c>
      <c r="M454" s="12" t="s">
        <v>1159</v>
      </c>
      <c r="N454" s="34">
        <v>5</v>
      </c>
      <c r="O454" s="12" t="s">
        <v>533</v>
      </c>
    </row>
    <row r="455" spans="1:19" ht="54">
      <c r="A455" s="9">
        <v>10091</v>
      </c>
      <c r="B455" s="8" t="s">
        <v>1</v>
      </c>
      <c r="C455" s="8" t="s">
        <v>993</v>
      </c>
      <c r="D455" s="8" t="s">
        <v>994</v>
      </c>
      <c r="E455" s="8">
        <v>1030299</v>
      </c>
      <c r="F455" s="8">
        <v>1030299011</v>
      </c>
      <c r="G455" s="8" t="s">
        <v>45</v>
      </c>
      <c r="H455" s="8"/>
      <c r="I455" s="8" t="s">
        <v>544</v>
      </c>
      <c r="J455" s="18">
        <v>500</v>
      </c>
      <c r="K455" s="8"/>
      <c r="L455" s="8"/>
      <c r="M455" s="8" t="s">
        <v>1158</v>
      </c>
      <c r="N455" s="34">
        <v>5</v>
      </c>
      <c r="O455" s="8" t="s">
        <v>528</v>
      </c>
      <c r="P455" s="21"/>
      <c r="Q455" s="21"/>
      <c r="R455" s="21"/>
      <c r="S455" s="21"/>
    </row>
    <row r="456" spans="1:19" s="21" customFormat="1" ht="54">
      <c r="A456" s="14">
        <v>10091</v>
      </c>
      <c r="B456" s="12" t="s">
        <v>1</v>
      </c>
      <c r="C456" s="12" t="s">
        <v>993</v>
      </c>
      <c r="D456" s="12" t="s">
        <v>994</v>
      </c>
      <c r="E456" s="12">
        <v>1030299</v>
      </c>
      <c r="F456" s="12">
        <v>1030299011</v>
      </c>
      <c r="G456" s="12" t="s">
        <v>45</v>
      </c>
      <c r="H456" s="12">
        <v>1</v>
      </c>
      <c r="I456" s="12" t="s">
        <v>335</v>
      </c>
      <c r="J456" s="13">
        <v>500</v>
      </c>
      <c r="K456" s="14" t="s">
        <v>399</v>
      </c>
      <c r="L456" s="12" t="s">
        <v>422</v>
      </c>
      <c r="M456" s="12" t="s">
        <v>1159</v>
      </c>
      <c r="N456" s="34">
        <v>5</v>
      </c>
      <c r="O456" s="12" t="s">
        <v>528</v>
      </c>
      <c r="P456" s="2"/>
      <c r="Q456" s="2"/>
      <c r="R456" s="2"/>
      <c r="S456" s="2"/>
    </row>
    <row r="457" spans="1:19" ht="54">
      <c r="A457" s="9">
        <v>10117</v>
      </c>
      <c r="B457" s="8" t="s">
        <v>1</v>
      </c>
      <c r="C457" s="8" t="s">
        <v>993</v>
      </c>
      <c r="D457" s="8" t="s">
        <v>994</v>
      </c>
      <c r="E457" s="8">
        <v>1030201</v>
      </c>
      <c r="F457" s="8">
        <v>1030201001</v>
      </c>
      <c r="G457" s="8" t="s">
        <v>57</v>
      </c>
      <c r="H457" s="8"/>
      <c r="I457" s="8" t="s">
        <v>544</v>
      </c>
      <c r="J457" s="18">
        <v>147526.32</v>
      </c>
      <c r="K457" s="8"/>
      <c r="L457" s="8"/>
      <c r="M457" s="8" t="s">
        <v>1158</v>
      </c>
      <c r="N457" s="34">
        <v>5</v>
      </c>
      <c r="O457" s="8" t="s">
        <v>528</v>
      </c>
      <c r="P457" s="21"/>
      <c r="Q457" s="21"/>
      <c r="R457" s="21"/>
      <c r="S457" s="21"/>
    </row>
    <row r="458" spans="1:19" s="21" customFormat="1" ht="54">
      <c r="A458" s="14">
        <v>10117</v>
      </c>
      <c r="B458" s="12" t="s">
        <v>1</v>
      </c>
      <c r="C458" s="12" t="s">
        <v>993</v>
      </c>
      <c r="D458" s="12" t="s">
        <v>994</v>
      </c>
      <c r="E458" s="12">
        <v>1030201</v>
      </c>
      <c r="F458" s="12">
        <v>1030201001</v>
      </c>
      <c r="G458" s="12" t="s">
        <v>57</v>
      </c>
      <c r="H458" s="12">
        <v>1</v>
      </c>
      <c r="I458" s="12" t="s">
        <v>617</v>
      </c>
      <c r="J458" s="13">
        <v>147526.32</v>
      </c>
      <c r="K458" s="14" t="s">
        <v>399</v>
      </c>
      <c r="L458" s="12" t="s">
        <v>422</v>
      </c>
      <c r="M458" s="12" t="s">
        <v>1159</v>
      </c>
      <c r="N458" s="34">
        <v>5</v>
      </c>
      <c r="O458" s="12" t="s">
        <v>528</v>
      </c>
      <c r="P458" s="2"/>
      <c r="Q458" s="2"/>
      <c r="R458" s="2"/>
      <c r="S458" s="2"/>
    </row>
    <row r="459" spans="1:19" ht="54">
      <c r="A459" s="8">
        <v>10118</v>
      </c>
      <c r="B459" s="8" t="s">
        <v>1</v>
      </c>
      <c r="C459" s="8" t="s">
        <v>993</v>
      </c>
      <c r="D459" s="8" t="s">
        <v>994</v>
      </c>
      <c r="E459" s="8">
        <v>1030201</v>
      </c>
      <c r="F459" s="8">
        <v>1030201002</v>
      </c>
      <c r="G459" s="8" t="s">
        <v>58</v>
      </c>
      <c r="H459" s="8"/>
      <c r="I459" s="8" t="s">
        <v>544</v>
      </c>
      <c r="J459" s="18">
        <v>1500</v>
      </c>
      <c r="K459" s="8"/>
      <c r="L459" s="8"/>
      <c r="M459" s="8" t="s">
        <v>1158</v>
      </c>
      <c r="N459" s="34">
        <v>5</v>
      </c>
      <c r="O459" s="8" t="s">
        <v>528</v>
      </c>
      <c r="P459" s="21"/>
      <c r="Q459" s="21"/>
      <c r="R459" s="21"/>
      <c r="S459" s="21"/>
    </row>
    <row r="460" spans="1:19" s="21" customFormat="1" ht="54">
      <c r="A460" s="12">
        <v>10118</v>
      </c>
      <c r="B460" s="12" t="s">
        <v>1</v>
      </c>
      <c r="C460" s="12" t="s">
        <v>993</v>
      </c>
      <c r="D460" s="12" t="s">
        <v>994</v>
      </c>
      <c r="E460" s="12">
        <v>1030201</v>
      </c>
      <c r="F460" s="12">
        <v>1030201002</v>
      </c>
      <c r="G460" s="12" t="s">
        <v>58</v>
      </c>
      <c r="H460" s="12">
        <v>1</v>
      </c>
      <c r="I460" s="12" t="s">
        <v>337</v>
      </c>
      <c r="J460" s="13">
        <v>1500</v>
      </c>
      <c r="K460" s="12" t="s">
        <v>399</v>
      </c>
      <c r="L460" s="12" t="s">
        <v>422</v>
      </c>
      <c r="M460" s="12" t="s">
        <v>1159</v>
      </c>
      <c r="N460" s="34">
        <v>5</v>
      </c>
      <c r="O460" s="12" t="s">
        <v>528</v>
      </c>
      <c r="P460" s="2"/>
      <c r="Q460" s="2"/>
      <c r="R460" s="2"/>
      <c r="S460" s="2"/>
    </row>
    <row r="461" spans="1:19" ht="54">
      <c r="A461" s="8">
        <v>10121</v>
      </c>
      <c r="B461" s="8" t="s">
        <v>1</v>
      </c>
      <c r="C461" s="8" t="s">
        <v>993</v>
      </c>
      <c r="D461" s="8" t="s">
        <v>994</v>
      </c>
      <c r="E461" s="8">
        <v>1030201</v>
      </c>
      <c r="F461" s="8">
        <v>1030201002</v>
      </c>
      <c r="G461" s="8" t="s">
        <v>59</v>
      </c>
      <c r="H461" s="8"/>
      <c r="I461" s="8" t="s">
        <v>544</v>
      </c>
      <c r="J461" s="18">
        <v>4000</v>
      </c>
      <c r="K461" s="8"/>
      <c r="L461" s="8"/>
      <c r="M461" s="8" t="s">
        <v>1158</v>
      </c>
      <c r="N461" s="34">
        <v>5</v>
      </c>
      <c r="O461" s="8" t="s">
        <v>528</v>
      </c>
      <c r="P461" s="21"/>
      <c r="Q461" s="21"/>
      <c r="R461" s="21"/>
      <c r="S461" s="21"/>
    </row>
    <row r="462" spans="1:19" s="21" customFormat="1" ht="54">
      <c r="A462" s="12">
        <v>10121</v>
      </c>
      <c r="B462" s="12" t="s">
        <v>1</v>
      </c>
      <c r="C462" s="12" t="s">
        <v>993</v>
      </c>
      <c r="D462" s="12" t="s">
        <v>994</v>
      </c>
      <c r="E462" s="12">
        <v>1030201</v>
      </c>
      <c r="F462" s="12">
        <v>1030201002</v>
      </c>
      <c r="G462" s="12" t="s">
        <v>59</v>
      </c>
      <c r="H462" s="12">
        <v>1</v>
      </c>
      <c r="I462" s="12" t="s">
        <v>618</v>
      </c>
      <c r="J462" s="13">
        <v>4000</v>
      </c>
      <c r="K462" s="12" t="s">
        <v>399</v>
      </c>
      <c r="L462" s="12" t="s">
        <v>422</v>
      </c>
      <c r="M462" s="12" t="s">
        <v>1159</v>
      </c>
      <c r="N462" s="34">
        <v>5</v>
      </c>
      <c r="O462" s="12" t="s">
        <v>528</v>
      </c>
      <c r="P462" s="2"/>
      <c r="Q462" s="2"/>
      <c r="R462" s="2"/>
      <c r="S462" s="2"/>
    </row>
    <row r="463" spans="1:19" ht="54">
      <c r="A463" s="8">
        <v>10125</v>
      </c>
      <c r="B463" s="8" t="s">
        <v>1</v>
      </c>
      <c r="C463" s="8" t="s">
        <v>993</v>
      </c>
      <c r="D463" s="8" t="s">
        <v>994</v>
      </c>
      <c r="E463" s="8">
        <v>1040102</v>
      </c>
      <c r="F463" s="8"/>
      <c r="G463" s="8" t="s">
        <v>60</v>
      </c>
      <c r="H463" s="8"/>
      <c r="I463" s="8" t="s">
        <v>544</v>
      </c>
      <c r="J463" s="18">
        <v>40000</v>
      </c>
      <c r="K463" s="8"/>
      <c r="L463" s="8"/>
      <c r="M463" s="8" t="s">
        <v>1158</v>
      </c>
      <c r="N463" s="34">
        <v>5</v>
      </c>
      <c r="O463" s="8" t="s">
        <v>528</v>
      </c>
      <c r="P463" s="21"/>
      <c r="Q463" s="21"/>
      <c r="R463" s="21"/>
      <c r="S463" s="21"/>
    </row>
    <row r="464" spans="1:19" ht="54">
      <c r="A464" s="12">
        <v>10125</v>
      </c>
      <c r="B464" s="12" t="s">
        <v>1</v>
      </c>
      <c r="C464" s="12" t="s">
        <v>993</v>
      </c>
      <c r="D464" s="12" t="s">
        <v>994</v>
      </c>
      <c r="E464" s="12">
        <v>1040102</v>
      </c>
      <c r="F464" s="12"/>
      <c r="G464" s="12" t="s">
        <v>60</v>
      </c>
      <c r="H464" s="12">
        <v>1</v>
      </c>
      <c r="I464" s="12" t="s">
        <v>619</v>
      </c>
      <c r="J464" s="13">
        <v>30000</v>
      </c>
      <c r="K464" s="12" t="s">
        <v>404</v>
      </c>
      <c r="L464" s="12" t="s">
        <v>422</v>
      </c>
      <c r="M464" s="12" t="s">
        <v>1159</v>
      </c>
      <c r="N464" s="34">
        <v>5</v>
      </c>
      <c r="O464" s="12" t="s">
        <v>528</v>
      </c>
    </row>
    <row r="465" spans="1:19" ht="54">
      <c r="A465" s="12">
        <v>10125</v>
      </c>
      <c r="B465" s="12" t="s">
        <v>1</v>
      </c>
      <c r="C465" s="12" t="s">
        <v>993</v>
      </c>
      <c r="D465" s="12" t="s">
        <v>994</v>
      </c>
      <c r="E465" s="12">
        <v>1040102</v>
      </c>
      <c r="F465" s="12"/>
      <c r="G465" s="12" t="s">
        <v>60</v>
      </c>
      <c r="H465" s="12">
        <v>2</v>
      </c>
      <c r="I465" s="12" t="s">
        <v>620</v>
      </c>
      <c r="J465" s="13">
        <v>10000</v>
      </c>
      <c r="K465" s="12" t="s">
        <v>404</v>
      </c>
      <c r="L465" s="12" t="s">
        <v>422</v>
      </c>
      <c r="M465" s="12" t="s">
        <v>1159</v>
      </c>
      <c r="N465" s="34">
        <v>5</v>
      </c>
      <c r="O465" s="12" t="s">
        <v>528</v>
      </c>
    </row>
    <row r="466" spans="1:19" ht="54">
      <c r="A466" s="8">
        <v>10125</v>
      </c>
      <c r="B466" s="8" t="s">
        <v>3</v>
      </c>
      <c r="C466" s="8" t="s">
        <v>993</v>
      </c>
      <c r="D466" s="8" t="s">
        <v>994</v>
      </c>
      <c r="E466" s="8">
        <v>1040102</v>
      </c>
      <c r="F466" s="8"/>
      <c r="G466" s="8" t="s">
        <v>60</v>
      </c>
      <c r="H466" s="8"/>
      <c r="I466" s="8" t="s">
        <v>544</v>
      </c>
      <c r="J466" s="18">
        <v>5754.71</v>
      </c>
      <c r="K466" s="8"/>
      <c r="L466" s="8"/>
      <c r="M466" s="8" t="s">
        <v>1158</v>
      </c>
      <c r="N466" s="34">
        <v>5</v>
      </c>
      <c r="O466" s="8" t="s">
        <v>528</v>
      </c>
      <c r="P466" s="40" t="s">
        <v>1109</v>
      </c>
      <c r="Q466" s="21"/>
      <c r="R466" s="21"/>
      <c r="S466" s="21"/>
    </row>
    <row r="467" spans="1:19" ht="54">
      <c r="A467" s="12">
        <v>10125</v>
      </c>
      <c r="B467" s="12" t="s">
        <v>3</v>
      </c>
      <c r="C467" s="12" t="s">
        <v>993</v>
      </c>
      <c r="D467" s="12" t="s">
        <v>994</v>
      </c>
      <c r="E467" s="12">
        <v>1040102</v>
      </c>
      <c r="F467" s="12"/>
      <c r="G467" s="12" t="s">
        <v>60</v>
      </c>
      <c r="H467" s="12">
        <v>1</v>
      </c>
      <c r="I467" s="12" t="s">
        <v>1188</v>
      </c>
      <c r="J467" s="13">
        <v>5754.71</v>
      </c>
      <c r="K467" s="12" t="s">
        <v>404</v>
      </c>
      <c r="L467" s="22" t="s">
        <v>429</v>
      </c>
      <c r="M467" s="12" t="s">
        <v>1159</v>
      </c>
      <c r="N467" s="34">
        <v>5</v>
      </c>
      <c r="O467" s="12" t="s">
        <v>528</v>
      </c>
      <c r="P467" s="40" t="s">
        <v>1109</v>
      </c>
    </row>
    <row r="468" spans="1:19" ht="54">
      <c r="A468" s="8">
        <v>10127</v>
      </c>
      <c r="B468" s="8" t="s">
        <v>1</v>
      </c>
      <c r="C468" s="8" t="s">
        <v>993</v>
      </c>
      <c r="D468" s="8" t="s">
        <v>994</v>
      </c>
      <c r="E468" s="8">
        <v>1040205</v>
      </c>
      <c r="F468" s="8"/>
      <c r="G468" s="8" t="s">
        <v>62</v>
      </c>
      <c r="H468" s="8"/>
      <c r="I468" s="8" t="s">
        <v>544</v>
      </c>
      <c r="J468" s="18">
        <v>19000</v>
      </c>
      <c r="K468" s="8"/>
      <c r="L468" s="8"/>
      <c r="M468" s="8" t="s">
        <v>1158</v>
      </c>
      <c r="N468" s="34">
        <v>5</v>
      </c>
      <c r="O468" s="8" t="s">
        <v>528</v>
      </c>
      <c r="P468" s="21"/>
      <c r="Q468" s="21"/>
      <c r="R468" s="21"/>
      <c r="S468" s="21"/>
    </row>
    <row r="469" spans="1:19" ht="54">
      <c r="A469" s="12">
        <v>10127</v>
      </c>
      <c r="B469" s="12" t="s">
        <v>1</v>
      </c>
      <c r="C469" s="12" t="s">
        <v>993</v>
      </c>
      <c r="D469" s="12" t="s">
        <v>994</v>
      </c>
      <c r="E469" s="12">
        <v>1040205</v>
      </c>
      <c r="F469" s="12"/>
      <c r="G469" s="12" t="s">
        <v>62</v>
      </c>
      <c r="H469" s="12">
        <v>1</v>
      </c>
      <c r="I469" s="12" t="s">
        <v>621</v>
      </c>
      <c r="J469" s="13">
        <v>15000</v>
      </c>
      <c r="K469" s="12" t="s">
        <v>404</v>
      </c>
      <c r="L469" s="12" t="s">
        <v>422</v>
      </c>
      <c r="M469" s="12" t="s">
        <v>1159</v>
      </c>
      <c r="N469" s="34">
        <v>5</v>
      </c>
      <c r="O469" s="12" t="s">
        <v>528</v>
      </c>
    </row>
    <row r="470" spans="1:19" ht="54">
      <c r="A470" s="12">
        <v>10127</v>
      </c>
      <c r="B470" s="12" t="s">
        <v>1</v>
      </c>
      <c r="C470" s="12" t="s">
        <v>993</v>
      </c>
      <c r="D470" s="12" t="s">
        <v>994</v>
      </c>
      <c r="E470" s="12">
        <v>1040205</v>
      </c>
      <c r="F470" s="12"/>
      <c r="G470" s="12" t="s">
        <v>62</v>
      </c>
      <c r="H470" s="12">
        <v>2</v>
      </c>
      <c r="I470" s="12" t="s">
        <v>622</v>
      </c>
      <c r="J470" s="13">
        <v>4000</v>
      </c>
      <c r="K470" s="12" t="s">
        <v>404</v>
      </c>
      <c r="L470" s="12" t="s">
        <v>422</v>
      </c>
      <c r="M470" s="12" t="s">
        <v>1159</v>
      </c>
      <c r="N470" s="34">
        <v>5</v>
      </c>
      <c r="O470" s="12" t="s">
        <v>528</v>
      </c>
    </row>
    <row r="471" spans="1:19" ht="54">
      <c r="A471" s="8">
        <v>10128</v>
      </c>
      <c r="B471" s="8" t="s">
        <v>1</v>
      </c>
      <c r="C471" s="8" t="s">
        <v>993</v>
      </c>
      <c r="D471" s="8" t="s">
        <v>994</v>
      </c>
      <c r="E471" s="8">
        <v>1030202</v>
      </c>
      <c r="F471" s="8">
        <v>1030202005</v>
      </c>
      <c r="G471" s="8" t="s">
        <v>63</v>
      </c>
      <c r="H471" s="8"/>
      <c r="I471" s="8" t="s">
        <v>544</v>
      </c>
      <c r="J471" s="18">
        <v>3500</v>
      </c>
      <c r="K471" s="8"/>
      <c r="L471" s="8"/>
      <c r="M471" s="8" t="s">
        <v>1158</v>
      </c>
      <c r="N471" s="34">
        <v>5</v>
      </c>
      <c r="O471" s="8" t="s">
        <v>528</v>
      </c>
      <c r="P471" s="21"/>
      <c r="Q471" s="21"/>
      <c r="R471" s="21"/>
      <c r="S471" s="21"/>
    </row>
    <row r="472" spans="1:19" ht="54">
      <c r="A472" s="12">
        <v>10128</v>
      </c>
      <c r="B472" s="12" t="s">
        <v>1</v>
      </c>
      <c r="C472" s="12" t="s">
        <v>993</v>
      </c>
      <c r="D472" s="12" t="s">
        <v>994</v>
      </c>
      <c r="E472" s="12">
        <v>1030202</v>
      </c>
      <c r="F472" s="12">
        <v>1030202005</v>
      </c>
      <c r="G472" s="12" t="s">
        <v>63</v>
      </c>
      <c r="H472" s="12">
        <v>1</v>
      </c>
      <c r="I472" s="12" t="s">
        <v>338</v>
      </c>
      <c r="J472" s="13">
        <v>3500</v>
      </c>
      <c r="K472" s="12" t="s">
        <v>404</v>
      </c>
      <c r="L472" s="12" t="s">
        <v>422</v>
      </c>
      <c r="M472" s="12" t="s">
        <v>1159</v>
      </c>
      <c r="N472" s="34">
        <v>5</v>
      </c>
      <c r="O472" s="12" t="s">
        <v>528</v>
      </c>
    </row>
    <row r="473" spans="1:19" ht="54">
      <c r="A473" s="8">
        <v>10129</v>
      </c>
      <c r="B473" s="8" t="s">
        <v>1</v>
      </c>
      <c r="C473" s="8" t="s">
        <v>993</v>
      </c>
      <c r="D473" s="8" t="s">
        <v>994</v>
      </c>
      <c r="E473" s="8">
        <v>1030211</v>
      </c>
      <c r="F473" s="8"/>
      <c r="G473" s="8" t="s">
        <v>64</v>
      </c>
      <c r="H473" s="8"/>
      <c r="I473" s="8" t="s">
        <v>544</v>
      </c>
      <c r="J473" s="18">
        <v>3750</v>
      </c>
      <c r="K473" s="8"/>
      <c r="L473" s="8"/>
      <c r="M473" s="8" t="s">
        <v>1158</v>
      </c>
      <c r="N473" s="34">
        <v>5</v>
      </c>
      <c r="O473" s="8" t="s">
        <v>528</v>
      </c>
      <c r="P473" s="21"/>
      <c r="Q473" s="21"/>
      <c r="R473" s="21"/>
      <c r="S473" s="21"/>
    </row>
    <row r="474" spans="1:19" s="21" customFormat="1" ht="54">
      <c r="A474" s="12">
        <v>10129</v>
      </c>
      <c r="B474" s="12" t="s">
        <v>1</v>
      </c>
      <c r="C474" s="12" t="s">
        <v>993</v>
      </c>
      <c r="D474" s="12" t="s">
        <v>994</v>
      </c>
      <c r="E474" s="12">
        <v>1030211</v>
      </c>
      <c r="F474" s="12"/>
      <c r="G474" s="12" t="s">
        <v>64</v>
      </c>
      <c r="H474" s="12">
        <v>1</v>
      </c>
      <c r="I474" s="12" t="s">
        <v>338</v>
      </c>
      <c r="J474" s="13">
        <v>3750</v>
      </c>
      <c r="K474" s="12" t="s">
        <v>404</v>
      </c>
      <c r="L474" s="12" t="s">
        <v>422</v>
      </c>
      <c r="M474" s="12" t="s">
        <v>1159</v>
      </c>
      <c r="N474" s="34">
        <v>5</v>
      </c>
      <c r="O474" s="12" t="s">
        <v>528</v>
      </c>
      <c r="P474" s="2"/>
      <c r="Q474" s="2"/>
      <c r="R474" s="2"/>
      <c r="S474" s="2"/>
    </row>
    <row r="475" spans="1:19" ht="54">
      <c r="A475" s="8">
        <v>10133</v>
      </c>
      <c r="B475" s="8" t="s">
        <v>1</v>
      </c>
      <c r="C475" s="8" t="s">
        <v>993</v>
      </c>
      <c r="D475" s="8" t="s">
        <v>994</v>
      </c>
      <c r="E475" s="8">
        <v>1030299</v>
      </c>
      <c r="F475" s="8"/>
      <c r="G475" s="8" t="s">
        <v>65</v>
      </c>
      <c r="H475" s="8"/>
      <c r="I475" s="8" t="s">
        <v>544</v>
      </c>
      <c r="J475" s="18">
        <v>85500</v>
      </c>
      <c r="K475" s="8"/>
      <c r="L475" s="8"/>
      <c r="M475" s="8" t="s">
        <v>1158</v>
      </c>
      <c r="N475" s="34">
        <v>5</v>
      </c>
      <c r="O475" s="8" t="s">
        <v>528</v>
      </c>
      <c r="P475" s="21"/>
      <c r="Q475" s="21"/>
      <c r="R475" s="21"/>
      <c r="S475" s="21"/>
    </row>
    <row r="476" spans="1:19" s="21" customFormat="1" ht="54">
      <c r="A476" s="12">
        <v>10133</v>
      </c>
      <c r="B476" s="12" t="s">
        <v>1</v>
      </c>
      <c r="C476" s="12" t="s">
        <v>993</v>
      </c>
      <c r="D476" s="12" t="s">
        <v>994</v>
      </c>
      <c r="E476" s="12">
        <v>1030299</v>
      </c>
      <c r="F476" s="12"/>
      <c r="G476" s="12" t="s">
        <v>65</v>
      </c>
      <c r="H476" s="12">
        <v>1</v>
      </c>
      <c r="I476" s="12" t="s">
        <v>339</v>
      </c>
      <c r="J476" s="13">
        <v>85500</v>
      </c>
      <c r="K476" s="12" t="s">
        <v>405</v>
      </c>
      <c r="L476" s="12" t="s">
        <v>429</v>
      </c>
      <c r="M476" s="12" t="s">
        <v>1159</v>
      </c>
      <c r="N476" s="34">
        <v>5</v>
      </c>
      <c r="O476" s="12" t="s">
        <v>528</v>
      </c>
      <c r="P476" s="2"/>
      <c r="Q476" s="2"/>
      <c r="R476" s="2"/>
      <c r="S476" s="2"/>
    </row>
    <row r="477" spans="1:19" ht="54">
      <c r="A477" s="8">
        <v>10133</v>
      </c>
      <c r="B477" s="8" t="s">
        <v>2</v>
      </c>
      <c r="C477" s="8" t="s">
        <v>993</v>
      </c>
      <c r="D477" s="8" t="s">
        <v>994</v>
      </c>
      <c r="E477" s="8">
        <v>1030299</v>
      </c>
      <c r="F477" s="8"/>
      <c r="G477" s="8" t="s">
        <v>65</v>
      </c>
      <c r="H477" s="8"/>
      <c r="I477" s="8" t="s">
        <v>544</v>
      </c>
      <c r="J477" s="18">
        <v>74140.960000000006</v>
      </c>
      <c r="K477" s="8"/>
      <c r="L477" s="8"/>
      <c r="M477" s="8" t="s">
        <v>1158</v>
      </c>
      <c r="N477" s="34">
        <v>5</v>
      </c>
      <c r="O477" s="8" t="s">
        <v>528</v>
      </c>
      <c r="P477" s="21" t="s">
        <v>1090</v>
      </c>
      <c r="Q477" s="21" t="s">
        <v>1092</v>
      </c>
      <c r="R477" s="21"/>
      <c r="S477" s="21"/>
    </row>
    <row r="478" spans="1:19" s="21" customFormat="1" ht="54">
      <c r="A478" s="12">
        <v>10133</v>
      </c>
      <c r="B478" s="12" t="s">
        <v>2</v>
      </c>
      <c r="C478" s="12" t="s">
        <v>993</v>
      </c>
      <c r="D478" s="12" t="s">
        <v>994</v>
      </c>
      <c r="E478" s="12">
        <v>1030299</v>
      </c>
      <c r="F478" s="12"/>
      <c r="G478" s="12" t="s">
        <v>65</v>
      </c>
      <c r="H478" s="12">
        <v>1</v>
      </c>
      <c r="I478" s="12" t="s">
        <v>339</v>
      </c>
      <c r="J478" s="13">
        <v>74140.960000000006</v>
      </c>
      <c r="K478" s="12" t="s">
        <v>405</v>
      </c>
      <c r="L478" s="12" t="s">
        <v>422</v>
      </c>
      <c r="M478" s="12" t="s">
        <v>1159</v>
      </c>
      <c r="N478" s="34">
        <v>5</v>
      </c>
      <c r="O478" s="12" t="s">
        <v>528</v>
      </c>
      <c r="P478" s="2" t="s">
        <v>1091</v>
      </c>
      <c r="Q478" s="2" t="s">
        <v>1092</v>
      </c>
      <c r="R478" s="2"/>
      <c r="S478" s="2"/>
    </row>
    <row r="479" spans="1:19" ht="54">
      <c r="A479" s="8">
        <v>10136</v>
      </c>
      <c r="B479" s="8" t="s">
        <v>1</v>
      </c>
      <c r="C479" s="8" t="s">
        <v>993</v>
      </c>
      <c r="D479" s="8" t="s">
        <v>994</v>
      </c>
      <c r="E479" s="8">
        <v>1040102</v>
      </c>
      <c r="F479" s="8"/>
      <c r="G479" s="8" t="s">
        <v>67</v>
      </c>
      <c r="H479" s="8"/>
      <c r="I479" s="8" t="s">
        <v>544</v>
      </c>
      <c r="J479" s="18">
        <v>20000</v>
      </c>
      <c r="K479" s="8"/>
      <c r="L479" s="8"/>
      <c r="M479" s="8" t="s">
        <v>1158</v>
      </c>
      <c r="N479" s="34">
        <v>5</v>
      </c>
      <c r="O479" s="8" t="s">
        <v>528</v>
      </c>
      <c r="P479" s="21"/>
      <c r="Q479" s="21"/>
      <c r="R479" s="21"/>
      <c r="S479" s="21"/>
    </row>
    <row r="480" spans="1:19" s="21" customFormat="1" ht="54">
      <c r="A480" s="12">
        <v>10136</v>
      </c>
      <c r="B480" s="12" t="s">
        <v>1</v>
      </c>
      <c r="C480" s="12" t="s">
        <v>993</v>
      </c>
      <c r="D480" s="12" t="s">
        <v>994</v>
      </c>
      <c r="E480" s="12">
        <v>1040102</v>
      </c>
      <c r="F480" s="12"/>
      <c r="G480" s="12" t="s">
        <v>67</v>
      </c>
      <c r="H480" s="12">
        <v>1</v>
      </c>
      <c r="I480" s="12" t="s">
        <v>619</v>
      </c>
      <c r="J480" s="13">
        <v>20000</v>
      </c>
      <c r="K480" s="12" t="s">
        <v>404</v>
      </c>
      <c r="L480" s="12" t="s">
        <v>422</v>
      </c>
      <c r="M480" s="12" t="s">
        <v>1159</v>
      </c>
      <c r="N480" s="34">
        <v>5</v>
      </c>
      <c r="O480" s="12" t="s">
        <v>528</v>
      </c>
      <c r="P480" s="2"/>
      <c r="Q480" s="2"/>
      <c r="R480" s="2"/>
      <c r="S480" s="2"/>
    </row>
    <row r="481" spans="1:19" ht="54">
      <c r="A481" s="8">
        <v>10136</v>
      </c>
      <c r="B481" s="8" t="s">
        <v>2</v>
      </c>
      <c r="C481" s="8" t="s">
        <v>993</v>
      </c>
      <c r="D481" s="8" t="s">
        <v>994</v>
      </c>
      <c r="E481" s="8">
        <v>1040102</v>
      </c>
      <c r="F481" s="8"/>
      <c r="G481" s="8" t="s">
        <v>67</v>
      </c>
      <c r="H481" s="8"/>
      <c r="I481" s="8" t="s">
        <v>544</v>
      </c>
      <c r="J481" s="18">
        <v>16600.2</v>
      </c>
      <c r="K481" s="8"/>
      <c r="L481" s="8"/>
      <c r="M481" s="8" t="s">
        <v>1158</v>
      </c>
      <c r="N481" s="34">
        <v>5</v>
      </c>
      <c r="O481" s="8" t="s">
        <v>528</v>
      </c>
      <c r="P481" s="21" t="s">
        <v>1090</v>
      </c>
      <c r="Q481" s="21" t="s">
        <v>1092</v>
      </c>
      <c r="R481" s="21"/>
      <c r="S481" s="21"/>
    </row>
    <row r="482" spans="1:19" ht="54">
      <c r="A482" s="12">
        <v>10136</v>
      </c>
      <c r="B482" s="12" t="s">
        <v>2</v>
      </c>
      <c r="C482" s="12" t="s">
        <v>993</v>
      </c>
      <c r="D482" s="12" t="s">
        <v>994</v>
      </c>
      <c r="E482" s="12">
        <v>1040102</v>
      </c>
      <c r="F482" s="12"/>
      <c r="G482" s="12" t="s">
        <v>67</v>
      </c>
      <c r="H482" s="12">
        <v>1</v>
      </c>
      <c r="I482" s="12" t="s">
        <v>1058</v>
      </c>
      <c r="J482" s="13">
        <v>16600.2</v>
      </c>
      <c r="K482" s="12" t="s">
        <v>404</v>
      </c>
      <c r="L482" s="12" t="s">
        <v>422</v>
      </c>
      <c r="M482" s="12" t="s">
        <v>1159</v>
      </c>
      <c r="N482" s="34">
        <v>5</v>
      </c>
      <c r="O482" s="12" t="s">
        <v>528</v>
      </c>
      <c r="P482" s="2" t="s">
        <v>1091</v>
      </c>
      <c r="Q482" s="2" t="s">
        <v>1092</v>
      </c>
    </row>
    <row r="483" spans="1:19" ht="54">
      <c r="A483" s="8">
        <v>10136</v>
      </c>
      <c r="B483" s="8" t="s">
        <v>3</v>
      </c>
      <c r="C483" s="8" t="s">
        <v>993</v>
      </c>
      <c r="D483" s="8" t="s">
        <v>994</v>
      </c>
      <c r="E483" s="8">
        <v>1040102</v>
      </c>
      <c r="F483" s="8"/>
      <c r="G483" s="8" t="s">
        <v>67</v>
      </c>
      <c r="H483" s="8"/>
      <c r="I483" s="8" t="s">
        <v>544</v>
      </c>
      <c r="J483" s="18">
        <v>2874</v>
      </c>
      <c r="K483" s="8"/>
      <c r="L483" s="8"/>
      <c r="M483" s="8" t="s">
        <v>1158</v>
      </c>
      <c r="N483" s="34">
        <v>5</v>
      </c>
      <c r="O483" s="8" t="s">
        <v>528</v>
      </c>
      <c r="P483" s="40" t="s">
        <v>1109</v>
      </c>
      <c r="Q483" s="21"/>
      <c r="R483" s="21"/>
      <c r="S483" s="21"/>
    </row>
    <row r="484" spans="1:19" s="21" customFormat="1" ht="54">
      <c r="A484" s="12">
        <v>10136</v>
      </c>
      <c r="B484" s="12" t="s">
        <v>3</v>
      </c>
      <c r="C484" s="12" t="s">
        <v>993</v>
      </c>
      <c r="D484" s="12" t="s">
        <v>994</v>
      </c>
      <c r="E484" s="12">
        <v>1040102</v>
      </c>
      <c r="F484" s="12"/>
      <c r="G484" s="12" t="s">
        <v>67</v>
      </c>
      <c r="H484" s="12">
        <v>1</v>
      </c>
      <c r="I484" s="12" t="s">
        <v>1188</v>
      </c>
      <c r="J484" s="13">
        <v>2874</v>
      </c>
      <c r="K484" s="12" t="s">
        <v>404</v>
      </c>
      <c r="L484" s="22" t="s">
        <v>429</v>
      </c>
      <c r="M484" s="12" t="s">
        <v>1159</v>
      </c>
      <c r="N484" s="34">
        <v>5</v>
      </c>
      <c r="O484" s="12" t="s">
        <v>528</v>
      </c>
      <c r="P484" s="40" t="s">
        <v>1109</v>
      </c>
      <c r="Q484" s="2"/>
      <c r="R484" s="2"/>
      <c r="S484" s="2"/>
    </row>
    <row r="485" spans="1:19" s="21" customFormat="1" ht="54">
      <c r="A485" s="8">
        <v>10152</v>
      </c>
      <c r="B485" s="8" t="s">
        <v>1</v>
      </c>
      <c r="C485" s="8" t="s">
        <v>993</v>
      </c>
      <c r="D485" s="8" t="s">
        <v>994</v>
      </c>
      <c r="E485" s="8">
        <v>1030102</v>
      </c>
      <c r="F485" s="8"/>
      <c r="G485" s="8" t="s">
        <v>72</v>
      </c>
      <c r="H485" s="8"/>
      <c r="I485" s="8" t="s">
        <v>544</v>
      </c>
      <c r="J485" s="18">
        <v>500</v>
      </c>
      <c r="K485" s="8"/>
      <c r="L485" s="8"/>
      <c r="M485" s="8" t="s">
        <v>1158</v>
      </c>
      <c r="N485" s="34">
        <v>5</v>
      </c>
      <c r="O485" s="8" t="s">
        <v>528</v>
      </c>
    </row>
    <row r="486" spans="1:19" ht="54">
      <c r="A486" s="12">
        <v>10152</v>
      </c>
      <c r="B486" s="12" t="s">
        <v>1</v>
      </c>
      <c r="C486" s="12" t="s">
        <v>993</v>
      </c>
      <c r="D486" s="12" t="s">
        <v>994</v>
      </c>
      <c r="E486" s="12">
        <v>1030102</v>
      </c>
      <c r="F486" s="12"/>
      <c r="G486" s="12" t="s">
        <v>72</v>
      </c>
      <c r="H486" s="12">
        <v>1</v>
      </c>
      <c r="I486" s="12" t="s">
        <v>623</v>
      </c>
      <c r="J486" s="13">
        <v>500</v>
      </c>
      <c r="K486" s="12" t="s">
        <v>404</v>
      </c>
      <c r="L486" s="12" t="s">
        <v>422</v>
      </c>
      <c r="M486" s="12" t="s">
        <v>1159</v>
      </c>
      <c r="N486" s="34">
        <v>5</v>
      </c>
      <c r="O486" s="12" t="s">
        <v>528</v>
      </c>
    </row>
    <row r="487" spans="1:19" ht="90">
      <c r="A487" s="8">
        <v>10284</v>
      </c>
      <c r="B487" s="8" t="s">
        <v>1</v>
      </c>
      <c r="C487" s="8" t="s">
        <v>996</v>
      </c>
      <c r="D487" s="8" t="s">
        <v>997</v>
      </c>
      <c r="E487" s="8">
        <v>1030101</v>
      </c>
      <c r="F487" s="8">
        <v>1030101001</v>
      </c>
      <c r="G487" s="8" t="s">
        <v>151</v>
      </c>
      <c r="H487" s="8"/>
      <c r="I487" s="8" t="s">
        <v>544</v>
      </c>
      <c r="J487" s="18">
        <v>37688.480000000003</v>
      </c>
      <c r="K487" s="8"/>
      <c r="L487" s="8"/>
      <c r="M487" s="8" t="s">
        <v>1158</v>
      </c>
      <c r="N487" s="34">
        <v>5</v>
      </c>
      <c r="O487" s="8" t="s">
        <v>528</v>
      </c>
      <c r="P487" s="21"/>
      <c r="Q487" s="21"/>
      <c r="R487" s="21"/>
      <c r="S487" s="21"/>
    </row>
    <row r="488" spans="1:19" ht="90">
      <c r="A488" s="12">
        <v>10284</v>
      </c>
      <c r="B488" s="12" t="s">
        <v>1</v>
      </c>
      <c r="C488" s="12" t="s">
        <v>996</v>
      </c>
      <c r="D488" s="12" t="s">
        <v>997</v>
      </c>
      <c r="E488" s="12">
        <v>1030101</v>
      </c>
      <c r="F488" s="12">
        <v>1030101001</v>
      </c>
      <c r="G488" s="12" t="s">
        <v>151</v>
      </c>
      <c r="H488" s="12">
        <v>1</v>
      </c>
      <c r="I488" s="12" t="s">
        <v>624</v>
      </c>
      <c r="J488" s="13">
        <v>28888.48</v>
      </c>
      <c r="K488" s="12" t="s">
        <v>413</v>
      </c>
      <c r="L488" s="12" t="s">
        <v>426</v>
      </c>
      <c r="M488" s="12" t="s">
        <v>1159</v>
      </c>
      <c r="N488" s="34">
        <v>5</v>
      </c>
      <c r="O488" s="12" t="s">
        <v>528</v>
      </c>
    </row>
    <row r="489" spans="1:19" s="21" customFormat="1" ht="90">
      <c r="A489" s="12">
        <v>10284</v>
      </c>
      <c r="B489" s="12" t="s">
        <v>1</v>
      </c>
      <c r="C489" s="12" t="s">
        <v>996</v>
      </c>
      <c r="D489" s="12" t="s">
        <v>997</v>
      </c>
      <c r="E489" s="12">
        <v>1030101</v>
      </c>
      <c r="F489" s="12">
        <v>1030101001</v>
      </c>
      <c r="G489" s="12" t="s">
        <v>151</v>
      </c>
      <c r="H489" s="12">
        <v>2</v>
      </c>
      <c r="I489" s="12" t="s">
        <v>625</v>
      </c>
      <c r="J489" s="13">
        <v>4800</v>
      </c>
      <c r="K489" s="12" t="s">
        <v>413</v>
      </c>
      <c r="L489" s="12" t="s">
        <v>426</v>
      </c>
      <c r="M489" s="12" t="s">
        <v>1159</v>
      </c>
      <c r="N489" s="34">
        <v>5</v>
      </c>
      <c r="O489" s="12" t="s">
        <v>528</v>
      </c>
      <c r="P489" s="2"/>
      <c r="Q489" s="2"/>
      <c r="R489" s="2"/>
      <c r="S489" s="2"/>
    </row>
    <row r="490" spans="1:19" ht="90">
      <c r="A490" s="12">
        <v>10284</v>
      </c>
      <c r="B490" s="12" t="s">
        <v>1</v>
      </c>
      <c r="C490" s="12" t="s">
        <v>996</v>
      </c>
      <c r="D490" s="12" t="s">
        <v>997</v>
      </c>
      <c r="E490" s="12">
        <v>1030101</v>
      </c>
      <c r="F490" s="12">
        <v>1030101001</v>
      </c>
      <c r="G490" s="12" t="s">
        <v>151</v>
      </c>
      <c r="H490" s="12">
        <v>3</v>
      </c>
      <c r="I490" s="12" t="s">
        <v>626</v>
      </c>
      <c r="J490" s="13">
        <v>4000</v>
      </c>
      <c r="K490" s="12" t="s">
        <v>413</v>
      </c>
      <c r="L490" s="12" t="s">
        <v>426</v>
      </c>
      <c r="M490" s="12" t="s">
        <v>1159</v>
      </c>
      <c r="N490" s="34">
        <v>5</v>
      </c>
      <c r="O490" s="12" t="s">
        <v>528</v>
      </c>
    </row>
    <row r="491" spans="1:19" s="21" customFormat="1" ht="90">
      <c r="A491" s="8">
        <v>10285</v>
      </c>
      <c r="B491" s="8" t="s">
        <v>1</v>
      </c>
      <c r="C491" s="8" t="s">
        <v>996</v>
      </c>
      <c r="D491" s="8" t="s">
        <v>997</v>
      </c>
      <c r="E491" s="8">
        <v>1030101</v>
      </c>
      <c r="F491" s="8">
        <v>1030101002</v>
      </c>
      <c r="G491" s="8" t="s">
        <v>152</v>
      </c>
      <c r="H491" s="8"/>
      <c r="I491" s="8" t="s">
        <v>544</v>
      </c>
      <c r="J491" s="18">
        <v>57710</v>
      </c>
      <c r="K491" s="8"/>
      <c r="L491" s="8"/>
      <c r="M491" s="8" t="s">
        <v>1158</v>
      </c>
      <c r="N491" s="34">
        <v>5</v>
      </c>
      <c r="O491" s="8" t="s">
        <v>528</v>
      </c>
    </row>
    <row r="492" spans="1:19" ht="90">
      <c r="A492" s="12">
        <v>10285</v>
      </c>
      <c r="B492" s="12" t="s">
        <v>1</v>
      </c>
      <c r="C492" s="12" t="s">
        <v>996</v>
      </c>
      <c r="D492" s="12" t="s">
        <v>997</v>
      </c>
      <c r="E492" s="12">
        <v>1030101</v>
      </c>
      <c r="F492" s="12">
        <v>1030101002</v>
      </c>
      <c r="G492" s="12" t="s">
        <v>152</v>
      </c>
      <c r="H492" s="12">
        <v>1</v>
      </c>
      <c r="I492" s="12" t="s">
        <v>627</v>
      </c>
      <c r="J492" s="13">
        <v>57710</v>
      </c>
      <c r="K492" s="12" t="s">
        <v>413</v>
      </c>
      <c r="L492" s="12" t="s">
        <v>439</v>
      </c>
      <c r="M492" s="12" t="s">
        <v>1159</v>
      </c>
      <c r="N492" s="34">
        <v>5</v>
      </c>
      <c r="O492" s="12" t="s">
        <v>528</v>
      </c>
    </row>
    <row r="493" spans="1:19" s="21" customFormat="1" ht="90">
      <c r="A493" s="8">
        <v>10285</v>
      </c>
      <c r="B493" s="8" t="s">
        <v>3</v>
      </c>
      <c r="C493" s="8" t="s">
        <v>996</v>
      </c>
      <c r="D493" s="8" t="s">
        <v>997</v>
      </c>
      <c r="E493" s="8">
        <v>1030101</v>
      </c>
      <c r="F493" s="8">
        <v>1030101002</v>
      </c>
      <c r="G493" s="8" t="s">
        <v>152</v>
      </c>
      <c r="H493" s="8"/>
      <c r="I493" s="8" t="s">
        <v>544</v>
      </c>
      <c r="J493" s="18">
        <v>10344.91</v>
      </c>
      <c r="K493" s="8"/>
      <c r="L493" s="8"/>
      <c r="M493" s="8" t="s">
        <v>1158</v>
      </c>
      <c r="N493" s="34">
        <v>5</v>
      </c>
      <c r="O493" s="8" t="s">
        <v>528</v>
      </c>
      <c r="P493" s="40" t="s">
        <v>1109</v>
      </c>
    </row>
    <row r="494" spans="1:19" ht="90">
      <c r="A494" s="12">
        <v>10285</v>
      </c>
      <c r="B494" s="12" t="s">
        <v>3</v>
      </c>
      <c r="C494" s="12" t="s">
        <v>996</v>
      </c>
      <c r="D494" s="12" t="s">
        <v>997</v>
      </c>
      <c r="E494" s="12">
        <v>1030101</v>
      </c>
      <c r="F494" s="12">
        <v>1030101002</v>
      </c>
      <c r="G494" s="12" t="s">
        <v>152</v>
      </c>
      <c r="H494" s="12">
        <v>1</v>
      </c>
      <c r="I494" s="12" t="s">
        <v>1188</v>
      </c>
      <c r="J494" s="13">
        <v>10344.91</v>
      </c>
      <c r="K494" s="12" t="s">
        <v>413</v>
      </c>
      <c r="L494" s="22" t="s">
        <v>429</v>
      </c>
      <c r="M494" s="12" t="s">
        <v>1159</v>
      </c>
      <c r="N494" s="34">
        <v>5</v>
      </c>
      <c r="O494" s="12" t="s">
        <v>528</v>
      </c>
      <c r="P494" s="40" t="s">
        <v>1109</v>
      </c>
    </row>
    <row r="495" spans="1:19" s="21" customFormat="1" ht="90">
      <c r="A495" s="8">
        <v>10286</v>
      </c>
      <c r="B495" s="8" t="s">
        <v>1</v>
      </c>
      <c r="C495" s="8" t="s">
        <v>996</v>
      </c>
      <c r="D495" s="8" t="s">
        <v>997</v>
      </c>
      <c r="E495" s="8">
        <v>1030205</v>
      </c>
      <c r="F495" s="8">
        <v>1030205003</v>
      </c>
      <c r="G495" s="8" t="s">
        <v>153</v>
      </c>
      <c r="H495" s="8"/>
      <c r="I495" s="8" t="s">
        <v>544</v>
      </c>
      <c r="J495" s="18">
        <v>146196.03</v>
      </c>
      <c r="K495" s="8"/>
      <c r="L495" s="8"/>
      <c r="M495" s="8" t="s">
        <v>1158</v>
      </c>
      <c r="N495" s="34">
        <v>5</v>
      </c>
      <c r="O495" s="8" t="s">
        <v>528</v>
      </c>
    </row>
    <row r="496" spans="1:19" ht="90">
      <c r="A496" s="12">
        <v>10286</v>
      </c>
      <c r="B496" s="12" t="s">
        <v>1</v>
      </c>
      <c r="C496" s="12" t="s">
        <v>996</v>
      </c>
      <c r="D496" s="12" t="s">
        <v>997</v>
      </c>
      <c r="E496" s="12">
        <v>1030205</v>
      </c>
      <c r="F496" s="12">
        <v>1030205003</v>
      </c>
      <c r="G496" s="12" t="s">
        <v>153</v>
      </c>
      <c r="H496" s="12">
        <v>1</v>
      </c>
      <c r="I496" s="12" t="s">
        <v>628</v>
      </c>
      <c r="J496" s="13">
        <v>7064.13</v>
      </c>
      <c r="K496" s="12" t="s">
        <v>413</v>
      </c>
      <c r="L496" s="12" t="s">
        <v>423</v>
      </c>
      <c r="M496" s="12" t="s">
        <v>1159</v>
      </c>
      <c r="N496" s="34">
        <v>5</v>
      </c>
      <c r="O496" s="12" t="s">
        <v>528</v>
      </c>
    </row>
    <row r="497" spans="1:19" s="21" customFormat="1" ht="90">
      <c r="A497" s="12">
        <v>10286</v>
      </c>
      <c r="B497" s="12" t="s">
        <v>1</v>
      </c>
      <c r="C497" s="12" t="s">
        <v>996</v>
      </c>
      <c r="D497" s="12" t="s">
        <v>997</v>
      </c>
      <c r="E497" s="12">
        <v>1030205</v>
      </c>
      <c r="F497" s="12">
        <v>1030205003</v>
      </c>
      <c r="G497" s="12" t="s">
        <v>153</v>
      </c>
      <c r="H497" s="12">
        <v>2</v>
      </c>
      <c r="I497" s="12" t="s">
        <v>629</v>
      </c>
      <c r="J497" s="13">
        <v>77172.44</v>
      </c>
      <c r="K497" s="12" t="s">
        <v>413</v>
      </c>
      <c r="L497" s="12" t="s">
        <v>423</v>
      </c>
      <c r="M497" s="12" t="s">
        <v>1159</v>
      </c>
      <c r="N497" s="34">
        <v>5</v>
      </c>
      <c r="O497" s="12" t="s">
        <v>528</v>
      </c>
      <c r="P497" s="2"/>
      <c r="Q497" s="2"/>
      <c r="R497" s="2"/>
      <c r="S497" s="2"/>
    </row>
    <row r="498" spans="1:19" ht="90">
      <c r="A498" s="12">
        <v>10286</v>
      </c>
      <c r="B498" s="12" t="s">
        <v>1</v>
      </c>
      <c r="C498" s="12" t="s">
        <v>996</v>
      </c>
      <c r="D498" s="12" t="s">
        <v>997</v>
      </c>
      <c r="E498" s="12">
        <v>1030205</v>
      </c>
      <c r="F498" s="12">
        <v>1030205003</v>
      </c>
      <c r="G498" s="12" t="s">
        <v>153</v>
      </c>
      <c r="H498" s="12">
        <v>3</v>
      </c>
      <c r="I498" s="12" t="s">
        <v>630</v>
      </c>
      <c r="J498" s="13">
        <v>4221</v>
      </c>
      <c r="K498" s="12" t="s">
        <v>413</v>
      </c>
      <c r="L498" s="12" t="s">
        <v>423</v>
      </c>
      <c r="M498" s="12" t="s">
        <v>1159</v>
      </c>
      <c r="N498" s="34">
        <v>5</v>
      </c>
      <c r="O498" s="12" t="s">
        <v>528</v>
      </c>
    </row>
    <row r="499" spans="1:19" s="21" customFormat="1" ht="90">
      <c r="A499" s="12">
        <v>10286</v>
      </c>
      <c r="B499" s="12" t="s">
        <v>1</v>
      </c>
      <c r="C499" s="12" t="s">
        <v>996</v>
      </c>
      <c r="D499" s="12" t="s">
        <v>997</v>
      </c>
      <c r="E499" s="12">
        <v>1030205</v>
      </c>
      <c r="F499" s="12">
        <v>1030205003</v>
      </c>
      <c r="G499" s="12" t="s">
        <v>153</v>
      </c>
      <c r="H499" s="12">
        <v>4</v>
      </c>
      <c r="I499" s="12" t="s">
        <v>631</v>
      </c>
      <c r="J499" s="13">
        <v>10250</v>
      </c>
      <c r="K499" s="12" t="s">
        <v>413</v>
      </c>
      <c r="L499" s="12" t="s">
        <v>423</v>
      </c>
      <c r="M499" s="12" t="s">
        <v>1159</v>
      </c>
      <c r="N499" s="34">
        <v>5</v>
      </c>
      <c r="O499" s="12" t="s">
        <v>528</v>
      </c>
      <c r="P499" s="2"/>
      <c r="Q499" s="2"/>
      <c r="R499" s="2"/>
      <c r="S499" s="2"/>
    </row>
    <row r="500" spans="1:19" ht="90">
      <c r="A500" s="12">
        <v>10286</v>
      </c>
      <c r="B500" s="12" t="s">
        <v>1</v>
      </c>
      <c r="C500" s="12" t="s">
        <v>996</v>
      </c>
      <c r="D500" s="12" t="s">
        <v>997</v>
      </c>
      <c r="E500" s="12">
        <v>1030205</v>
      </c>
      <c r="F500" s="12">
        <v>1030205003</v>
      </c>
      <c r="G500" s="12" t="s">
        <v>153</v>
      </c>
      <c r="H500" s="12">
        <v>5</v>
      </c>
      <c r="I500" s="12" t="s">
        <v>632</v>
      </c>
      <c r="J500" s="13">
        <v>6871.07</v>
      </c>
      <c r="K500" s="12" t="s">
        <v>413</v>
      </c>
      <c r="L500" s="12" t="s">
        <v>423</v>
      </c>
      <c r="M500" s="12" t="s">
        <v>1159</v>
      </c>
      <c r="N500" s="34">
        <v>5</v>
      </c>
      <c r="O500" s="12" t="s">
        <v>528</v>
      </c>
    </row>
    <row r="501" spans="1:19" s="21" customFormat="1" ht="90">
      <c r="A501" s="12">
        <v>10286</v>
      </c>
      <c r="B501" s="12" t="s">
        <v>1</v>
      </c>
      <c r="C501" s="12" t="s">
        <v>996</v>
      </c>
      <c r="D501" s="12" t="s">
        <v>997</v>
      </c>
      <c r="E501" s="12">
        <v>1030205</v>
      </c>
      <c r="F501" s="12">
        <v>1030205003</v>
      </c>
      <c r="G501" s="12" t="s">
        <v>153</v>
      </c>
      <c r="H501" s="12">
        <v>6</v>
      </c>
      <c r="I501" s="12" t="s">
        <v>633</v>
      </c>
      <c r="J501" s="13">
        <v>4580</v>
      </c>
      <c r="K501" s="12" t="s">
        <v>413</v>
      </c>
      <c r="L501" s="12" t="s">
        <v>423</v>
      </c>
      <c r="M501" s="12" t="s">
        <v>1159</v>
      </c>
      <c r="N501" s="34">
        <v>5</v>
      </c>
      <c r="O501" s="12" t="s">
        <v>528</v>
      </c>
      <c r="P501" s="2"/>
      <c r="Q501" s="2"/>
      <c r="R501" s="2"/>
      <c r="S501" s="2"/>
    </row>
    <row r="502" spans="1:19" ht="90">
      <c r="A502" s="12">
        <v>10286</v>
      </c>
      <c r="B502" s="12" t="s">
        <v>1</v>
      </c>
      <c r="C502" s="12" t="s">
        <v>996</v>
      </c>
      <c r="D502" s="12" t="s">
        <v>997</v>
      </c>
      <c r="E502" s="12">
        <v>1030205</v>
      </c>
      <c r="F502" s="12">
        <v>1030205003</v>
      </c>
      <c r="G502" s="12" t="s">
        <v>153</v>
      </c>
      <c r="H502" s="12">
        <v>7</v>
      </c>
      <c r="I502" s="12" t="s">
        <v>634</v>
      </c>
      <c r="J502" s="13">
        <v>112.5</v>
      </c>
      <c r="K502" s="12" t="s">
        <v>413</v>
      </c>
      <c r="L502" s="12" t="s">
        <v>423</v>
      </c>
      <c r="M502" s="12" t="s">
        <v>1159</v>
      </c>
      <c r="N502" s="34">
        <v>5</v>
      </c>
      <c r="O502" s="12" t="s">
        <v>528</v>
      </c>
    </row>
    <row r="503" spans="1:19" s="21" customFormat="1" ht="90">
      <c r="A503" s="12">
        <v>10286</v>
      </c>
      <c r="B503" s="12" t="s">
        <v>1</v>
      </c>
      <c r="C503" s="12" t="s">
        <v>996</v>
      </c>
      <c r="D503" s="12" t="s">
        <v>997</v>
      </c>
      <c r="E503" s="12">
        <v>1030205</v>
      </c>
      <c r="F503" s="12">
        <v>1030205003</v>
      </c>
      <c r="G503" s="12" t="s">
        <v>153</v>
      </c>
      <c r="H503" s="12">
        <v>8</v>
      </c>
      <c r="I503" s="12" t="s">
        <v>635</v>
      </c>
      <c r="J503" s="13">
        <v>6000</v>
      </c>
      <c r="K503" s="12" t="s">
        <v>413</v>
      </c>
      <c r="L503" s="12" t="s">
        <v>423</v>
      </c>
      <c r="M503" s="12" t="s">
        <v>1159</v>
      </c>
      <c r="N503" s="34">
        <v>5</v>
      </c>
      <c r="O503" s="12" t="s">
        <v>528</v>
      </c>
      <c r="P503" s="2"/>
      <c r="Q503" s="2"/>
      <c r="R503" s="2"/>
      <c r="S503" s="2"/>
    </row>
    <row r="504" spans="1:19" ht="90">
      <c r="A504" s="12">
        <v>10286</v>
      </c>
      <c r="B504" s="12" t="s">
        <v>1</v>
      </c>
      <c r="C504" s="12" t="s">
        <v>996</v>
      </c>
      <c r="D504" s="12" t="s">
        <v>997</v>
      </c>
      <c r="E504" s="12">
        <v>1030205</v>
      </c>
      <c r="F504" s="12">
        <v>1030205003</v>
      </c>
      <c r="G504" s="12" t="s">
        <v>153</v>
      </c>
      <c r="H504" s="12">
        <v>9</v>
      </c>
      <c r="I504" s="12" t="s">
        <v>636</v>
      </c>
      <c r="J504" s="13">
        <v>29237.5</v>
      </c>
      <c r="K504" s="12" t="s">
        <v>413</v>
      </c>
      <c r="L504" s="12" t="s">
        <v>423</v>
      </c>
      <c r="M504" s="12" t="s">
        <v>1159</v>
      </c>
      <c r="N504" s="34">
        <v>5</v>
      </c>
      <c r="O504" s="12" t="s">
        <v>528</v>
      </c>
    </row>
    <row r="505" spans="1:19" s="21" customFormat="1" ht="90">
      <c r="A505" s="12">
        <v>10286</v>
      </c>
      <c r="B505" s="12" t="s">
        <v>1</v>
      </c>
      <c r="C505" s="12" t="s">
        <v>996</v>
      </c>
      <c r="D505" s="12" t="s">
        <v>997</v>
      </c>
      <c r="E505" s="12">
        <v>1030205</v>
      </c>
      <c r="F505" s="12">
        <v>1030205003</v>
      </c>
      <c r="G505" s="12" t="s">
        <v>153</v>
      </c>
      <c r="H505" s="12">
        <v>10</v>
      </c>
      <c r="I505" s="12" t="s">
        <v>637</v>
      </c>
      <c r="J505" s="13">
        <v>687.39</v>
      </c>
      <c r="K505" s="12" t="s">
        <v>413</v>
      </c>
      <c r="L505" s="12" t="s">
        <v>423</v>
      </c>
      <c r="M505" s="12" t="s">
        <v>1159</v>
      </c>
      <c r="N505" s="34">
        <v>5</v>
      </c>
      <c r="O505" s="12" t="s">
        <v>528</v>
      </c>
      <c r="P505" s="2"/>
      <c r="Q505" s="2"/>
      <c r="R505" s="2"/>
      <c r="S505" s="2"/>
    </row>
    <row r="506" spans="1:19" ht="90">
      <c r="A506" s="8">
        <v>10286</v>
      </c>
      <c r="B506" s="8" t="s">
        <v>3</v>
      </c>
      <c r="C506" s="8" t="s">
        <v>996</v>
      </c>
      <c r="D506" s="8" t="s">
        <v>997</v>
      </c>
      <c r="E506" s="8">
        <v>1030205</v>
      </c>
      <c r="F506" s="8">
        <v>1030205003</v>
      </c>
      <c r="G506" s="8" t="s">
        <v>153</v>
      </c>
      <c r="H506" s="8"/>
      <c r="I506" s="8" t="s">
        <v>544</v>
      </c>
      <c r="J506" s="18">
        <v>131.5</v>
      </c>
      <c r="K506" s="8"/>
      <c r="L506" s="8"/>
      <c r="M506" s="8" t="s">
        <v>1158</v>
      </c>
      <c r="N506" s="34">
        <v>5</v>
      </c>
      <c r="O506" s="8" t="s">
        <v>528</v>
      </c>
      <c r="P506" s="21"/>
      <c r="Q506" s="21"/>
      <c r="R506" s="21"/>
      <c r="S506" s="21"/>
    </row>
    <row r="507" spans="1:19" s="21" customFormat="1" ht="90">
      <c r="A507" s="12">
        <v>10286</v>
      </c>
      <c r="B507" s="12" t="s">
        <v>3</v>
      </c>
      <c r="C507" s="12" t="s">
        <v>996</v>
      </c>
      <c r="D507" s="12" t="s">
        <v>997</v>
      </c>
      <c r="E507" s="12">
        <v>1030205</v>
      </c>
      <c r="F507" s="12">
        <v>1030205003</v>
      </c>
      <c r="G507" s="12" t="s">
        <v>153</v>
      </c>
      <c r="H507" s="12">
        <v>1</v>
      </c>
      <c r="I507" s="12" t="s">
        <v>638</v>
      </c>
      <c r="J507" s="13">
        <v>131.5</v>
      </c>
      <c r="K507" s="12" t="s">
        <v>413</v>
      </c>
      <c r="L507" s="12" t="s">
        <v>424</v>
      </c>
      <c r="M507" s="12" t="s">
        <v>1159</v>
      </c>
      <c r="N507" s="34">
        <v>5</v>
      </c>
      <c r="O507" s="12" t="s">
        <v>528</v>
      </c>
      <c r="P507" s="2"/>
      <c r="Q507" s="2"/>
      <c r="R507" s="2"/>
      <c r="S507" s="2"/>
    </row>
    <row r="508" spans="1:19" ht="90">
      <c r="A508" s="8">
        <v>10287</v>
      </c>
      <c r="B508" s="8" t="s">
        <v>1</v>
      </c>
      <c r="C508" s="8" t="s">
        <v>996</v>
      </c>
      <c r="D508" s="8" t="s">
        <v>997</v>
      </c>
      <c r="E508" s="8">
        <v>1030213</v>
      </c>
      <c r="F508" s="8">
        <v>1030213004</v>
      </c>
      <c r="G508" s="8" t="s">
        <v>154</v>
      </c>
      <c r="H508" s="8"/>
      <c r="I508" s="8" t="s">
        <v>544</v>
      </c>
      <c r="J508" s="18">
        <v>10483.23</v>
      </c>
      <c r="K508" s="8"/>
      <c r="L508" s="8"/>
      <c r="M508" s="8" t="s">
        <v>1158</v>
      </c>
      <c r="N508" s="34">
        <v>5</v>
      </c>
      <c r="O508" s="8" t="s">
        <v>528</v>
      </c>
      <c r="P508" s="21"/>
      <c r="Q508" s="21"/>
      <c r="R508" s="21"/>
      <c r="S508" s="21"/>
    </row>
    <row r="509" spans="1:19" s="21" customFormat="1" ht="90">
      <c r="A509" s="12">
        <v>10287</v>
      </c>
      <c r="B509" s="12" t="s">
        <v>1</v>
      </c>
      <c r="C509" s="12" t="s">
        <v>996</v>
      </c>
      <c r="D509" s="12" t="s">
        <v>997</v>
      </c>
      <c r="E509" s="12">
        <v>1030213</v>
      </c>
      <c r="F509" s="12">
        <v>1030213004</v>
      </c>
      <c r="G509" s="12" t="s">
        <v>154</v>
      </c>
      <c r="H509" s="12">
        <v>1</v>
      </c>
      <c r="I509" s="12" t="s">
        <v>639</v>
      </c>
      <c r="J509" s="13">
        <v>10483.23</v>
      </c>
      <c r="K509" s="12" t="s">
        <v>413</v>
      </c>
      <c r="L509" s="12" t="s">
        <v>439</v>
      </c>
      <c r="M509" s="12" t="s">
        <v>1159</v>
      </c>
      <c r="N509" s="34">
        <v>5</v>
      </c>
      <c r="O509" s="12" t="s">
        <v>528</v>
      </c>
      <c r="P509" s="2"/>
      <c r="Q509" s="2"/>
      <c r="R509" s="2"/>
      <c r="S509" s="2"/>
    </row>
    <row r="510" spans="1:19" ht="90">
      <c r="A510" s="8">
        <v>10288</v>
      </c>
      <c r="B510" s="8" t="s">
        <v>1</v>
      </c>
      <c r="C510" s="8" t="s">
        <v>996</v>
      </c>
      <c r="D510" s="8" t="s">
        <v>997</v>
      </c>
      <c r="E510" s="8">
        <v>1030219</v>
      </c>
      <c r="F510" s="8">
        <v>1030219007</v>
      </c>
      <c r="G510" s="8" t="s">
        <v>155</v>
      </c>
      <c r="H510" s="8"/>
      <c r="I510" s="8" t="s">
        <v>544</v>
      </c>
      <c r="J510" s="18">
        <v>14925.37</v>
      </c>
      <c r="K510" s="8"/>
      <c r="L510" s="8"/>
      <c r="M510" s="8" t="s">
        <v>1158</v>
      </c>
      <c r="N510" s="34">
        <v>5</v>
      </c>
      <c r="O510" s="8" t="s">
        <v>528</v>
      </c>
      <c r="P510" s="21"/>
      <c r="Q510" s="21"/>
      <c r="R510" s="21"/>
      <c r="S510" s="21"/>
    </row>
    <row r="511" spans="1:19" s="21" customFormat="1" ht="90">
      <c r="A511" s="12">
        <v>10288</v>
      </c>
      <c r="B511" s="12" t="s">
        <v>1</v>
      </c>
      <c r="C511" s="12" t="s">
        <v>996</v>
      </c>
      <c r="D511" s="12" t="s">
        <v>997</v>
      </c>
      <c r="E511" s="12">
        <v>1030219</v>
      </c>
      <c r="F511" s="12">
        <v>1030219007</v>
      </c>
      <c r="G511" s="12" t="s">
        <v>155</v>
      </c>
      <c r="H511" s="12">
        <v>1</v>
      </c>
      <c r="I511" s="12" t="s">
        <v>640</v>
      </c>
      <c r="J511" s="13">
        <v>14925.37</v>
      </c>
      <c r="K511" s="12" t="s">
        <v>414</v>
      </c>
      <c r="L511" s="12" t="s">
        <v>439</v>
      </c>
      <c r="M511" s="12" t="s">
        <v>1159</v>
      </c>
      <c r="N511" s="34">
        <v>5</v>
      </c>
      <c r="O511" s="12" t="s">
        <v>528</v>
      </c>
      <c r="P511" s="2"/>
      <c r="Q511" s="2"/>
      <c r="R511" s="2"/>
      <c r="S511" s="2"/>
    </row>
    <row r="512" spans="1:19" ht="90">
      <c r="A512" s="8">
        <v>10289</v>
      </c>
      <c r="B512" s="8" t="s">
        <v>1</v>
      </c>
      <c r="C512" s="8" t="s">
        <v>996</v>
      </c>
      <c r="D512" s="8" t="s">
        <v>997</v>
      </c>
      <c r="E512" s="8">
        <v>1030205</v>
      </c>
      <c r="F512" s="8">
        <v>1030205003</v>
      </c>
      <c r="G512" s="8" t="s">
        <v>156</v>
      </c>
      <c r="H512" s="8"/>
      <c r="I512" s="8" t="s">
        <v>544</v>
      </c>
      <c r="J512" s="18">
        <v>205624</v>
      </c>
      <c r="K512" s="8"/>
      <c r="L512" s="8"/>
      <c r="M512" s="8" t="s">
        <v>1158</v>
      </c>
      <c r="N512" s="34">
        <v>5</v>
      </c>
      <c r="O512" s="8" t="s">
        <v>528</v>
      </c>
      <c r="P512" s="21"/>
      <c r="Q512" s="21"/>
      <c r="R512" s="21"/>
      <c r="S512" s="21"/>
    </row>
    <row r="513" spans="1:19" ht="90">
      <c r="A513" s="12">
        <v>10289</v>
      </c>
      <c r="B513" s="12" t="s">
        <v>1</v>
      </c>
      <c r="C513" s="12" t="s">
        <v>996</v>
      </c>
      <c r="D513" s="12" t="s">
        <v>997</v>
      </c>
      <c r="E513" s="12">
        <v>1030205</v>
      </c>
      <c r="F513" s="12">
        <v>1030205003</v>
      </c>
      <c r="G513" s="12" t="s">
        <v>156</v>
      </c>
      <c r="H513" s="12">
        <v>1</v>
      </c>
      <c r="I513" s="12" t="s">
        <v>641</v>
      </c>
      <c r="J513" s="13">
        <v>73066.12</v>
      </c>
      <c r="K513" s="12" t="s">
        <v>413</v>
      </c>
      <c r="L513" s="12" t="s">
        <v>440</v>
      </c>
      <c r="M513" s="12" t="s">
        <v>1159</v>
      </c>
      <c r="N513" s="34">
        <v>5</v>
      </c>
      <c r="O513" s="12" t="s">
        <v>528</v>
      </c>
    </row>
    <row r="514" spans="1:19" s="21" customFormat="1" ht="90">
      <c r="A514" s="12">
        <v>10289</v>
      </c>
      <c r="B514" s="12" t="s">
        <v>1</v>
      </c>
      <c r="C514" s="12" t="s">
        <v>996</v>
      </c>
      <c r="D514" s="12" t="s">
        <v>997</v>
      </c>
      <c r="E514" s="12">
        <v>1030205</v>
      </c>
      <c r="F514" s="12">
        <v>1030205003</v>
      </c>
      <c r="G514" s="12" t="s">
        <v>156</v>
      </c>
      <c r="H514" s="12">
        <v>2</v>
      </c>
      <c r="I514" s="12" t="s">
        <v>642</v>
      </c>
      <c r="J514" s="13">
        <v>132557.88</v>
      </c>
      <c r="K514" s="12" t="s">
        <v>413</v>
      </c>
      <c r="L514" s="12" t="s">
        <v>440</v>
      </c>
      <c r="M514" s="12" t="s">
        <v>1159</v>
      </c>
      <c r="N514" s="34">
        <v>5</v>
      </c>
      <c r="O514" s="12" t="s">
        <v>528</v>
      </c>
      <c r="P514" s="2"/>
      <c r="Q514" s="2"/>
      <c r="R514" s="2"/>
      <c r="S514" s="2"/>
    </row>
    <row r="515" spans="1:19" ht="90">
      <c r="A515" s="8">
        <v>10293</v>
      </c>
      <c r="B515" s="8" t="s">
        <v>1</v>
      </c>
      <c r="C515" s="8" t="s">
        <v>996</v>
      </c>
      <c r="D515" s="8" t="s">
        <v>997</v>
      </c>
      <c r="E515" s="8">
        <v>1030209</v>
      </c>
      <c r="F515" s="8">
        <v>1030209003</v>
      </c>
      <c r="G515" s="8" t="s">
        <v>1162</v>
      </c>
      <c r="H515" s="8"/>
      <c r="I515" s="8" t="s">
        <v>544</v>
      </c>
      <c r="J515" s="18">
        <v>1000</v>
      </c>
      <c r="K515" s="8"/>
      <c r="L515" s="8"/>
      <c r="M515" s="8" t="s">
        <v>1158</v>
      </c>
      <c r="N515" s="34">
        <v>5</v>
      </c>
      <c r="O515" s="8" t="s">
        <v>528</v>
      </c>
      <c r="P515" s="21"/>
      <c r="Q515" s="21"/>
      <c r="R515" s="21"/>
      <c r="S515" s="21"/>
    </row>
    <row r="516" spans="1:19" ht="90">
      <c r="A516" s="12">
        <v>10293</v>
      </c>
      <c r="B516" s="12" t="s">
        <v>1</v>
      </c>
      <c r="C516" s="12" t="s">
        <v>996</v>
      </c>
      <c r="D516" s="12" t="s">
        <v>997</v>
      </c>
      <c r="E516" s="12">
        <v>1030209</v>
      </c>
      <c r="F516" s="12">
        <v>1030209003</v>
      </c>
      <c r="G516" s="12" t="s">
        <v>1162</v>
      </c>
      <c r="H516" s="12">
        <v>1</v>
      </c>
      <c r="I516" s="12" t="s">
        <v>643</v>
      </c>
      <c r="J516" s="13">
        <v>1000</v>
      </c>
      <c r="K516" s="12" t="s">
        <v>414</v>
      </c>
      <c r="L516" s="12" t="s">
        <v>439</v>
      </c>
      <c r="M516" s="12" t="s">
        <v>1159</v>
      </c>
      <c r="N516" s="34">
        <v>5</v>
      </c>
      <c r="O516" s="12" t="s">
        <v>528</v>
      </c>
    </row>
    <row r="517" spans="1:19" ht="90">
      <c r="A517" s="8">
        <v>10339</v>
      </c>
      <c r="B517" s="8" t="s">
        <v>1</v>
      </c>
      <c r="C517" s="8" t="s">
        <v>996</v>
      </c>
      <c r="D517" s="8" t="s">
        <v>997</v>
      </c>
      <c r="E517" s="8">
        <v>1040102</v>
      </c>
      <c r="F517" s="8">
        <v>1040102008</v>
      </c>
      <c r="G517" s="8" t="s">
        <v>180</v>
      </c>
      <c r="H517" s="8"/>
      <c r="I517" s="8" t="s">
        <v>544</v>
      </c>
      <c r="J517" s="18">
        <v>122000</v>
      </c>
      <c r="K517" s="8"/>
      <c r="L517" s="8"/>
      <c r="M517" s="8" t="s">
        <v>1158</v>
      </c>
      <c r="N517" s="34">
        <v>5</v>
      </c>
      <c r="O517" s="8" t="s">
        <v>528</v>
      </c>
      <c r="P517" s="21"/>
      <c r="Q517" s="21"/>
      <c r="R517" s="21"/>
      <c r="S517" s="21"/>
    </row>
    <row r="518" spans="1:19" ht="90">
      <c r="A518" s="12">
        <v>10339</v>
      </c>
      <c r="B518" s="12" t="s">
        <v>1</v>
      </c>
      <c r="C518" s="12" t="s">
        <v>996</v>
      </c>
      <c r="D518" s="12" t="s">
        <v>997</v>
      </c>
      <c r="E518" s="12">
        <v>1040102</v>
      </c>
      <c r="F518" s="12">
        <v>1040102008</v>
      </c>
      <c r="G518" s="12" t="s">
        <v>180</v>
      </c>
      <c r="H518" s="12">
        <v>1</v>
      </c>
      <c r="I518" s="12" t="s">
        <v>644</v>
      </c>
      <c r="J518" s="13">
        <v>122000</v>
      </c>
      <c r="K518" s="12" t="s">
        <v>413</v>
      </c>
      <c r="L518" s="12" t="s">
        <v>431</v>
      </c>
      <c r="M518" s="12" t="s">
        <v>1159</v>
      </c>
      <c r="N518" s="34">
        <v>5</v>
      </c>
      <c r="O518" s="12" t="s">
        <v>528</v>
      </c>
    </row>
    <row r="519" spans="1:19" s="21" customFormat="1" ht="90">
      <c r="A519" s="8">
        <v>10340</v>
      </c>
      <c r="B519" s="8" t="s">
        <v>1</v>
      </c>
      <c r="C519" s="8" t="s">
        <v>996</v>
      </c>
      <c r="D519" s="8" t="s">
        <v>997</v>
      </c>
      <c r="E519" s="8">
        <v>1030299</v>
      </c>
      <c r="F519" s="8">
        <v>1030299003</v>
      </c>
      <c r="G519" s="8" t="s">
        <v>181</v>
      </c>
      <c r="H519" s="8"/>
      <c r="I519" s="8" t="s">
        <v>544</v>
      </c>
      <c r="J519" s="18">
        <v>3650</v>
      </c>
      <c r="K519" s="8"/>
      <c r="L519" s="8"/>
      <c r="M519" s="8" t="s">
        <v>1158</v>
      </c>
      <c r="N519" s="34">
        <v>5</v>
      </c>
      <c r="O519" s="8" t="s">
        <v>528</v>
      </c>
    </row>
    <row r="520" spans="1:19" ht="90">
      <c r="A520" s="12">
        <v>10340</v>
      </c>
      <c r="B520" s="12" t="s">
        <v>1</v>
      </c>
      <c r="C520" s="12" t="s">
        <v>996</v>
      </c>
      <c r="D520" s="12" t="s">
        <v>997</v>
      </c>
      <c r="E520" s="12">
        <v>1030299</v>
      </c>
      <c r="F520" s="12">
        <v>1030299003</v>
      </c>
      <c r="G520" s="12" t="s">
        <v>181</v>
      </c>
      <c r="H520" s="12">
        <v>1</v>
      </c>
      <c r="I520" s="12" t="s">
        <v>645</v>
      </c>
      <c r="J520" s="13">
        <v>3650</v>
      </c>
      <c r="K520" s="12" t="s">
        <v>413</v>
      </c>
      <c r="L520" s="12" t="s">
        <v>431</v>
      </c>
      <c r="M520" s="12" t="s">
        <v>1159</v>
      </c>
      <c r="N520" s="34">
        <v>5</v>
      </c>
      <c r="O520" s="12" t="s">
        <v>528</v>
      </c>
    </row>
    <row r="521" spans="1:19" ht="90">
      <c r="A521" s="8">
        <v>10341</v>
      </c>
      <c r="B521" s="8" t="s">
        <v>1</v>
      </c>
      <c r="C521" s="8" t="s">
        <v>996</v>
      </c>
      <c r="D521" s="8" t="s">
        <v>997</v>
      </c>
      <c r="E521" s="8">
        <v>1030205</v>
      </c>
      <c r="F521" s="8">
        <v>1030205003</v>
      </c>
      <c r="G521" s="8" t="s">
        <v>182</v>
      </c>
      <c r="H521" s="8"/>
      <c r="I521" s="8" t="s">
        <v>544</v>
      </c>
      <c r="J521" s="18">
        <v>15000</v>
      </c>
      <c r="K521" s="8"/>
      <c r="L521" s="8"/>
      <c r="M521" s="8" t="s">
        <v>1158</v>
      </c>
      <c r="N521" s="34">
        <v>5</v>
      </c>
      <c r="O521" s="8" t="s">
        <v>528</v>
      </c>
      <c r="P521" s="21"/>
      <c r="Q521" s="21"/>
      <c r="R521" s="21"/>
      <c r="S521" s="21"/>
    </row>
    <row r="522" spans="1:19" ht="90">
      <c r="A522" s="12">
        <v>10341</v>
      </c>
      <c r="B522" s="12" t="s">
        <v>1</v>
      </c>
      <c r="C522" s="12" t="s">
        <v>996</v>
      </c>
      <c r="D522" s="12" t="s">
        <v>997</v>
      </c>
      <c r="E522" s="12">
        <v>1030205</v>
      </c>
      <c r="F522" s="12">
        <v>1030205003</v>
      </c>
      <c r="G522" s="12" t="s">
        <v>182</v>
      </c>
      <c r="H522" s="12">
        <v>1</v>
      </c>
      <c r="I522" s="12" t="s">
        <v>646</v>
      </c>
      <c r="J522" s="13">
        <v>15000</v>
      </c>
      <c r="K522" s="12" t="s">
        <v>413</v>
      </c>
      <c r="L522" s="12" t="s">
        <v>439</v>
      </c>
      <c r="M522" s="12" t="s">
        <v>1159</v>
      </c>
      <c r="N522" s="34">
        <v>5</v>
      </c>
      <c r="O522" s="12" t="s">
        <v>528</v>
      </c>
    </row>
    <row r="523" spans="1:19" ht="90">
      <c r="A523" s="8">
        <v>10341</v>
      </c>
      <c r="B523" s="8" t="s">
        <v>2</v>
      </c>
      <c r="C523" s="8" t="s">
        <v>996</v>
      </c>
      <c r="D523" s="8" t="s">
        <v>997</v>
      </c>
      <c r="E523" s="8">
        <v>1030205</v>
      </c>
      <c r="F523" s="8">
        <v>1030205003</v>
      </c>
      <c r="G523" s="8" t="s">
        <v>182</v>
      </c>
      <c r="H523" s="8"/>
      <c r="I523" s="8" t="s">
        <v>544</v>
      </c>
      <c r="J523" s="18">
        <v>10000</v>
      </c>
      <c r="K523" s="8"/>
      <c r="L523" s="8"/>
      <c r="M523" s="8" t="s">
        <v>1158</v>
      </c>
      <c r="N523" s="34">
        <v>5</v>
      </c>
      <c r="O523" s="8" t="s">
        <v>528</v>
      </c>
      <c r="P523" s="21" t="s">
        <v>1090</v>
      </c>
      <c r="Q523" s="21" t="s">
        <v>1093</v>
      </c>
      <c r="R523" s="21"/>
      <c r="S523" s="21"/>
    </row>
    <row r="524" spans="1:19" s="21" customFormat="1" ht="90">
      <c r="A524" s="12">
        <v>10341</v>
      </c>
      <c r="B524" s="12" t="s">
        <v>2</v>
      </c>
      <c r="C524" s="12" t="s">
        <v>996</v>
      </c>
      <c r="D524" s="12" t="s">
        <v>997</v>
      </c>
      <c r="E524" s="12">
        <v>1030205</v>
      </c>
      <c r="F524" s="12">
        <v>1030205003</v>
      </c>
      <c r="G524" s="12" t="s">
        <v>182</v>
      </c>
      <c r="H524" s="12">
        <v>1</v>
      </c>
      <c r="I524" s="12" t="s">
        <v>646</v>
      </c>
      <c r="J524" s="13">
        <v>10000</v>
      </c>
      <c r="K524" s="12" t="s">
        <v>413</v>
      </c>
      <c r="L524" s="12" t="s">
        <v>439</v>
      </c>
      <c r="M524" s="12" t="s">
        <v>1159</v>
      </c>
      <c r="N524" s="34">
        <v>5</v>
      </c>
      <c r="O524" s="12" t="s">
        <v>528</v>
      </c>
      <c r="P524" s="2" t="s">
        <v>1091</v>
      </c>
      <c r="Q524" s="2" t="s">
        <v>1093</v>
      </c>
      <c r="R524" s="2"/>
      <c r="S524" s="2"/>
    </row>
    <row r="525" spans="1:19" ht="54">
      <c r="A525" s="8">
        <v>10392</v>
      </c>
      <c r="B525" s="8" t="s">
        <v>1</v>
      </c>
      <c r="C525" s="8" t="s">
        <v>993</v>
      </c>
      <c r="D525" s="8" t="s">
        <v>998</v>
      </c>
      <c r="E525" s="8">
        <v>1040104</v>
      </c>
      <c r="F525" s="8">
        <v>1040104001</v>
      </c>
      <c r="G525" s="8" t="s">
        <v>203</v>
      </c>
      <c r="H525" s="8"/>
      <c r="I525" s="8" t="s">
        <v>544</v>
      </c>
      <c r="J525" s="18">
        <v>550</v>
      </c>
      <c r="K525" s="8"/>
      <c r="L525" s="8"/>
      <c r="M525" s="8" t="s">
        <v>1158</v>
      </c>
      <c r="N525" s="34">
        <v>5</v>
      </c>
      <c r="O525" s="8" t="s">
        <v>528</v>
      </c>
      <c r="P525" s="21"/>
      <c r="Q525" s="21"/>
      <c r="R525" s="21"/>
      <c r="S525" s="21"/>
    </row>
    <row r="526" spans="1:19" s="21" customFormat="1" ht="54">
      <c r="A526" s="12">
        <v>10392</v>
      </c>
      <c r="B526" s="12" t="s">
        <v>1</v>
      </c>
      <c r="C526" s="12" t="s">
        <v>993</v>
      </c>
      <c r="D526" s="12" t="s">
        <v>998</v>
      </c>
      <c r="E526" s="12">
        <v>1040104</v>
      </c>
      <c r="F526" s="12">
        <v>1040104001</v>
      </c>
      <c r="G526" s="12" t="s">
        <v>203</v>
      </c>
      <c r="H526" s="12">
        <v>1</v>
      </c>
      <c r="I526" s="12" t="s">
        <v>647</v>
      </c>
      <c r="J526" s="13">
        <v>550</v>
      </c>
      <c r="K526" s="12" t="s">
        <v>413</v>
      </c>
      <c r="L526" s="12" t="s">
        <v>441</v>
      </c>
      <c r="M526" s="12" t="s">
        <v>1159</v>
      </c>
      <c r="N526" s="34">
        <v>5</v>
      </c>
      <c r="O526" s="12" t="s">
        <v>528</v>
      </c>
      <c r="P526" s="2"/>
      <c r="Q526" s="2"/>
      <c r="R526" s="2"/>
      <c r="S526" s="2"/>
    </row>
    <row r="527" spans="1:19" ht="54">
      <c r="A527" s="8">
        <v>10507</v>
      </c>
      <c r="B527" s="8" t="s">
        <v>1</v>
      </c>
      <c r="C527" s="8" t="s">
        <v>993</v>
      </c>
      <c r="D527" s="8" t="s">
        <v>994</v>
      </c>
      <c r="E527" s="8">
        <v>1030201</v>
      </c>
      <c r="F527" s="8">
        <v>1030201002</v>
      </c>
      <c r="G527" s="8" t="s">
        <v>212</v>
      </c>
      <c r="H527" s="8"/>
      <c r="I527" s="8" t="s">
        <v>544</v>
      </c>
      <c r="J527" s="18">
        <v>1950</v>
      </c>
      <c r="K527" s="8"/>
      <c r="L527" s="8"/>
      <c r="M527" s="8" t="s">
        <v>1158</v>
      </c>
      <c r="N527" s="34">
        <v>5</v>
      </c>
      <c r="O527" s="8" t="s">
        <v>528</v>
      </c>
      <c r="P527" s="21"/>
      <c r="Q527" s="21"/>
      <c r="R527" s="21"/>
      <c r="S527" s="21"/>
    </row>
    <row r="528" spans="1:19" s="21" customFormat="1" ht="54">
      <c r="A528" s="12">
        <v>10507</v>
      </c>
      <c r="B528" s="12" t="s">
        <v>1</v>
      </c>
      <c r="C528" s="12" t="s">
        <v>993</v>
      </c>
      <c r="D528" s="12" t="s">
        <v>994</v>
      </c>
      <c r="E528" s="12">
        <v>1030201</v>
      </c>
      <c r="F528" s="12">
        <v>1030201002</v>
      </c>
      <c r="G528" s="12" t="s">
        <v>212</v>
      </c>
      <c r="H528" s="12">
        <v>1</v>
      </c>
      <c r="I528" s="12" t="s">
        <v>648</v>
      </c>
      <c r="J528" s="13">
        <v>1950</v>
      </c>
      <c r="K528" s="12" t="s">
        <v>399</v>
      </c>
      <c r="L528" s="12" t="s">
        <v>422</v>
      </c>
      <c r="M528" s="12" t="s">
        <v>1159</v>
      </c>
      <c r="N528" s="34">
        <v>5</v>
      </c>
      <c r="O528" s="12" t="s">
        <v>528</v>
      </c>
      <c r="P528" s="2"/>
      <c r="Q528" s="2"/>
      <c r="R528" s="2"/>
      <c r="S528" s="2"/>
    </row>
    <row r="529" spans="1:19" ht="54">
      <c r="A529" s="8">
        <v>10507</v>
      </c>
      <c r="B529" s="8" t="s">
        <v>2</v>
      </c>
      <c r="C529" s="8" t="s">
        <v>993</v>
      </c>
      <c r="D529" s="8" t="s">
        <v>994</v>
      </c>
      <c r="E529" s="8">
        <v>1030201</v>
      </c>
      <c r="F529" s="8">
        <v>1030201002</v>
      </c>
      <c r="G529" s="8" t="s">
        <v>212</v>
      </c>
      <c r="H529" s="8"/>
      <c r="I529" s="8" t="s">
        <v>544</v>
      </c>
      <c r="J529" s="18">
        <v>1246.49</v>
      </c>
      <c r="K529" s="8"/>
      <c r="L529" s="8"/>
      <c r="M529" s="8" t="s">
        <v>1158</v>
      </c>
      <c r="N529" s="34">
        <v>5</v>
      </c>
      <c r="O529" s="8" t="s">
        <v>528</v>
      </c>
      <c r="P529" s="21" t="s">
        <v>1090</v>
      </c>
      <c r="Q529" s="21" t="s">
        <v>1092</v>
      </c>
      <c r="R529" s="21"/>
      <c r="S529" s="21"/>
    </row>
    <row r="530" spans="1:19" s="21" customFormat="1" ht="54">
      <c r="A530" s="12">
        <v>10507</v>
      </c>
      <c r="B530" s="12" t="s">
        <v>2</v>
      </c>
      <c r="C530" s="12" t="s">
        <v>993</v>
      </c>
      <c r="D530" s="12" t="s">
        <v>994</v>
      </c>
      <c r="E530" s="12">
        <v>1030201</v>
      </c>
      <c r="F530" s="12">
        <v>1030201002</v>
      </c>
      <c r="G530" s="12" t="s">
        <v>212</v>
      </c>
      <c r="H530" s="12">
        <v>1</v>
      </c>
      <c r="I530" s="12" t="s">
        <v>648</v>
      </c>
      <c r="J530" s="13">
        <v>1246.49</v>
      </c>
      <c r="K530" s="12" t="s">
        <v>399</v>
      </c>
      <c r="L530" s="12" t="s">
        <v>422</v>
      </c>
      <c r="M530" s="12" t="s">
        <v>1159</v>
      </c>
      <c r="N530" s="34">
        <v>5</v>
      </c>
      <c r="O530" s="12" t="s">
        <v>528</v>
      </c>
      <c r="P530" s="2" t="s">
        <v>1091</v>
      </c>
      <c r="Q530" s="2" t="s">
        <v>1092</v>
      </c>
      <c r="R530" s="2"/>
      <c r="S530" s="2"/>
    </row>
    <row r="531" spans="1:19" ht="54">
      <c r="A531" s="8">
        <v>10508</v>
      </c>
      <c r="B531" s="8" t="s">
        <v>1</v>
      </c>
      <c r="C531" s="8" t="s">
        <v>993</v>
      </c>
      <c r="D531" s="8" t="s">
        <v>994</v>
      </c>
      <c r="E531" s="8">
        <v>1030202</v>
      </c>
      <c r="F531" s="8">
        <v>1030202005</v>
      </c>
      <c r="G531" s="8" t="s">
        <v>213</v>
      </c>
      <c r="H531" s="8"/>
      <c r="I531" s="8" t="s">
        <v>544</v>
      </c>
      <c r="J531" s="18">
        <v>6000</v>
      </c>
      <c r="K531" s="8"/>
      <c r="L531" s="8"/>
      <c r="M531" s="8" t="s">
        <v>1158</v>
      </c>
      <c r="N531" s="34">
        <v>5</v>
      </c>
      <c r="O531" s="8" t="s">
        <v>528</v>
      </c>
      <c r="P531" s="21"/>
      <c r="Q531" s="21"/>
      <c r="R531" s="21"/>
      <c r="S531" s="21"/>
    </row>
    <row r="532" spans="1:19" s="21" customFormat="1" ht="54">
      <c r="A532" s="12">
        <v>10508</v>
      </c>
      <c r="B532" s="12" t="s">
        <v>1</v>
      </c>
      <c r="C532" s="12" t="s">
        <v>993</v>
      </c>
      <c r="D532" s="12" t="s">
        <v>994</v>
      </c>
      <c r="E532" s="12">
        <v>1030202</v>
      </c>
      <c r="F532" s="12">
        <v>1030202005</v>
      </c>
      <c r="G532" s="12" t="s">
        <v>213</v>
      </c>
      <c r="H532" s="12">
        <v>1</v>
      </c>
      <c r="I532" s="12" t="s">
        <v>561</v>
      </c>
      <c r="J532" s="13">
        <v>6000</v>
      </c>
      <c r="K532" s="12" t="s">
        <v>404</v>
      </c>
      <c r="L532" s="12" t="s">
        <v>422</v>
      </c>
      <c r="M532" s="12" t="s">
        <v>1159</v>
      </c>
      <c r="N532" s="34">
        <v>5</v>
      </c>
      <c r="O532" s="12" t="s">
        <v>528</v>
      </c>
      <c r="P532" s="2"/>
      <c r="Q532" s="2"/>
      <c r="R532" s="2"/>
      <c r="S532" s="2"/>
    </row>
    <row r="533" spans="1:19" ht="54">
      <c r="A533" s="8">
        <v>10508</v>
      </c>
      <c r="B533" s="8" t="s">
        <v>2</v>
      </c>
      <c r="C533" s="8" t="s">
        <v>993</v>
      </c>
      <c r="D533" s="8" t="s">
        <v>994</v>
      </c>
      <c r="E533" s="8">
        <v>1030202</v>
      </c>
      <c r="F533" s="8">
        <v>1030202005</v>
      </c>
      <c r="G533" s="8" t="s">
        <v>213</v>
      </c>
      <c r="H533" s="8"/>
      <c r="I533" s="8" t="s">
        <v>544</v>
      </c>
      <c r="J533" s="18">
        <v>6000</v>
      </c>
      <c r="K533" s="8"/>
      <c r="L533" s="8"/>
      <c r="M533" s="8" t="s">
        <v>1158</v>
      </c>
      <c r="N533" s="34">
        <v>5</v>
      </c>
      <c r="O533" s="8" t="s">
        <v>528</v>
      </c>
      <c r="P533" s="21" t="s">
        <v>1090</v>
      </c>
      <c r="Q533" s="21" t="s">
        <v>1092</v>
      </c>
      <c r="R533" s="21"/>
      <c r="S533" s="21"/>
    </row>
    <row r="534" spans="1:19" s="21" customFormat="1" ht="54">
      <c r="A534" s="12">
        <v>10508</v>
      </c>
      <c r="B534" s="12" t="s">
        <v>2</v>
      </c>
      <c r="C534" s="12" t="s">
        <v>993</v>
      </c>
      <c r="D534" s="12" t="s">
        <v>994</v>
      </c>
      <c r="E534" s="12">
        <v>1030202</v>
      </c>
      <c r="F534" s="12">
        <v>1030202005</v>
      </c>
      <c r="G534" s="12" t="s">
        <v>213</v>
      </c>
      <c r="H534" s="12">
        <v>1</v>
      </c>
      <c r="I534" s="12" t="s">
        <v>561</v>
      </c>
      <c r="J534" s="13">
        <v>6000</v>
      </c>
      <c r="K534" s="12" t="s">
        <v>404</v>
      </c>
      <c r="L534" s="12" t="s">
        <v>422</v>
      </c>
      <c r="M534" s="12" t="s">
        <v>1159</v>
      </c>
      <c r="N534" s="34">
        <v>5</v>
      </c>
      <c r="O534" s="12" t="s">
        <v>528</v>
      </c>
      <c r="P534" s="2" t="s">
        <v>1091</v>
      </c>
      <c r="Q534" s="2" t="s">
        <v>1092</v>
      </c>
      <c r="R534" s="2"/>
      <c r="S534" s="2"/>
    </row>
    <row r="535" spans="1:19" ht="54">
      <c r="A535" s="8">
        <v>10531</v>
      </c>
      <c r="B535" s="8" t="s">
        <v>1</v>
      </c>
      <c r="C535" s="8" t="s">
        <v>993</v>
      </c>
      <c r="D535" s="8" t="s">
        <v>994</v>
      </c>
      <c r="E535" s="8">
        <v>1030211</v>
      </c>
      <c r="F535" s="8"/>
      <c r="G535" s="8" t="s">
        <v>226</v>
      </c>
      <c r="H535" s="8"/>
      <c r="I535" s="8" t="s">
        <v>544</v>
      </c>
      <c r="J535" s="18">
        <v>2000</v>
      </c>
      <c r="K535" s="8"/>
      <c r="L535" s="8"/>
      <c r="M535" s="8" t="s">
        <v>1158</v>
      </c>
      <c r="N535" s="34">
        <v>5</v>
      </c>
      <c r="O535" s="8" t="s">
        <v>528</v>
      </c>
      <c r="P535" s="21"/>
      <c r="Q535" s="21"/>
      <c r="R535" s="21"/>
      <c r="S535" s="21"/>
    </row>
    <row r="536" spans="1:19" s="21" customFormat="1" ht="54">
      <c r="A536" s="12">
        <v>10531</v>
      </c>
      <c r="B536" s="12" t="s">
        <v>1</v>
      </c>
      <c r="C536" s="12" t="s">
        <v>993</v>
      </c>
      <c r="D536" s="12" t="s">
        <v>994</v>
      </c>
      <c r="E536" s="12">
        <v>1030211</v>
      </c>
      <c r="F536" s="12"/>
      <c r="G536" s="12" t="s">
        <v>226</v>
      </c>
      <c r="H536" s="12">
        <v>1</v>
      </c>
      <c r="I536" s="12" t="s">
        <v>561</v>
      </c>
      <c r="J536" s="13">
        <v>2000</v>
      </c>
      <c r="K536" s="12" t="s">
        <v>404</v>
      </c>
      <c r="L536" s="12" t="s">
        <v>422</v>
      </c>
      <c r="M536" s="12" t="s">
        <v>1159</v>
      </c>
      <c r="N536" s="34">
        <v>5</v>
      </c>
      <c r="O536" s="12" t="s">
        <v>528</v>
      </c>
      <c r="P536" s="2"/>
      <c r="Q536" s="2"/>
      <c r="R536" s="2"/>
      <c r="S536" s="2"/>
    </row>
    <row r="537" spans="1:19" ht="54">
      <c r="A537" s="8">
        <v>10531</v>
      </c>
      <c r="B537" s="8" t="s">
        <v>2</v>
      </c>
      <c r="C537" s="8" t="s">
        <v>993</v>
      </c>
      <c r="D537" s="8" t="s">
        <v>994</v>
      </c>
      <c r="E537" s="8">
        <v>1030211</v>
      </c>
      <c r="F537" s="8"/>
      <c r="G537" s="8" t="s">
        <v>226</v>
      </c>
      <c r="H537" s="8"/>
      <c r="I537" s="8" t="s">
        <v>544</v>
      </c>
      <c r="J537" s="18">
        <v>1700</v>
      </c>
      <c r="K537" s="8"/>
      <c r="L537" s="8"/>
      <c r="M537" s="8" t="s">
        <v>1158</v>
      </c>
      <c r="N537" s="34">
        <v>5</v>
      </c>
      <c r="O537" s="8" t="s">
        <v>528</v>
      </c>
      <c r="P537" s="21" t="s">
        <v>1090</v>
      </c>
      <c r="Q537" s="21" t="s">
        <v>1092</v>
      </c>
      <c r="R537" s="21"/>
      <c r="S537" s="21"/>
    </row>
    <row r="538" spans="1:19" ht="54">
      <c r="A538" s="12">
        <v>10531</v>
      </c>
      <c r="B538" s="12" t="s">
        <v>2</v>
      </c>
      <c r="C538" s="12" t="s">
        <v>993</v>
      </c>
      <c r="D538" s="12" t="s">
        <v>994</v>
      </c>
      <c r="E538" s="12">
        <v>1030211</v>
      </c>
      <c r="F538" s="12"/>
      <c r="G538" s="12" t="s">
        <v>226</v>
      </c>
      <c r="H538" s="12">
        <v>1</v>
      </c>
      <c r="I538" s="12" t="s">
        <v>561</v>
      </c>
      <c r="J538" s="13">
        <v>1700</v>
      </c>
      <c r="K538" s="12" t="s">
        <v>404</v>
      </c>
      <c r="L538" s="12" t="s">
        <v>422</v>
      </c>
      <c r="M538" s="12" t="s">
        <v>1159</v>
      </c>
      <c r="N538" s="34">
        <v>5</v>
      </c>
      <c r="O538" s="12" t="s">
        <v>528</v>
      </c>
      <c r="P538" s="2" t="s">
        <v>1091</v>
      </c>
      <c r="Q538" s="2" t="s">
        <v>1092</v>
      </c>
    </row>
    <row r="539" spans="1:19" ht="54">
      <c r="A539" s="8">
        <v>10585</v>
      </c>
      <c r="B539" s="8" t="s">
        <v>1</v>
      </c>
      <c r="C539" s="8" t="s">
        <v>993</v>
      </c>
      <c r="D539" s="8" t="s">
        <v>994</v>
      </c>
      <c r="E539" s="8">
        <v>1040399</v>
      </c>
      <c r="F539" s="8"/>
      <c r="G539" s="8" t="s">
        <v>246</v>
      </c>
      <c r="H539" s="8"/>
      <c r="I539" s="8" t="s">
        <v>544</v>
      </c>
      <c r="J539" s="18">
        <v>6000</v>
      </c>
      <c r="K539" s="8"/>
      <c r="L539" s="8"/>
      <c r="M539" s="8" t="s">
        <v>1158</v>
      </c>
      <c r="N539" s="34">
        <v>5</v>
      </c>
      <c r="O539" s="8" t="s">
        <v>528</v>
      </c>
      <c r="P539" s="21"/>
      <c r="Q539" s="21"/>
      <c r="R539" s="21"/>
      <c r="S539" s="21"/>
    </row>
    <row r="540" spans="1:19" ht="54">
      <c r="A540" s="12">
        <v>10585</v>
      </c>
      <c r="B540" s="12" t="s">
        <v>1</v>
      </c>
      <c r="C540" s="12" t="s">
        <v>993</v>
      </c>
      <c r="D540" s="12" t="s">
        <v>994</v>
      </c>
      <c r="E540" s="12">
        <v>1040399</v>
      </c>
      <c r="F540" s="12"/>
      <c r="G540" s="12" t="s">
        <v>246</v>
      </c>
      <c r="H540" s="12">
        <v>1</v>
      </c>
      <c r="I540" s="12" t="s">
        <v>650</v>
      </c>
      <c r="J540" s="13">
        <v>6000</v>
      </c>
      <c r="K540" s="12" t="s">
        <v>404</v>
      </c>
      <c r="L540" s="24" t="s">
        <v>423</v>
      </c>
      <c r="M540" s="12" t="s">
        <v>1159</v>
      </c>
      <c r="N540" s="34">
        <v>5</v>
      </c>
      <c r="O540" s="12" t="s">
        <v>528</v>
      </c>
    </row>
    <row r="541" spans="1:19" ht="54">
      <c r="A541" s="8">
        <v>10597</v>
      </c>
      <c r="B541" s="8" t="s">
        <v>2</v>
      </c>
      <c r="C541" s="8" t="s">
        <v>993</v>
      </c>
      <c r="D541" s="8" t="s">
        <v>994</v>
      </c>
      <c r="E541" s="23" t="s">
        <v>1059</v>
      </c>
      <c r="F541" s="8"/>
      <c r="G541" s="8" t="s">
        <v>1060</v>
      </c>
      <c r="H541" s="8"/>
      <c r="I541" s="8"/>
      <c r="J541" s="18">
        <v>727.56</v>
      </c>
      <c r="K541" s="8"/>
      <c r="L541" s="8"/>
      <c r="M541" s="8" t="s">
        <v>1158</v>
      </c>
      <c r="N541" s="34">
        <v>5</v>
      </c>
      <c r="O541" s="8"/>
      <c r="P541" s="21" t="s">
        <v>1090</v>
      </c>
      <c r="Q541" s="21" t="s">
        <v>1092</v>
      </c>
      <c r="R541" s="21"/>
      <c r="S541" s="21"/>
    </row>
    <row r="542" spans="1:19" ht="54">
      <c r="A542" s="12">
        <v>10597</v>
      </c>
      <c r="B542" s="12" t="s">
        <v>2</v>
      </c>
      <c r="C542" s="12" t="s">
        <v>993</v>
      </c>
      <c r="D542" s="12" t="s">
        <v>994</v>
      </c>
      <c r="E542" s="22" t="s">
        <v>1059</v>
      </c>
      <c r="F542" s="12"/>
      <c r="G542" s="12" t="s">
        <v>1060</v>
      </c>
      <c r="H542" s="12">
        <v>1</v>
      </c>
      <c r="I542" s="12" t="s">
        <v>1061</v>
      </c>
      <c r="J542" s="13">
        <v>727.56</v>
      </c>
      <c r="K542" s="12" t="s">
        <v>404</v>
      </c>
      <c r="L542" s="22" t="s">
        <v>423</v>
      </c>
      <c r="M542" s="12" t="s">
        <v>1159</v>
      </c>
      <c r="N542" s="34">
        <v>5</v>
      </c>
      <c r="O542" s="12"/>
      <c r="P542" s="2" t="s">
        <v>1091</v>
      </c>
      <c r="Q542" s="2" t="s">
        <v>1092</v>
      </c>
    </row>
    <row r="543" spans="1:19" ht="54">
      <c r="A543" s="8">
        <v>10624</v>
      </c>
      <c r="B543" s="8" t="s">
        <v>2</v>
      </c>
      <c r="C543" s="8" t="s">
        <v>993</v>
      </c>
      <c r="D543" s="8" t="s">
        <v>994</v>
      </c>
      <c r="E543" s="23" t="s">
        <v>1063</v>
      </c>
      <c r="F543" s="8"/>
      <c r="G543" s="8" t="s">
        <v>1062</v>
      </c>
      <c r="H543" s="8"/>
      <c r="I543" s="8"/>
      <c r="J543" s="18">
        <v>30323.61</v>
      </c>
      <c r="K543" s="8"/>
      <c r="L543" s="8"/>
      <c r="M543" s="8" t="s">
        <v>1158</v>
      </c>
      <c r="N543" s="34">
        <v>5</v>
      </c>
      <c r="O543" s="8"/>
      <c r="P543" s="21" t="s">
        <v>1090</v>
      </c>
      <c r="Q543" s="21" t="s">
        <v>1092</v>
      </c>
      <c r="R543" s="21"/>
      <c r="S543" s="21"/>
    </row>
    <row r="544" spans="1:19" ht="54">
      <c r="A544" s="12">
        <v>10624</v>
      </c>
      <c r="B544" s="12" t="s">
        <v>2</v>
      </c>
      <c r="C544" s="12" t="s">
        <v>993</v>
      </c>
      <c r="D544" s="12" t="s">
        <v>994</v>
      </c>
      <c r="E544" s="22" t="s">
        <v>1063</v>
      </c>
      <c r="F544" s="12"/>
      <c r="G544" s="12" t="s">
        <v>1062</v>
      </c>
      <c r="H544" s="12">
        <v>1</v>
      </c>
      <c r="I544" s="12" t="s">
        <v>1064</v>
      </c>
      <c r="J544" s="13">
        <v>30323.61</v>
      </c>
      <c r="K544" s="12" t="s">
        <v>404</v>
      </c>
      <c r="L544" s="12" t="s">
        <v>422</v>
      </c>
      <c r="M544" s="12" t="s">
        <v>1159</v>
      </c>
      <c r="N544" s="34">
        <v>5</v>
      </c>
      <c r="O544" s="12"/>
      <c r="P544" s="2" t="s">
        <v>1091</v>
      </c>
      <c r="Q544" s="2" t="s">
        <v>1092</v>
      </c>
    </row>
    <row r="545" spans="1:19" ht="90">
      <c r="A545" s="8">
        <v>10634</v>
      </c>
      <c r="B545" s="8" t="s">
        <v>1</v>
      </c>
      <c r="C545" s="8" t="s">
        <v>996</v>
      </c>
      <c r="D545" s="8" t="s">
        <v>997</v>
      </c>
      <c r="E545" s="8">
        <v>1030102</v>
      </c>
      <c r="F545" s="8"/>
      <c r="G545" s="8" t="s">
        <v>266</v>
      </c>
      <c r="H545" s="8"/>
      <c r="I545" s="8" t="s">
        <v>544</v>
      </c>
      <c r="J545" s="18">
        <v>350</v>
      </c>
      <c r="K545" s="8"/>
      <c r="L545" s="8"/>
      <c r="M545" s="8" t="s">
        <v>1158</v>
      </c>
      <c r="N545" s="34">
        <v>5</v>
      </c>
      <c r="O545" s="8" t="s">
        <v>528</v>
      </c>
      <c r="P545" s="21"/>
      <c r="Q545" s="21"/>
      <c r="R545" s="21"/>
      <c r="S545" s="21"/>
    </row>
    <row r="546" spans="1:19" s="21" customFormat="1" ht="90">
      <c r="A546" s="12">
        <v>10634</v>
      </c>
      <c r="B546" s="12" t="s">
        <v>1</v>
      </c>
      <c r="C546" s="12" t="s">
        <v>996</v>
      </c>
      <c r="D546" s="12" t="s">
        <v>997</v>
      </c>
      <c r="E546" s="12">
        <v>1030102</v>
      </c>
      <c r="F546" s="12"/>
      <c r="G546" s="12" t="s">
        <v>266</v>
      </c>
      <c r="H546" s="12">
        <v>1</v>
      </c>
      <c r="I546" s="12" t="s">
        <v>651</v>
      </c>
      <c r="J546" s="13">
        <v>350</v>
      </c>
      <c r="K546" s="12" t="s">
        <v>414</v>
      </c>
      <c r="L546" s="12" t="s">
        <v>422</v>
      </c>
      <c r="M546" s="12" t="s">
        <v>1159</v>
      </c>
      <c r="N546" s="34">
        <v>5</v>
      </c>
      <c r="O546" s="12" t="s">
        <v>528</v>
      </c>
      <c r="P546" s="2"/>
      <c r="Q546" s="2"/>
      <c r="R546" s="2"/>
      <c r="S546" s="2"/>
    </row>
    <row r="547" spans="1:19" ht="54">
      <c r="A547" s="8">
        <v>10643</v>
      </c>
      <c r="B547" s="8" t="s">
        <v>1</v>
      </c>
      <c r="C547" s="8" t="s">
        <v>993</v>
      </c>
      <c r="D547" s="8" t="s">
        <v>994</v>
      </c>
      <c r="E547" s="8">
        <v>1030102</v>
      </c>
      <c r="F547" s="8"/>
      <c r="G547" s="8" t="s">
        <v>274</v>
      </c>
      <c r="H547" s="8"/>
      <c r="I547" s="8" t="s">
        <v>544</v>
      </c>
      <c r="J547" s="18">
        <v>500</v>
      </c>
      <c r="K547" s="8"/>
      <c r="L547" s="8"/>
      <c r="M547" s="8" t="s">
        <v>1158</v>
      </c>
      <c r="N547" s="34">
        <v>5</v>
      </c>
      <c r="O547" s="8" t="s">
        <v>528</v>
      </c>
      <c r="P547" s="21"/>
      <c r="Q547" s="21"/>
      <c r="R547" s="21"/>
      <c r="S547" s="21"/>
    </row>
    <row r="548" spans="1:19" ht="54">
      <c r="A548" s="12">
        <v>10643</v>
      </c>
      <c r="B548" s="12" t="s">
        <v>1</v>
      </c>
      <c r="C548" s="12" t="s">
        <v>993</v>
      </c>
      <c r="D548" s="12" t="s">
        <v>994</v>
      </c>
      <c r="E548" s="12">
        <v>1030102</v>
      </c>
      <c r="F548" s="12"/>
      <c r="G548" s="12" t="s">
        <v>274</v>
      </c>
      <c r="H548" s="12">
        <v>1</v>
      </c>
      <c r="I548" s="12" t="s">
        <v>652</v>
      </c>
      <c r="J548" s="13">
        <v>500</v>
      </c>
      <c r="K548" s="12" t="s">
        <v>399</v>
      </c>
      <c r="L548" s="12" t="s">
        <v>422</v>
      </c>
      <c r="M548" s="12" t="s">
        <v>1159</v>
      </c>
      <c r="N548" s="34">
        <v>5</v>
      </c>
      <c r="O548" s="12" t="s">
        <v>528</v>
      </c>
    </row>
    <row r="549" spans="1:19" s="21" customFormat="1" ht="54">
      <c r="A549" s="8">
        <v>10649</v>
      </c>
      <c r="B549" s="8" t="s">
        <v>2</v>
      </c>
      <c r="C549" s="8" t="s">
        <v>993</v>
      </c>
      <c r="D549" s="8" t="s">
        <v>994</v>
      </c>
      <c r="E549" s="8">
        <v>1020103</v>
      </c>
      <c r="F549" s="8"/>
      <c r="G549" s="8" t="s">
        <v>1065</v>
      </c>
      <c r="H549" s="8"/>
      <c r="I549" s="8"/>
      <c r="J549" s="18">
        <v>1025.6400000000001</v>
      </c>
      <c r="K549" s="8"/>
      <c r="L549" s="8"/>
      <c r="M549" s="8" t="s">
        <v>1158</v>
      </c>
      <c r="N549" s="34">
        <v>5</v>
      </c>
      <c r="O549" s="8"/>
      <c r="P549" s="21" t="s">
        <v>1090</v>
      </c>
      <c r="Q549" s="21" t="s">
        <v>1092</v>
      </c>
    </row>
    <row r="550" spans="1:19" ht="54">
      <c r="A550" s="12">
        <v>10649</v>
      </c>
      <c r="B550" s="12" t="s">
        <v>2</v>
      </c>
      <c r="C550" s="12" t="s">
        <v>993</v>
      </c>
      <c r="D550" s="12" t="s">
        <v>994</v>
      </c>
      <c r="E550" s="12">
        <v>1020103</v>
      </c>
      <c r="F550" s="12"/>
      <c r="G550" s="12" t="s">
        <v>1065</v>
      </c>
      <c r="H550" s="12">
        <v>1</v>
      </c>
      <c r="I550" s="12" t="s">
        <v>1066</v>
      </c>
      <c r="J550" s="13">
        <v>1025.6400000000001</v>
      </c>
      <c r="K550" s="12" t="s">
        <v>404</v>
      </c>
      <c r="L550" s="12" t="s">
        <v>422</v>
      </c>
      <c r="M550" s="12" t="s">
        <v>1159</v>
      </c>
      <c r="N550" s="34">
        <v>5</v>
      </c>
      <c r="O550" s="12"/>
      <c r="P550" s="2" t="s">
        <v>1091</v>
      </c>
      <c r="Q550" s="2" t="s">
        <v>1092</v>
      </c>
    </row>
    <row r="551" spans="1:19" s="21" customFormat="1" ht="54">
      <c r="A551" s="8">
        <v>10655</v>
      </c>
      <c r="B551" s="8" t="s">
        <v>1</v>
      </c>
      <c r="C551" s="8" t="s">
        <v>993</v>
      </c>
      <c r="D551" s="8" t="s">
        <v>994</v>
      </c>
      <c r="E551" s="8">
        <v>1030299</v>
      </c>
      <c r="F551" s="8"/>
      <c r="G551" s="8" t="s">
        <v>327</v>
      </c>
      <c r="H551" s="8"/>
      <c r="I551" s="8" t="s">
        <v>544</v>
      </c>
      <c r="J551" s="18">
        <v>20000</v>
      </c>
      <c r="K551" s="8"/>
      <c r="L551" s="8"/>
      <c r="M551" s="8" t="s">
        <v>1158</v>
      </c>
      <c r="N551" s="34">
        <v>5</v>
      </c>
      <c r="O551" s="8" t="s">
        <v>528</v>
      </c>
    </row>
    <row r="552" spans="1:19" ht="54">
      <c r="A552" s="12">
        <v>10655</v>
      </c>
      <c r="B552" s="12" t="s">
        <v>1</v>
      </c>
      <c r="C552" s="12" t="s">
        <v>993</v>
      </c>
      <c r="D552" s="12" t="s">
        <v>994</v>
      </c>
      <c r="E552" s="12">
        <v>1030299</v>
      </c>
      <c r="F552" s="12"/>
      <c r="G552" s="12" t="s">
        <v>327</v>
      </c>
      <c r="H552" s="12">
        <v>1</v>
      </c>
      <c r="I552" s="12" t="s">
        <v>654</v>
      </c>
      <c r="J552" s="13">
        <v>1252</v>
      </c>
      <c r="K552" s="12" t="s">
        <v>404</v>
      </c>
      <c r="L552" s="12" t="s">
        <v>445</v>
      </c>
      <c r="M552" s="12" t="s">
        <v>1159</v>
      </c>
      <c r="N552" s="34">
        <v>5</v>
      </c>
      <c r="O552" s="12" t="s">
        <v>528</v>
      </c>
    </row>
    <row r="553" spans="1:19" s="21" customFormat="1" ht="54">
      <c r="A553" s="12">
        <v>10655</v>
      </c>
      <c r="B553" s="12" t="s">
        <v>1</v>
      </c>
      <c r="C553" s="12" t="s">
        <v>993</v>
      </c>
      <c r="D553" s="12" t="s">
        <v>994</v>
      </c>
      <c r="E553" s="12">
        <v>1030299</v>
      </c>
      <c r="F553" s="12"/>
      <c r="G553" s="12" t="s">
        <v>327</v>
      </c>
      <c r="H553" s="12">
        <v>2</v>
      </c>
      <c r="I553" s="12" t="s">
        <v>620</v>
      </c>
      <c r="J553" s="13">
        <v>18748</v>
      </c>
      <c r="K553" s="12" t="s">
        <v>404</v>
      </c>
      <c r="L553" s="12" t="s">
        <v>422</v>
      </c>
      <c r="M553" s="12" t="s">
        <v>1159</v>
      </c>
      <c r="N553" s="34">
        <v>5</v>
      </c>
      <c r="O553" s="12" t="s">
        <v>528</v>
      </c>
      <c r="P553" s="2"/>
      <c r="Q553" s="2"/>
      <c r="R553" s="2"/>
      <c r="S553" s="2"/>
    </row>
    <row r="554" spans="1:19" ht="54">
      <c r="A554" s="8">
        <v>10654</v>
      </c>
      <c r="B554" s="8" t="s">
        <v>1</v>
      </c>
      <c r="C554" s="8" t="s">
        <v>993</v>
      </c>
      <c r="D554" s="8" t="s">
        <v>994</v>
      </c>
      <c r="E554" s="8">
        <v>1030299</v>
      </c>
      <c r="F554" s="8"/>
      <c r="G554" s="8" t="s">
        <v>328</v>
      </c>
      <c r="H554" s="8"/>
      <c r="I554" s="8" t="s">
        <v>544</v>
      </c>
      <c r="J554" s="18">
        <v>14485</v>
      </c>
      <c r="K554" s="8"/>
      <c r="L554" s="8"/>
      <c r="M554" s="8" t="s">
        <v>1158</v>
      </c>
      <c r="N554" s="34">
        <v>5</v>
      </c>
      <c r="O554" s="8" t="s">
        <v>528</v>
      </c>
      <c r="P554" s="21"/>
      <c r="Q554" s="21"/>
      <c r="R554" s="21"/>
      <c r="S554" s="21"/>
    </row>
    <row r="555" spans="1:19" s="21" customFormat="1" ht="54">
      <c r="A555" s="12">
        <v>10654</v>
      </c>
      <c r="B555" s="12" t="s">
        <v>1</v>
      </c>
      <c r="C555" s="12" t="s">
        <v>993</v>
      </c>
      <c r="D555" s="12" t="s">
        <v>994</v>
      </c>
      <c r="E555" s="12">
        <v>1030299</v>
      </c>
      <c r="F555" s="12"/>
      <c r="G555" s="12" t="s">
        <v>328</v>
      </c>
      <c r="H555" s="12">
        <v>1</v>
      </c>
      <c r="I555" s="12" t="s">
        <v>655</v>
      </c>
      <c r="J555" s="13">
        <v>10141.200000000001</v>
      </c>
      <c r="K555" s="12" t="s">
        <v>404</v>
      </c>
      <c r="L555" s="12" t="s">
        <v>445</v>
      </c>
      <c r="M555" s="12" t="s">
        <v>1159</v>
      </c>
      <c r="N555" s="34">
        <v>5</v>
      </c>
      <c r="O555" s="12" t="s">
        <v>528</v>
      </c>
      <c r="P555" s="2"/>
      <c r="Q555" s="2"/>
      <c r="R555" s="2"/>
      <c r="S555" s="2"/>
    </row>
    <row r="556" spans="1:19" ht="54">
      <c r="A556" s="12">
        <v>10654</v>
      </c>
      <c r="B556" s="12" t="s">
        <v>1</v>
      </c>
      <c r="C556" s="12" t="s">
        <v>993</v>
      </c>
      <c r="D556" s="12" t="s">
        <v>994</v>
      </c>
      <c r="E556" s="12">
        <v>1030299</v>
      </c>
      <c r="F556" s="12"/>
      <c r="G556" s="12" t="s">
        <v>328</v>
      </c>
      <c r="H556" s="12">
        <v>2</v>
      </c>
      <c r="I556" s="12" t="s">
        <v>656</v>
      </c>
      <c r="J556" s="13">
        <v>4343.8</v>
      </c>
      <c r="K556" s="12" t="s">
        <v>404</v>
      </c>
      <c r="L556" s="12" t="s">
        <v>445</v>
      </c>
      <c r="M556" s="12" t="s">
        <v>1159</v>
      </c>
      <c r="N556" s="34">
        <v>5</v>
      </c>
      <c r="O556" s="12" t="s">
        <v>528</v>
      </c>
    </row>
    <row r="557" spans="1:19" s="21" customFormat="1" ht="54">
      <c r="A557" s="8">
        <v>10654</v>
      </c>
      <c r="B557" s="8" t="s">
        <v>2</v>
      </c>
      <c r="C557" s="8" t="s">
        <v>993</v>
      </c>
      <c r="D557" s="8" t="s">
        <v>994</v>
      </c>
      <c r="E557" s="8">
        <v>1030299</v>
      </c>
      <c r="F557" s="8"/>
      <c r="G557" s="8" t="s">
        <v>328</v>
      </c>
      <c r="H557" s="8"/>
      <c r="I557" s="8" t="s">
        <v>544</v>
      </c>
      <c r="J557" s="18">
        <v>7568.02</v>
      </c>
      <c r="K557" s="8"/>
      <c r="L557" s="8"/>
      <c r="M557" s="8" t="s">
        <v>1158</v>
      </c>
      <c r="N557" s="34">
        <v>5</v>
      </c>
      <c r="O557" s="8" t="s">
        <v>528</v>
      </c>
      <c r="P557" s="21" t="s">
        <v>1090</v>
      </c>
      <c r="Q557" s="21" t="s">
        <v>1092</v>
      </c>
    </row>
    <row r="558" spans="1:19" ht="54">
      <c r="A558" s="12">
        <v>10654</v>
      </c>
      <c r="B558" s="12" t="s">
        <v>2</v>
      </c>
      <c r="C558" s="12" t="s">
        <v>993</v>
      </c>
      <c r="D558" s="12" t="s">
        <v>994</v>
      </c>
      <c r="E558" s="12">
        <v>1030299</v>
      </c>
      <c r="F558" s="12"/>
      <c r="G558" s="12" t="s">
        <v>328</v>
      </c>
      <c r="H558" s="12">
        <v>1</v>
      </c>
      <c r="I558" s="12" t="s">
        <v>1067</v>
      </c>
      <c r="J558" s="13">
        <v>7568.02</v>
      </c>
      <c r="K558" s="12" t="s">
        <v>404</v>
      </c>
      <c r="L558" s="12" t="s">
        <v>422</v>
      </c>
      <c r="M558" s="12" t="s">
        <v>1159</v>
      </c>
      <c r="N558" s="34">
        <v>5</v>
      </c>
      <c r="O558" s="12" t="s">
        <v>528</v>
      </c>
      <c r="P558" s="2" t="s">
        <v>1091</v>
      </c>
      <c r="Q558" s="2" t="s">
        <v>1092</v>
      </c>
    </row>
    <row r="559" spans="1:19" s="21" customFormat="1" ht="54">
      <c r="A559" s="8">
        <v>10188</v>
      </c>
      <c r="B559" s="8" t="s">
        <v>1</v>
      </c>
      <c r="C559" s="8" t="s">
        <v>993</v>
      </c>
      <c r="D559" s="8" t="s">
        <v>994</v>
      </c>
      <c r="E559" s="8">
        <v>1030201</v>
      </c>
      <c r="F559" s="8">
        <v>1030201002</v>
      </c>
      <c r="G559" s="8" t="s">
        <v>93</v>
      </c>
      <c r="H559" s="8"/>
      <c r="I559" s="8" t="s">
        <v>544</v>
      </c>
      <c r="J559" s="18">
        <v>15000</v>
      </c>
      <c r="K559" s="8"/>
      <c r="L559" s="8"/>
      <c r="M559" s="8" t="s">
        <v>535</v>
      </c>
      <c r="N559" s="8">
        <v>6</v>
      </c>
      <c r="O559" s="8" t="s">
        <v>535</v>
      </c>
    </row>
    <row r="560" spans="1:19" ht="54">
      <c r="A560" s="12">
        <v>10188</v>
      </c>
      <c r="B560" s="12" t="s">
        <v>1</v>
      </c>
      <c r="C560" s="12" t="s">
        <v>993</v>
      </c>
      <c r="D560" s="12" t="s">
        <v>994</v>
      </c>
      <c r="E560" s="12">
        <v>1030201</v>
      </c>
      <c r="F560" s="12">
        <v>1030201002</v>
      </c>
      <c r="G560" s="12" t="s">
        <v>93</v>
      </c>
      <c r="H560" s="12">
        <v>1</v>
      </c>
      <c r="I560" s="12" t="s">
        <v>712</v>
      </c>
      <c r="J560" s="13">
        <v>15000</v>
      </c>
      <c r="K560" s="12" t="s">
        <v>408</v>
      </c>
      <c r="L560" s="12" t="s">
        <v>422</v>
      </c>
      <c r="M560" s="12" t="s">
        <v>535</v>
      </c>
      <c r="N560" s="8">
        <v>6</v>
      </c>
      <c r="O560" s="12" t="s">
        <v>535</v>
      </c>
    </row>
    <row r="561" spans="1:19" s="21" customFormat="1" ht="54">
      <c r="A561" s="8">
        <v>10554</v>
      </c>
      <c r="B561" s="8" t="s">
        <v>1</v>
      </c>
      <c r="C561" s="8" t="s">
        <v>993</v>
      </c>
      <c r="D561" s="8" t="s">
        <v>1002</v>
      </c>
      <c r="E561" s="8">
        <v>1030213</v>
      </c>
      <c r="F561" s="8"/>
      <c r="G561" s="8" t="s">
        <v>228</v>
      </c>
      <c r="H561" s="8"/>
      <c r="I561" s="8" t="s">
        <v>544</v>
      </c>
      <c r="J561" s="18">
        <v>24590</v>
      </c>
      <c r="K561" s="8"/>
      <c r="L561" s="8"/>
      <c r="M561" s="8" t="s">
        <v>535</v>
      </c>
      <c r="N561" s="8">
        <v>6</v>
      </c>
      <c r="O561" s="8" t="s">
        <v>535</v>
      </c>
    </row>
    <row r="562" spans="1:19" ht="54">
      <c r="A562" s="12">
        <v>10554</v>
      </c>
      <c r="B562" s="12" t="s">
        <v>1</v>
      </c>
      <c r="C562" s="12" t="s">
        <v>993</v>
      </c>
      <c r="D562" s="12" t="s">
        <v>1002</v>
      </c>
      <c r="E562" s="12">
        <v>1030213</v>
      </c>
      <c r="F562" s="12"/>
      <c r="G562" s="12" t="s">
        <v>228</v>
      </c>
      <c r="H562" s="12">
        <v>1</v>
      </c>
      <c r="I562" s="12" t="s">
        <v>713</v>
      </c>
      <c r="J562" s="13">
        <v>24590</v>
      </c>
      <c r="K562" s="12" t="s">
        <v>419</v>
      </c>
      <c r="L562" s="12" t="s">
        <v>422</v>
      </c>
      <c r="M562" s="12" t="s">
        <v>535</v>
      </c>
      <c r="N562" s="8">
        <v>6</v>
      </c>
      <c r="O562" s="12" t="s">
        <v>535</v>
      </c>
    </row>
    <row r="563" spans="1:19" s="21" customFormat="1" ht="54">
      <c r="A563" s="9">
        <v>10081</v>
      </c>
      <c r="B563" s="8" t="s">
        <v>1</v>
      </c>
      <c r="C563" s="8" t="s">
        <v>993</v>
      </c>
      <c r="D563" s="8" t="s">
        <v>1002</v>
      </c>
      <c r="E563" s="8">
        <v>1030102</v>
      </c>
      <c r="F563" s="8">
        <v>1030102008</v>
      </c>
      <c r="G563" s="8" t="s">
        <v>35</v>
      </c>
      <c r="H563" s="8"/>
      <c r="I563" s="8" t="s">
        <v>544</v>
      </c>
      <c r="J563" s="18">
        <v>5000</v>
      </c>
      <c r="K563" s="8"/>
      <c r="L563" s="8"/>
      <c r="M563" s="8" t="s">
        <v>1154</v>
      </c>
      <c r="N563" s="34">
        <v>7</v>
      </c>
      <c r="O563" s="8" t="s">
        <v>528</v>
      </c>
    </row>
    <row r="564" spans="1:19" ht="54">
      <c r="A564" s="14">
        <v>10081</v>
      </c>
      <c r="B564" s="12" t="s">
        <v>1</v>
      </c>
      <c r="C564" s="12" t="s">
        <v>993</v>
      </c>
      <c r="D564" s="12" t="s">
        <v>1002</v>
      </c>
      <c r="E564" s="12">
        <v>1030102</v>
      </c>
      <c r="F564" s="12">
        <v>1030102008</v>
      </c>
      <c r="G564" s="12" t="s">
        <v>35</v>
      </c>
      <c r="H564" s="12">
        <v>1</v>
      </c>
      <c r="I564" s="12" t="s">
        <v>616</v>
      </c>
      <c r="J564" s="13">
        <v>5000</v>
      </c>
      <c r="K564" s="14" t="s">
        <v>400</v>
      </c>
      <c r="L564" s="12" t="s">
        <v>423</v>
      </c>
      <c r="M564" s="12" t="s">
        <v>1154</v>
      </c>
      <c r="N564" s="34">
        <v>7</v>
      </c>
      <c r="O564" s="12" t="s">
        <v>528</v>
      </c>
    </row>
    <row r="565" spans="1:19" s="21" customFormat="1" ht="90.75" customHeight="1">
      <c r="A565" s="8">
        <v>10566</v>
      </c>
      <c r="B565" s="8" t="s">
        <v>1</v>
      </c>
      <c r="C565" s="8" t="s">
        <v>996</v>
      </c>
      <c r="D565" s="8" t="s">
        <v>997</v>
      </c>
      <c r="E565" s="8">
        <v>1030219</v>
      </c>
      <c r="F565" s="8"/>
      <c r="G565" s="8" t="s">
        <v>236</v>
      </c>
      <c r="H565" s="8"/>
      <c r="I565" s="8" t="s">
        <v>544</v>
      </c>
      <c r="J565" s="18">
        <v>12800</v>
      </c>
      <c r="K565" s="8"/>
      <c r="L565" s="8"/>
      <c r="M565" s="8" t="s">
        <v>1154</v>
      </c>
      <c r="N565" s="34">
        <v>7</v>
      </c>
      <c r="O565" s="8" t="s">
        <v>528</v>
      </c>
    </row>
    <row r="566" spans="1:19" ht="90.75" customHeight="1">
      <c r="A566" s="12">
        <v>10566</v>
      </c>
      <c r="B566" s="12" t="s">
        <v>1</v>
      </c>
      <c r="C566" s="12" t="s">
        <v>996</v>
      </c>
      <c r="D566" s="12" t="s">
        <v>997</v>
      </c>
      <c r="E566" s="12">
        <v>1030219</v>
      </c>
      <c r="F566" s="12"/>
      <c r="G566" s="12" t="s">
        <v>236</v>
      </c>
      <c r="H566" s="12">
        <v>1</v>
      </c>
      <c r="I566" s="12" t="s">
        <v>649</v>
      </c>
      <c r="J566" s="13">
        <v>12800</v>
      </c>
      <c r="K566" s="12" t="s">
        <v>400</v>
      </c>
      <c r="L566" s="12" t="s">
        <v>422</v>
      </c>
      <c r="M566" s="12" t="s">
        <v>1154</v>
      </c>
      <c r="N566" s="34">
        <v>7</v>
      </c>
      <c r="O566" s="12" t="s">
        <v>528</v>
      </c>
    </row>
    <row r="567" spans="1:19" s="21" customFormat="1" ht="90">
      <c r="A567" s="8">
        <v>20048</v>
      </c>
      <c r="B567" s="8" t="s">
        <v>1</v>
      </c>
      <c r="C567" s="8" t="s">
        <v>996</v>
      </c>
      <c r="D567" s="8" t="s">
        <v>997</v>
      </c>
      <c r="E567" s="8">
        <v>2020103</v>
      </c>
      <c r="F567" s="8"/>
      <c r="G567" s="8" t="s">
        <v>1163</v>
      </c>
      <c r="H567" s="8"/>
      <c r="I567" s="8" t="s">
        <v>544</v>
      </c>
      <c r="J567" s="18">
        <v>4500</v>
      </c>
      <c r="K567" s="8"/>
      <c r="L567" s="8"/>
      <c r="M567" s="8" t="s">
        <v>1154</v>
      </c>
      <c r="N567" s="34">
        <v>7</v>
      </c>
      <c r="O567" s="8" t="s">
        <v>528</v>
      </c>
    </row>
    <row r="568" spans="1:19" ht="90">
      <c r="A568" s="12">
        <v>20048</v>
      </c>
      <c r="B568" s="12" t="s">
        <v>1</v>
      </c>
      <c r="C568" s="12" t="s">
        <v>996</v>
      </c>
      <c r="D568" s="12" t="s">
        <v>997</v>
      </c>
      <c r="E568" s="12">
        <v>2020103</v>
      </c>
      <c r="F568" s="12"/>
      <c r="G568" s="12" t="s">
        <v>1163</v>
      </c>
      <c r="H568" s="12">
        <v>1</v>
      </c>
      <c r="I568" s="12" t="s">
        <v>653</v>
      </c>
      <c r="J568" s="13">
        <v>4500</v>
      </c>
      <c r="K568" s="12" t="s">
        <v>400</v>
      </c>
      <c r="L568" s="12" t="s">
        <v>422</v>
      </c>
      <c r="M568" s="12" t="s">
        <v>1154</v>
      </c>
      <c r="N568" s="34">
        <v>7</v>
      </c>
      <c r="O568" s="12" t="s">
        <v>528</v>
      </c>
    </row>
    <row r="569" spans="1:19" ht="90">
      <c r="A569" s="8">
        <v>10215</v>
      </c>
      <c r="B569" s="8" t="s">
        <v>1</v>
      </c>
      <c r="C569" s="8" t="s">
        <v>993</v>
      </c>
      <c r="D569" s="8" t="s">
        <v>995</v>
      </c>
      <c r="E569" s="8">
        <v>1030205</v>
      </c>
      <c r="F569" s="8">
        <v>1030205001</v>
      </c>
      <c r="G569" s="8" t="s">
        <v>106</v>
      </c>
      <c r="H569" s="8"/>
      <c r="I569" s="8" t="s">
        <v>544</v>
      </c>
      <c r="J569" s="18">
        <v>40000</v>
      </c>
      <c r="K569" s="8"/>
      <c r="L569" s="8"/>
      <c r="M569" s="8" t="s">
        <v>1154</v>
      </c>
      <c r="N569" s="34">
        <v>7</v>
      </c>
      <c r="O569" s="8" t="s">
        <v>527</v>
      </c>
      <c r="P569" s="21"/>
      <c r="Q569" s="21"/>
      <c r="R569" s="21"/>
      <c r="S569" s="21"/>
    </row>
    <row r="570" spans="1:19" s="21" customFormat="1" ht="90">
      <c r="A570" s="12">
        <v>10215</v>
      </c>
      <c r="B570" s="12" t="s">
        <v>1</v>
      </c>
      <c r="C570" s="12" t="s">
        <v>993</v>
      </c>
      <c r="D570" s="12" t="s">
        <v>995</v>
      </c>
      <c r="E570" s="12">
        <v>1030205</v>
      </c>
      <c r="F570" s="12">
        <v>1030205001</v>
      </c>
      <c r="G570" s="12" t="s">
        <v>106</v>
      </c>
      <c r="H570" s="12">
        <v>1</v>
      </c>
      <c r="I570" s="12" t="s">
        <v>714</v>
      </c>
      <c r="J570" s="13">
        <v>40000</v>
      </c>
      <c r="K570" s="12" t="s">
        <v>388</v>
      </c>
      <c r="L570" s="12" t="s">
        <v>424</v>
      </c>
      <c r="M570" s="12" t="s">
        <v>1154</v>
      </c>
      <c r="N570" s="34">
        <v>7</v>
      </c>
      <c r="O570" s="12" t="s">
        <v>527</v>
      </c>
      <c r="P570" s="2"/>
      <c r="Q570" s="2"/>
      <c r="R570" s="2"/>
      <c r="S570" s="2"/>
    </row>
    <row r="571" spans="1:19" ht="90">
      <c r="A571" s="8">
        <v>10216</v>
      </c>
      <c r="B571" s="8" t="s">
        <v>1</v>
      </c>
      <c r="C571" s="8" t="s">
        <v>993</v>
      </c>
      <c r="D571" s="8" t="s">
        <v>995</v>
      </c>
      <c r="E571" s="8">
        <v>1030205</v>
      </c>
      <c r="F571" s="8">
        <v>1030205002</v>
      </c>
      <c r="G571" s="8" t="s">
        <v>107</v>
      </c>
      <c r="H571" s="8"/>
      <c r="I571" s="8" t="s">
        <v>544</v>
      </c>
      <c r="J571" s="18">
        <v>60000</v>
      </c>
      <c r="K571" s="8"/>
      <c r="L571" s="8"/>
      <c r="M571" s="8" t="s">
        <v>1154</v>
      </c>
      <c r="N571" s="34">
        <v>7</v>
      </c>
      <c r="O571" s="8" t="s">
        <v>527</v>
      </c>
      <c r="P571" s="21"/>
      <c r="Q571" s="21"/>
      <c r="R571" s="21"/>
      <c r="S571" s="21"/>
    </row>
    <row r="572" spans="1:19" ht="90">
      <c r="A572" s="12">
        <v>10216</v>
      </c>
      <c r="B572" s="12" t="s">
        <v>1</v>
      </c>
      <c r="C572" s="12" t="s">
        <v>993</v>
      </c>
      <c r="D572" s="12" t="s">
        <v>995</v>
      </c>
      <c r="E572" s="12">
        <v>1030205</v>
      </c>
      <c r="F572" s="12">
        <v>1030205002</v>
      </c>
      <c r="G572" s="12" t="s">
        <v>107</v>
      </c>
      <c r="H572" s="12">
        <v>1</v>
      </c>
      <c r="I572" s="12" t="s">
        <v>715</v>
      </c>
      <c r="J572" s="13">
        <v>50000</v>
      </c>
      <c r="K572" s="12" t="s">
        <v>388</v>
      </c>
      <c r="L572" s="12" t="s">
        <v>431</v>
      </c>
      <c r="M572" s="12" t="s">
        <v>1154</v>
      </c>
      <c r="N572" s="34">
        <v>7</v>
      </c>
      <c r="O572" s="12" t="s">
        <v>527</v>
      </c>
    </row>
    <row r="573" spans="1:19" s="21" customFormat="1" ht="90">
      <c r="A573" s="12">
        <v>10216</v>
      </c>
      <c r="B573" s="12" t="s">
        <v>1</v>
      </c>
      <c r="C573" s="12" t="s">
        <v>993</v>
      </c>
      <c r="D573" s="12" t="s">
        <v>995</v>
      </c>
      <c r="E573" s="12">
        <v>1030205</v>
      </c>
      <c r="F573" s="12">
        <v>1030205002</v>
      </c>
      <c r="G573" s="12" t="s">
        <v>107</v>
      </c>
      <c r="H573" s="12">
        <v>2</v>
      </c>
      <c r="I573" s="12" t="s">
        <v>717</v>
      </c>
      <c r="J573" s="13">
        <v>10000</v>
      </c>
      <c r="K573" s="12" t="s">
        <v>388</v>
      </c>
      <c r="L573" s="12" t="s">
        <v>430</v>
      </c>
      <c r="M573" s="12" t="s">
        <v>1154</v>
      </c>
      <c r="N573" s="34">
        <v>7</v>
      </c>
      <c r="O573" s="12" t="s">
        <v>527</v>
      </c>
      <c r="P573" s="2"/>
      <c r="Q573" s="2"/>
      <c r="R573" s="2"/>
      <c r="S573" s="2"/>
    </row>
    <row r="574" spans="1:19" ht="90">
      <c r="A574" s="8">
        <v>10219</v>
      </c>
      <c r="B574" s="8" t="s">
        <v>1</v>
      </c>
      <c r="C574" s="8" t="s">
        <v>993</v>
      </c>
      <c r="D574" s="8" t="s">
        <v>995</v>
      </c>
      <c r="E574" s="8">
        <v>1030219</v>
      </c>
      <c r="F574" s="8">
        <v>1030219004</v>
      </c>
      <c r="G574" s="8" t="s">
        <v>108</v>
      </c>
      <c r="H574" s="8"/>
      <c r="I574" s="8" t="s">
        <v>544</v>
      </c>
      <c r="J574" s="18">
        <f>32000+17850</f>
        <v>49850</v>
      </c>
      <c r="K574" s="8"/>
      <c r="L574" s="8"/>
      <c r="M574" s="8" t="s">
        <v>1154</v>
      </c>
      <c r="N574" s="34">
        <v>7</v>
      </c>
      <c r="O574" s="8" t="s">
        <v>527</v>
      </c>
      <c r="P574" s="21"/>
      <c r="Q574" s="21"/>
      <c r="R574" s="21"/>
      <c r="S574" s="21" t="s">
        <v>1109</v>
      </c>
    </row>
    <row r="575" spans="1:19" ht="90">
      <c r="A575" s="12">
        <v>10219</v>
      </c>
      <c r="B575" s="12" t="s">
        <v>1</v>
      </c>
      <c r="C575" s="12" t="s">
        <v>993</v>
      </c>
      <c r="D575" s="12" t="s">
        <v>995</v>
      </c>
      <c r="E575" s="12">
        <v>1030219</v>
      </c>
      <c r="F575" s="12">
        <v>1030219004</v>
      </c>
      <c r="G575" s="12" t="s">
        <v>108</v>
      </c>
      <c r="H575" s="12">
        <v>1</v>
      </c>
      <c r="I575" s="12" t="s">
        <v>716</v>
      </c>
      <c r="J575" s="13">
        <f>32000+17850</f>
        <v>49850</v>
      </c>
      <c r="K575" s="12" t="s">
        <v>388</v>
      </c>
      <c r="L575" s="12" t="s">
        <v>424</v>
      </c>
      <c r="M575" s="12" t="s">
        <v>1154</v>
      </c>
      <c r="N575" s="34">
        <v>7</v>
      </c>
      <c r="O575" s="12" t="s">
        <v>527</v>
      </c>
      <c r="S575" s="2" t="s">
        <v>1109</v>
      </c>
    </row>
    <row r="576" spans="1:19" s="21" customFormat="1" ht="54">
      <c r="A576" s="8">
        <v>10267</v>
      </c>
      <c r="B576" s="8" t="s">
        <v>1</v>
      </c>
      <c r="C576" s="8" t="s">
        <v>993</v>
      </c>
      <c r="D576" s="8" t="s">
        <v>1004</v>
      </c>
      <c r="E576" s="8">
        <v>1030102</v>
      </c>
      <c r="F576" s="8"/>
      <c r="G576" s="8" t="s">
        <v>143</v>
      </c>
      <c r="H576" s="8"/>
      <c r="I576" s="8" t="s">
        <v>544</v>
      </c>
      <c r="J576" s="18">
        <v>12000</v>
      </c>
      <c r="K576" s="8"/>
      <c r="L576" s="8"/>
      <c r="M576" s="8" t="s">
        <v>1154</v>
      </c>
      <c r="N576" s="34">
        <v>7</v>
      </c>
      <c r="O576" s="8" t="s">
        <v>527</v>
      </c>
    </row>
    <row r="577" spans="1:19" ht="54">
      <c r="A577" s="12">
        <v>10267</v>
      </c>
      <c r="B577" s="12" t="s">
        <v>1</v>
      </c>
      <c r="C577" s="12" t="s">
        <v>993</v>
      </c>
      <c r="D577" s="12" t="s">
        <v>1004</v>
      </c>
      <c r="E577" s="12">
        <v>1030102</v>
      </c>
      <c r="F577" s="12"/>
      <c r="G577" s="12" t="s">
        <v>143</v>
      </c>
      <c r="H577" s="12">
        <v>1</v>
      </c>
      <c r="I577" s="12" t="s">
        <v>718</v>
      </c>
      <c r="J577" s="13">
        <v>12000</v>
      </c>
      <c r="K577" s="12" t="s">
        <v>388</v>
      </c>
      <c r="L577" s="12" t="s">
        <v>437</v>
      </c>
      <c r="M577" s="12" t="s">
        <v>1154</v>
      </c>
      <c r="N577" s="34">
        <v>7</v>
      </c>
      <c r="O577" s="12" t="s">
        <v>527</v>
      </c>
    </row>
    <row r="578" spans="1:19" ht="54">
      <c r="A578" s="8">
        <v>10269</v>
      </c>
      <c r="B578" s="8" t="s">
        <v>1</v>
      </c>
      <c r="C578" s="8" t="s">
        <v>993</v>
      </c>
      <c r="D578" s="8" t="s">
        <v>1004</v>
      </c>
      <c r="E578" s="8">
        <v>1030219</v>
      </c>
      <c r="F578" s="8">
        <v>1030219009</v>
      </c>
      <c r="G578" s="8" t="s">
        <v>144</v>
      </c>
      <c r="H578" s="8"/>
      <c r="I578" s="8" t="s">
        <v>544</v>
      </c>
      <c r="J578" s="18">
        <v>130000</v>
      </c>
      <c r="K578" s="8"/>
      <c r="L578" s="8"/>
      <c r="M578" s="8" t="s">
        <v>1154</v>
      </c>
      <c r="N578" s="34">
        <v>7</v>
      </c>
      <c r="O578" s="8" t="s">
        <v>527</v>
      </c>
      <c r="P578" s="21"/>
      <c r="Q578" s="21"/>
      <c r="R578" s="21"/>
      <c r="S578" s="21"/>
    </row>
    <row r="579" spans="1:19" s="21" customFormat="1" ht="54">
      <c r="A579" s="12">
        <v>10269</v>
      </c>
      <c r="B579" s="12" t="s">
        <v>1</v>
      </c>
      <c r="C579" s="12" t="s">
        <v>993</v>
      </c>
      <c r="D579" s="12" t="s">
        <v>1004</v>
      </c>
      <c r="E579" s="12">
        <v>1030219</v>
      </c>
      <c r="F579" s="12">
        <v>1030219009</v>
      </c>
      <c r="G579" s="12" t="s">
        <v>144</v>
      </c>
      <c r="H579" s="12">
        <v>1</v>
      </c>
      <c r="I579" s="12" t="s">
        <v>719</v>
      </c>
      <c r="J579" s="13">
        <v>130000</v>
      </c>
      <c r="K579" s="12" t="s">
        <v>412</v>
      </c>
      <c r="L579" s="12" t="s">
        <v>424</v>
      </c>
      <c r="M579" s="12" t="s">
        <v>1154</v>
      </c>
      <c r="N579" s="34">
        <v>7</v>
      </c>
      <c r="O579" s="12" t="s">
        <v>527</v>
      </c>
      <c r="P579" s="2"/>
      <c r="Q579" s="2"/>
      <c r="R579" s="2"/>
      <c r="S579" s="2"/>
    </row>
    <row r="580" spans="1:19" ht="54">
      <c r="A580" s="8">
        <v>10271</v>
      </c>
      <c r="B580" s="8" t="s">
        <v>1</v>
      </c>
      <c r="C580" s="8" t="s">
        <v>993</v>
      </c>
      <c r="D580" s="8" t="s">
        <v>1004</v>
      </c>
      <c r="E580" s="8">
        <v>1030219</v>
      </c>
      <c r="F580" s="8">
        <v>1030219001</v>
      </c>
      <c r="G580" s="8" t="s">
        <v>145</v>
      </c>
      <c r="H580" s="8"/>
      <c r="I580" s="8" t="s">
        <v>544</v>
      </c>
      <c r="J580" s="18">
        <v>91810.99</v>
      </c>
      <c r="K580" s="8"/>
      <c r="L580" s="8"/>
      <c r="M580" s="8" t="s">
        <v>1154</v>
      </c>
      <c r="N580" s="34">
        <v>7</v>
      </c>
      <c r="O580" s="8" t="s">
        <v>527</v>
      </c>
      <c r="P580" s="21"/>
      <c r="Q580" s="21"/>
      <c r="R580" s="21"/>
      <c r="S580" s="21"/>
    </row>
    <row r="581" spans="1:19" s="21" customFormat="1" ht="54">
      <c r="A581" s="12">
        <v>10271</v>
      </c>
      <c r="B581" s="12" t="s">
        <v>1</v>
      </c>
      <c r="C581" s="12" t="s">
        <v>993</v>
      </c>
      <c r="D581" s="12" t="s">
        <v>1004</v>
      </c>
      <c r="E581" s="12">
        <v>1030219</v>
      </c>
      <c r="F581" s="12">
        <v>1030219001</v>
      </c>
      <c r="G581" s="12" t="s">
        <v>145</v>
      </c>
      <c r="H581" s="12">
        <v>1</v>
      </c>
      <c r="I581" s="12" t="s">
        <v>720</v>
      </c>
      <c r="J581" s="13">
        <v>7320</v>
      </c>
      <c r="K581" s="12" t="s">
        <v>412</v>
      </c>
      <c r="L581" s="12" t="s">
        <v>424</v>
      </c>
      <c r="M581" s="12" t="s">
        <v>1154</v>
      </c>
      <c r="N581" s="34">
        <v>7</v>
      </c>
      <c r="O581" s="12" t="s">
        <v>527</v>
      </c>
      <c r="P581" s="2"/>
      <c r="Q581" s="2"/>
      <c r="R581" s="2"/>
      <c r="S581" s="2"/>
    </row>
    <row r="582" spans="1:19" ht="54">
      <c r="A582" s="12">
        <v>10271</v>
      </c>
      <c r="B582" s="12" t="s">
        <v>1</v>
      </c>
      <c r="C582" s="12" t="s">
        <v>993</v>
      </c>
      <c r="D582" s="12" t="s">
        <v>1004</v>
      </c>
      <c r="E582" s="12">
        <v>1030219</v>
      </c>
      <c r="F582" s="12">
        <v>1030219001</v>
      </c>
      <c r="G582" s="12" t="s">
        <v>145</v>
      </c>
      <c r="H582" s="12">
        <v>2</v>
      </c>
      <c r="I582" s="12" t="s">
        <v>721</v>
      </c>
      <c r="J582" s="13">
        <v>3000</v>
      </c>
      <c r="K582" s="12" t="s">
        <v>412</v>
      </c>
      <c r="L582" s="12" t="s">
        <v>424</v>
      </c>
      <c r="M582" s="12" t="s">
        <v>1154</v>
      </c>
      <c r="N582" s="34">
        <v>7</v>
      </c>
      <c r="O582" s="12" t="s">
        <v>527</v>
      </c>
    </row>
    <row r="583" spans="1:19" ht="54">
      <c r="A583" s="12">
        <v>10271</v>
      </c>
      <c r="B583" s="12" t="s">
        <v>1</v>
      </c>
      <c r="C583" s="12" t="s">
        <v>993</v>
      </c>
      <c r="D583" s="12" t="s">
        <v>1004</v>
      </c>
      <c r="E583" s="12">
        <v>1030219</v>
      </c>
      <c r="F583" s="12">
        <v>1030219001</v>
      </c>
      <c r="G583" s="12" t="s">
        <v>145</v>
      </c>
      <c r="H583" s="12">
        <v>3</v>
      </c>
      <c r="I583" s="12" t="s">
        <v>722</v>
      </c>
      <c r="J583" s="13">
        <v>7000</v>
      </c>
      <c r="K583" s="12" t="s">
        <v>412</v>
      </c>
      <c r="L583" s="12" t="s">
        <v>424</v>
      </c>
      <c r="M583" s="12" t="s">
        <v>1154</v>
      </c>
      <c r="N583" s="34">
        <v>7</v>
      </c>
      <c r="O583" s="12" t="s">
        <v>527</v>
      </c>
    </row>
    <row r="584" spans="1:19" s="21" customFormat="1" ht="54">
      <c r="A584" s="12">
        <v>10271</v>
      </c>
      <c r="B584" s="12" t="s">
        <v>1</v>
      </c>
      <c r="C584" s="12" t="s">
        <v>993</v>
      </c>
      <c r="D584" s="12" t="s">
        <v>1004</v>
      </c>
      <c r="E584" s="12">
        <v>1030219</v>
      </c>
      <c r="F584" s="12">
        <v>1030219001</v>
      </c>
      <c r="G584" s="12" t="s">
        <v>145</v>
      </c>
      <c r="H584" s="12">
        <v>4</v>
      </c>
      <c r="I584" s="12" t="s">
        <v>723</v>
      </c>
      <c r="J584" s="13">
        <v>3000</v>
      </c>
      <c r="K584" s="12" t="s">
        <v>412</v>
      </c>
      <c r="L584" s="12" t="s">
        <v>424</v>
      </c>
      <c r="M584" s="12" t="s">
        <v>1154</v>
      </c>
      <c r="N584" s="34">
        <v>7</v>
      </c>
      <c r="O584" s="12" t="s">
        <v>527</v>
      </c>
      <c r="P584" s="2"/>
      <c r="Q584" s="2"/>
      <c r="R584" s="2"/>
      <c r="S584" s="2"/>
    </row>
    <row r="585" spans="1:19" ht="54">
      <c r="A585" s="12">
        <v>10271</v>
      </c>
      <c r="B585" s="12" t="s">
        <v>1</v>
      </c>
      <c r="C585" s="12" t="s">
        <v>993</v>
      </c>
      <c r="D585" s="12" t="s">
        <v>1004</v>
      </c>
      <c r="E585" s="12">
        <v>1030219</v>
      </c>
      <c r="F585" s="12">
        <v>1030219001</v>
      </c>
      <c r="G585" s="12" t="s">
        <v>145</v>
      </c>
      <c r="H585" s="12">
        <v>5</v>
      </c>
      <c r="I585" s="12" t="s">
        <v>724</v>
      </c>
      <c r="J585" s="13">
        <v>10642</v>
      </c>
      <c r="K585" s="12" t="s">
        <v>412</v>
      </c>
      <c r="L585" s="12" t="s">
        <v>424</v>
      </c>
      <c r="M585" s="12" t="s">
        <v>1154</v>
      </c>
      <c r="N585" s="34">
        <v>7</v>
      </c>
      <c r="O585" s="12" t="s">
        <v>527</v>
      </c>
    </row>
    <row r="586" spans="1:19" s="21" customFormat="1" ht="54">
      <c r="A586" s="12">
        <v>10271</v>
      </c>
      <c r="B586" s="12" t="s">
        <v>1</v>
      </c>
      <c r="C586" s="12" t="s">
        <v>993</v>
      </c>
      <c r="D586" s="12" t="s">
        <v>1004</v>
      </c>
      <c r="E586" s="12">
        <v>1030219</v>
      </c>
      <c r="F586" s="12">
        <v>1030219001</v>
      </c>
      <c r="G586" s="12" t="s">
        <v>145</v>
      </c>
      <c r="H586" s="12">
        <v>6</v>
      </c>
      <c r="I586" s="12" t="s">
        <v>725</v>
      </c>
      <c r="J586" s="13">
        <v>5000</v>
      </c>
      <c r="K586" s="12" t="s">
        <v>412</v>
      </c>
      <c r="L586" s="12" t="s">
        <v>424</v>
      </c>
      <c r="M586" s="12" t="s">
        <v>1154</v>
      </c>
      <c r="N586" s="34">
        <v>7</v>
      </c>
      <c r="O586" s="12" t="s">
        <v>527</v>
      </c>
      <c r="P586" s="2"/>
      <c r="Q586" s="2"/>
      <c r="R586" s="2"/>
      <c r="S586" s="2"/>
    </row>
    <row r="587" spans="1:19" ht="54">
      <c r="A587" s="12">
        <v>10271</v>
      </c>
      <c r="B587" s="12" t="s">
        <v>1</v>
      </c>
      <c r="C587" s="12" t="s">
        <v>993</v>
      </c>
      <c r="D587" s="12" t="s">
        <v>1004</v>
      </c>
      <c r="E587" s="12">
        <v>1030219</v>
      </c>
      <c r="F587" s="12">
        <v>1030219001</v>
      </c>
      <c r="G587" s="12" t="s">
        <v>145</v>
      </c>
      <c r="H587" s="12">
        <v>7</v>
      </c>
      <c r="I587" s="12" t="s">
        <v>726</v>
      </c>
      <c r="J587" s="13">
        <v>6700</v>
      </c>
      <c r="K587" s="12" t="s">
        <v>412</v>
      </c>
      <c r="L587" s="12" t="s">
        <v>424</v>
      </c>
      <c r="M587" s="12" t="s">
        <v>1154</v>
      </c>
      <c r="N587" s="34">
        <v>7</v>
      </c>
      <c r="O587" s="12" t="s">
        <v>527</v>
      </c>
    </row>
    <row r="588" spans="1:19" s="21" customFormat="1" ht="54">
      <c r="A588" s="12">
        <v>10271</v>
      </c>
      <c r="B588" s="12" t="s">
        <v>1</v>
      </c>
      <c r="C588" s="12" t="s">
        <v>993</v>
      </c>
      <c r="D588" s="12" t="s">
        <v>1004</v>
      </c>
      <c r="E588" s="12">
        <v>1030219</v>
      </c>
      <c r="F588" s="12">
        <v>1030219001</v>
      </c>
      <c r="G588" s="12" t="s">
        <v>145</v>
      </c>
      <c r="H588" s="12">
        <v>8</v>
      </c>
      <c r="I588" s="12" t="s">
        <v>727</v>
      </c>
      <c r="J588" s="13">
        <v>13662</v>
      </c>
      <c r="K588" s="12" t="s">
        <v>412</v>
      </c>
      <c r="L588" s="12" t="s">
        <v>424</v>
      </c>
      <c r="M588" s="12" t="s">
        <v>1154</v>
      </c>
      <c r="N588" s="34">
        <v>7</v>
      </c>
      <c r="O588" s="12" t="s">
        <v>527</v>
      </c>
      <c r="P588" s="2"/>
      <c r="Q588" s="2"/>
      <c r="R588" s="2"/>
      <c r="S588" s="2"/>
    </row>
    <row r="589" spans="1:19" ht="54">
      <c r="A589" s="12">
        <v>10271</v>
      </c>
      <c r="B589" s="12" t="s">
        <v>1</v>
      </c>
      <c r="C589" s="12" t="s">
        <v>993</v>
      </c>
      <c r="D589" s="12" t="s">
        <v>1004</v>
      </c>
      <c r="E589" s="12">
        <v>1030219</v>
      </c>
      <c r="F589" s="12">
        <v>1030219001</v>
      </c>
      <c r="G589" s="12" t="s">
        <v>145</v>
      </c>
      <c r="H589" s="12">
        <v>9</v>
      </c>
      <c r="I589" s="12" t="s">
        <v>728</v>
      </c>
      <c r="J589" s="13">
        <v>35486.99</v>
      </c>
      <c r="K589" s="12" t="s">
        <v>412</v>
      </c>
      <c r="L589" s="12" t="s">
        <v>424</v>
      </c>
      <c r="M589" s="12" t="s">
        <v>1154</v>
      </c>
      <c r="N589" s="34">
        <v>7</v>
      </c>
      <c r="O589" s="12" t="s">
        <v>527</v>
      </c>
    </row>
    <row r="590" spans="1:19" ht="54">
      <c r="A590" s="8">
        <v>10272</v>
      </c>
      <c r="B590" s="8" t="s">
        <v>1</v>
      </c>
      <c r="C590" s="8" t="s">
        <v>993</v>
      </c>
      <c r="D590" s="8" t="s">
        <v>1004</v>
      </c>
      <c r="E590" s="8">
        <v>1030219</v>
      </c>
      <c r="F590" s="8">
        <v>1030219006</v>
      </c>
      <c r="G590" s="8" t="s">
        <v>146</v>
      </c>
      <c r="H590" s="8"/>
      <c r="I590" s="8" t="s">
        <v>544</v>
      </c>
      <c r="J590" s="18">
        <v>5000</v>
      </c>
      <c r="K590" s="8"/>
      <c r="L590" s="8"/>
      <c r="M590" s="8" t="s">
        <v>1154</v>
      </c>
      <c r="N590" s="34">
        <v>7</v>
      </c>
      <c r="O590" s="8" t="s">
        <v>527</v>
      </c>
      <c r="P590" s="21"/>
      <c r="Q590" s="21"/>
      <c r="R590" s="21"/>
      <c r="S590" s="21"/>
    </row>
    <row r="591" spans="1:19" ht="54">
      <c r="A591" s="12">
        <v>10272</v>
      </c>
      <c r="B591" s="12" t="s">
        <v>1</v>
      </c>
      <c r="C591" s="12" t="s">
        <v>993</v>
      </c>
      <c r="D591" s="12" t="s">
        <v>1004</v>
      </c>
      <c r="E591" s="12">
        <v>1030219</v>
      </c>
      <c r="F591" s="12">
        <v>1030219006</v>
      </c>
      <c r="G591" s="12" t="s">
        <v>146</v>
      </c>
      <c r="H591" s="12">
        <v>1</v>
      </c>
      <c r="I591" s="12" t="s">
        <v>729</v>
      </c>
      <c r="J591" s="13">
        <v>5000</v>
      </c>
      <c r="K591" s="12" t="s">
        <v>412</v>
      </c>
      <c r="L591" s="12" t="s">
        <v>424</v>
      </c>
      <c r="M591" s="12" t="s">
        <v>1154</v>
      </c>
      <c r="N591" s="34">
        <v>7</v>
      </c>
      <c r="O591" s="12" t="s">
        <v>527</v>
      </c>
    </row>
    <row r="592" spans="1:19" s="21" customFormat="1" ht="54">
      <c r="A592" s="8">
        <v>10277</v>
      </c>
      <c r="B592" s="8" t="s">
        <v>1</v>
      </c>
      <c r="C592" s="8" t="s">
        <v>993</v>
      </c>
      <c r="D592" s="8" t="s">
        <v>1004</v>
      </c>
      <c r="E592" s="8">
        <v>1030219</v>
      </c>
      <c r="F592" s="8">
        <v>1030219004</v>
      </c>
      <c r="G592" s="8" t="s">
        <v>147</v>
      </c>
      <c r="H592" s="8"/>
      <c r="I592" s="8" t="s">
        <v>544</v>
      </c>
      <c r="J592" s="18">
        <v>47000</v>
      </c>
      <c r="K592" s="8"/>
      <c r="L592" s="8"/>
      <c r="M592" s="8" t="s">
        <v>1154</v>
      </c>
      <c r="N592" s="34">
        <v>7</v>
      </c>
      <c r="O592" s="8" t="s">
        <v>527</v>
      </c>
    </row>
    <row r="593" spans="1:19" ht="54">
      <c r="A593" s="12">
        <v>10277</v>
      </c>
      <c r="B593" s="12" t="s">
        <v>1</v>
      </c>
      <c r="C593" s="12" t="s">
        <v>993</v>
      </c>
      <c r="D593" s="12" t="s">
        <v>1004</v>
      </c>
      <c r="E593" s="12">
        <v>1030219</v>
      </c>
      <c r="F593" s="12">
        <v>1030219004</v>
      </c>
      <c r="G593" s="12" t="s">
        <v>147</v>
      </c>
      <c r="H593" s="12">
        <v>1</v>
      </c>
      <c r="I593" s="12" t="s">
        <v>730</v>
      </c>
      <c r="J593" s="13">
        <v>47000</v>
      </c>
      <c r="K593" s="12" t="s">
        <v>412</v>
      </c>
      <c r="L593" s="12" t="s">
        <v>424</v>
      </c>
      <c r="M593" s="12" t="s">
        <v>1154</v>
      </c>
      <c r="N593" s="34">
        <v>7</v>
      </c>
      <c r="O593" s="12" t="s">
        <v>527</v>
      </c>
    </row>
    <row r="594" spans="1:19" s="21" customFormat="1" ht="54">
      <c r="A594" s="8">
        <v>10279</v>
      </c>
      <c r="B594" s="8" t="s">
        <v>3</v>
      </c>
      <c r="C594" s="8" t="s">
        <v>993</v>
      </c>
      <c r="D594" s="8" t="s">
        <v>1004</v>
      </c>
      <c r="E594" s="8">
        <v>1030207</v>
      </c>
      <c r="F594" s="8"/>
      <c r="G594" s="8" t="s">
        <v>148</v>
      </c>
      <c r="H594" s="8"/>
      <c r="I594" s="8" t="s">
        <v>544</v>
      </c>
      <c r="J594" s="18">
        <v>189.32</v>
      </c>
      <c r="K594" s="8"/>
      <c r="L594" s="8"/>
      <c r="M594" s="8" t="s">
        <v>1154</v>
      </c>
      <c r="N594" s="34">
        <v>7</v>
      </c>
      <c r="O594" s="8" t="s">
        <v>527</v>
      </c>
    </row>
    <row r="595" spans="1:19" ht="54">
      <c r="A595" s="12">
        <v>10279</v>
      </c>
      <c r="B595" s="12" t="s">
        <v>3</v>
      </c>
      <c r="C595" s="12" t="s">
        <v>993</v>
      </c>
      <c r="D595" s="12" t="s">
        <v>1004</v>
      </c>
      <c r="E595" s="12">
        <v>1030207</v>
      </c>
      <c r="F595" s="12"/>
      <c r="G595" s="12" t="s">
        <v>148</v>
      </c>
      <c r="H595" s="12">
        <v>1</v>
      </c>
      <c r="I595" s="12" t="s">
        <v>731</v>
      </c>
      <c r="J595" s="13">
        <v>189.32</v>
      </c>
      <c r="K595" s="12" t="s">
        <v>388</v>
      </c>
      <c r="L595" s="12" t="s">
        <v>422</v>
      </c>
      <c r="M595" s="12" t="s">
        <v>1154</v>
      </c>
      <c r="N595" s="34">
        <v>7</v>
      </c>
      <c r="O595" s="12" t="s">
        <v>527</v>
      </c>
    </row>
    <row r="596" spans="1:19" ht="54">
      <c r="A596" s="8">
        <v>10280</v>
      </c>
      <c r="B596" s="8" t="s">
        <v>1</v>
      </c>
      <c r="C596" s="8" t="s">
        <v>993</v>
      </c>
      <c r="D596" s="8" t="s">
        <v>1004</v>
      </c>
      <c r="E596" s="8">
        <v>1030207</v>
      </c>
      <c r="F596" s="8">
        <v>1030207004</v>
      </c>
      <c r="G596" s="8" t="s">
        <v>149</v>
      </c>
      <c r="H596" s="8"/>
      <c r="I596" s="8" t="s">
        <v>544</v>
      </c>
      <c r="J596" s="18">
        <v>84610.68</v>
      </c>
      <c r="K596" s="8"/>
      <c r="L596" s="8"/>
      <c r="M596" s="8" t="s">
        <v>1154</v>
      </c>
      <c r="N596" s="34">
        <v>7</v>
      </c>
      <c r="O596" s="8" t="s">
        <v>527</v>
      </c>
      <c r="P596" s="21"/>
      <c r="Q596" s="21"/>
      <c r="R596" s="21"/>
      <c r="S596" s="21"/>
    </row>
    <row r="597" spans="1:19" s="21" customFormat="1" ht="54">
      <c r="A597" s="12">
        <v>10280</v>
      </c>
      <c r="B597" s="12" t="s">
        <v>1</v>
      </c>
      <c r="C597" s="12" t="s">
        <v>993</v>
      </c>
      <c r="D597" s="12" t="s">
        <v>1004</v>
      </c>
      <c r="E597" s="12">
        <v>1030207</v>
      </c>
      <c r="F597" s="12">
        <v>1030207004</v>
      </c>
      <c r="G597" s="12" t="s">
        <v>149</v>
      </c>
      <c r="H597" s="12">
        <v>1</v>
      </c>
      <c r="I597" s="12" t="s">
        <v>732</v>
      </c>
      <c r="J597" s="13">
        <v>4800</v>
      </c>
      <c r="K597" s="12" t="s">
        <v>412</v>
      </c>
      <c r="L597" s="12" t="s">
        <v>438</v>
      </c>
      <c r="M597" s="12" t="s">
        <v>1154</v>
      </c>
      <c r="N597" s="34">
        <v>7</v>
      </c>
      <c r="O597" s="12" t="s">
        <v>527</v>
      </c>
      <c r="P597" s="2"/>
      <c r="Q597" s="2"/>
      <c r="R597" s="2"/>
      <c r="S597" s="2"/>
    </row>
    <row r="598" spans="1:19" ht="54">
      <c r="A598" s="12">
        <v>10280</v>
      </c>
      <c r="B598" s="12" t="s">
        <v>1</v>
      </c>
      <c r="C598" s="12" t="s">
        <v>993</v>
      </c>
      <c r="D598" s="12" t="s">
        <v>1004</v>
      </c>
      <c r="E598" s="12">
        <v>1030207</v>
      </c>
      <c r="F598" s="12">
        <v>1030207004</v>
      </c>
      <c r="G598" s="12" t="s">
        <v>149</v>
      </c>
      <c r="H598" s="12">
        <v>2</v>
      </c>
      <c r="I598" s="12" t="s">
        <v>733</v>
      </c>
      <c r="J598" s="13">
        <v>79810.679999999993</v>
      </c>
      <c r="K598" s="12" t="s">
        <v>388</v>
      </c>
      <c r="L598" s="12" t="s">
        <v>438</v>
      </c>
      <c r="M598" s="12" t="s">
        <v>1154</v>
      </c>
      <c r="N598" s="34">
        <v>7</v>
      </c>
      <c r="O598" s="12" t="s">
        <v>527</v>
      </c>
    </row>
    <row r="599" spans="1:19" s="21" customFormat="1" ht="54">
      <c r="A599" s="8">
        <v>10281</v>
      </c>
      <c r="B599" s="8" t="s">
        <v>1</v>
      </c>
      <c r="C599" s="8" t="s">
        <v>993</v>
      </c>
      <c r="D599" s="8" t="s">
        <v>1004</v>
      </c>
      <c r="E599" s="8">
        <v>1030207</v>
      </c>
      <c r="F599" s="8">
        <v>1030207006</v>
      </c>
      <c r="G599" s="8" t="s">
        <v>150</v>
      </c>
      <c r="H599" s="8"/>
      <c r="I599" s="8" t="s">
        <v>544</v>
      </c>
      <c r="J599" s="18">
        <v>42000</v>
      </c>
      <c r="K599" s="8"/>
      <c r="L599" s="8"/>
      <c r="M599" s="8" t="s">
        <v>1154</v>
      </c>
      <c r="N599" s="34">
        <v>7</v>
      </c>
      <c r="O599" s="8" t="s">
        <v>527</v>
      </c>
    </row>
    <row r="600" spans="1:19" ht="54">
      <c r="A600" s="12">
        <v>10281</v>
      </c>
      <c r="B600" s="12" t="s">
        <v>1</v>
      </c>
      <c r="C600" s="12" t="s">
        <v>993</v>
      </c>
      <c r="D600" s="12" t="s">
        <v>1004</v>
      </c>
      <c r="E600" s="12">
        <v>1030207</v>
      </c>
      <c r="F600" s="12">
        <v>1030207006</v>
      </c>
      <c r="G600" s="12" t="s">
        <v>150</v>
      </c>
      <c r="H600" s="12">
        <v>1</v>
      </c>
      <c r="I600" s="12" t="s">
        <v>734</v>
      </c>
      <c r="J600" s="13">
        <v>21000</v>
      </c>
      <c r="K600" s="12" t="s">
        <v>412</v>
      </c>
      <c r="L600" s="12" t="s">
        <v>422</v>
      </c>
      <c r="M600" s="12" t="s">
        <v>1154</v>
      </c>
      <c r="N600" s="34">
        <v>7</v>
      </c>
      <c r="O600" s="12" t="s">
        <v>527</v>
      </c>
    </row>
    <row r="601" spans="1:19" ht="54">
      <c r="A601" s="12">
        <v>10281</v>
      </c>
      <c r="B601" s="12" t="s">
        <v>1</v>
      </c>
      <c r="C601" s="12" t="s">
        <v>993</v>
      </c>
      <c r="D601" s="12" t="s">
        <v>1004</v>
      </c>
      <c r="E601" s="12">
        <v>1030207</v>
      </c>
      <c r="F601" s="12">
        <v>1030207006</v>
      </c>
      <c r="G601" s="12" t="s">
        <v>150</v>
      </c>
      <c r="H601" s="12">
        <v>2</v>
      </c>
      <c r="I601" s="12" t="s">
        <v>735</v>
      </c>
      <c r="J601" s="13">
        <v>16000</v>
      </c>
      <c r="K601" s="12" t="s">
        <v>412</v>
      </c>
      <c r="L601" s="12" t="s">
        <v>422</v>
      </c>
      <c r="M601" s="12" t="s">
        <v>1154</v>
      </c>
      <c r="N601" s="34">
        <v>7</v>
      </c>
      <c r="O601" s="12" t="s">
        <v>527</v>
      </c>
    </row>
    <row r="602" spans="1:19" s="21" customFormat="1" ht="54">
      <c r="A602" s="12">
        <v>10281</v>
      </c>
      <c r="B602" s="12" t="s">
        <v>1</v>
      </c>
      <c r="C602" s="12" t="s">
        <v>993</v>
      </c>
      <c r="D602" s="12" t="s">
        <v>1004</v>
      </c>
      <c r="E602" s="12">
        <v>1030207</v>
      </c>
      <c r="F602" s="12">
        <v>1030207006</v>
      </c>
      <c r="G602" s="12" t="s">
        <v>150</v>
      </c>
      <c r="H602" s="12">
        <v>3</v>
      </c>
      <c r="I602" s="12" t="s">
        <v>736</v>
      </c>
      <c r="J602" s="13">
        <v>5000</v>
      </c>
      <c r="K602" s="12" t="s">
        <v>412</v>
      </c>
      <c r="L602" s="12" t="s">
        <v>422</v>
      </c>
      <c r="M602" s="12" t="s">
        <v>1154</v>
      </c>
      <c r="N602" s="34">
        <v>7</v>
      </c>
      <c r="O602" s="12" t="s">
        <v>527</v>
      </c>
      <c r="P602" s="2"/>
      <c r="Q602" s="2"/>
      <c r="R602" s="2"/>
      <c r="S602" s="2"/>
    </row>
    <row r="603" spans="1:19" ht="54">
      <c r="A603" s="8">
        <v>10560</v>
      </c>
      <c r="B603" s="8" t="s">
        <v>1</v>
      </c>
      <c r="C603" s="8" t="s">
        <v>993</v>
      </c>
      <c r="D603" s="8" t="s">
        <v>1004</v>
      </c>
      <c r="E603" s="8">
        <v>1030219</v>
      </c>
      <c r="F603" s="8">
        <v>1030219003</v>
      </c>
      <c r="G603" s="8" t="s">
        <v>232</v>
      </c>
      <c r="H603" s="8"/>
      <c r="I603" s="8" t="s">
        <v>544</v>
      </c>
      <c r="J603" s="18">
        <v>22000</v>
      </c>
      <c r="K603" s="8"/>
      <c r="L603" s="8"/>
      <c r="M603" s="8" t="s">
        <v>1154</v>
      </c>
      <c r="N603" s="34">
        <v>7</v>
      </c>
      <c r="O603" s="8" t="s">
        <v>527</v>
      </c>
      <c r="P603" s="21"/>
      <c r="Q603" s="21"/>
      <c r="R603" s="21"/>
      <c r="S603" s="21"/>
    </row>
    <row r="604" spans="1:19" ht="54">
      <c r="A604" s="12">
        <v>10560</v>
      </c>
      <c r="B604" s="12" t="s">
        <v>1</v>
      </c>
      <c r="C604" s="12" t="s">
        <v>993</v>
      </c>
      <c r="D604" s="12" t="s">
        <v>1004</v>
      </c>
      <c r="E604" s="12">
        <v>1030219</v>
      </c>
      <c r="F604" s="12">
        <v>1030219003</v>
      </c>
      <c r="G604" s="12" t="s">
        <v>232</v>
      </c>
      <c r="H604" s="12">
        <v>1</v>
      </c>
      <c r="I604" s="12" t="s">
        <v>742</v>
      </c>
      <c r="J604" s="13">
        <v>22000</v>
      </c>
      <c r="K604" s="12" t="s">
        <v>412</v>
      </c>
      <c r="L604" s="12" t="s">
        <v>423</v>
      </c>
      <c r="M604" s="12" t="s">
        <v>1154</v>
      </c>
      <c r="N604" s="34">
        <v>7</v>
      </c>
      <c r="O604" s="12" t="s">
        <v>527</v>
      </c>
    </row>
    <row r="605" spans="1:19" s="21" customFormat="1" ht="54">
      <c r="A605" s="8">
        <v>10577</v>
      </c>
      <c r="B605" s="8" t="s">
        <v>1</v>
      </c>
      <c r="C605" s="8" t="s">
        <v>993</v>
      </c>
      <c r="D605" s="8" t="s">
        <v>1004</v>
      </c>
      <c r="E605" s="8">
        <v>1030219</v>
      </c>
      <c r="F605" s="8">
        <v>1030219005</v>
      </c>
      <c r="G605" s="8" t="s">
        <v>242</v>
      </c>
      <c r="H605" s="8"/>
      <c r="I605" s="8" t="s">
        <v>544</v>
      </c>
      <c r="J605" s="18">
        <v>311290</v>
      </c>
      <c r="K605" s="8"/>
      <c r="L605" s="8"/>
      <c r="M605" s="8" t="s">
        <v>1154</v>
      </c>
      <c r="N605" s="34">
        <v>7</v>
      </c>
      <c r="O605" s="8" t="s">
        <v>527</v>
      </c>
    </row>
    <row r="606" spans="1:19" ht="54">
      <c r="A606" s="12">
        <v>10577</v>
      </c>
      <c r="B606" s="12" t="s">
        <v>1</v>
      </c>
      <c r="C606" s="12" t="s">
        <v>993</v>
      </c>
      <c r="D606" s="12" t="s">
        <v>1004</v>
      </c>
      <c r="E606" s="12">
        <v>1030219</v>
      </c>
      <c r="F606" s="12">
        <v>1030219005</v>
      </c>
      <c r="G606" s="12" t="s">
        <v>242</v>
      </c>
      <c r="H606" s="12">
        <v>1</v>
      </c>
      <c r="I606" s="12" t="s">
        <v>745</v>
      </c>
      <c r="J606" s="13">
        <v>77000</v>
      </c>
      <c r="K606" s="12" t="s">
        <v>412</v>
      </c>
      <c r="L606" s="12" t="s">
        <v>424</v>
      </c>
      <c r="M606" s="12" t="s">
        <v>1154</v>
      </c>
      <c r="N606" s="34">
        <v>7</v>
      </c>
      <c r="O606" s="12" t="s">
        <v>527</v>
      </c>
    </row>
    <row r="607" spans="1:19" ht="54">
      <c r="A607" s="12">
        <v>10577</v>
      </c>
      <c r="B607" s="12" t="s">
        <v>1</v>
      </c>
      <c r="C607" s="12" t="s">
        <v>993</v>
      </c>
      <c r="D607" s="12" t="s">
        <v>1004</v>
      </c>
      <c r="E607" s="12">
        <v>1030219</v>
      </c>
      <c r="F607" s="12">
        <v>1030219005</v>
      </c>
      <c r="G607" s="12" t="s">
        <v>242</v>
      </c>
      <c r="H607" s="12">
        <v>2</v>
      </c>
      <c r="I607" s="12" t="s">
        <v>746</v>
      </c>
      <c r="J607" s="13">
        <v>16600</v>
      </c>
      <c r="K607" s="12" t="s">
        <v>412</v>
      </c>
      <c r="L607" s="12" t="s">
        <v>424</v>
      </c>
      <c r="M607" s="12" t="s">
        <v>1154</v>
      </c>
      <c r="N607" s="34">
        <v>7</v>
      </c>
      <c r="O607" s="12" t="s">
        <v>527</v>
      </c>
    </row>
    <row r="608" spans="1:19" s="21" customFormat="1" ht="54">
      <c r="A608" s="12">
        <v>10577</v>
      </c>
      <c r="B608" s="12" t="s">
        <v>1</v>
      </c>
      <c r="C608" s="12" t="s">
        <v>993</v>
      </c>
      <c r="D608" s="12" t="s">
        <v>1004</v>
      </c>
      <c r="E608" s="12">
        <v>1030219</v>
      </c>
      <c r="F608" s="12">
        <v>1030219005</v>
      </c>
      <c r="G608" s="12" t="s">
        <v>242</v>
      </c>
      <c r="H608" s="12">
        <v>3</v>
      </c>
      <c r="I608" s="12" t="s">
        <v>747</v>
      </c>
      <c r="J608" s="13">
        <v>200000</v>
      </c>
      <c r="K608" s="12" t="s">
        <v>412</v>
      </c>
      <c r="L608" s="12" t="s">
        <v>424</v>
      </c>
      <c r="M608" s="12" t="s">
        <v>1154</v>
      </c>
      <c r="N608" s="34">
        <v>7</v>
      </c>
      <c r="O608" s="12" t="s">
        <v>527</v>
      </c>
      <c r="P608" s="2"/>
      <c r="Q608" s="2"/>
      <c r="R608" s="2"/>
      <c r="S608" s="2"/>
    </row>
    <row r="609" spans="1:19" ht="54">
      <c r="A609" s="12">
        <v>10577</v>
      </c>
      <c r="B609" s="12" t="s">
        <v>1</v>
      </c>
      <c r="C609" s="12" t="s">
        <v>993</v>
      </c>
      <c r="D609" s="12" t="s">
        <v>1004</v>
      </c>
      <c r="E609" s="12">
        <v>1030219</v>
      </c>
      <c r="F609" s="12">
        <v>1030219005</v>
      </c>
      <c r="G609" s="12" t="s">
        <v>242</v>
      </c>
      <c r="H609" s="12">
        <v>4</v>
      </c>
      <c r="I609" s="12" t="s">
        <v>748</v>
      </c>
      <c r="J609" s="13">
        <v>17690</v>
      </c>
      <c r="K609" s="12" t="s">
        <v>412</v>
      </c>
      <c r="L609" s="12" t="s">
        <v>424</v>
      </c>
      <c r="M609" s="12" t="s">
        <v>1154</v>
      </c>
      <c r="N609" s="34">
        <v>7</v>
      </c>
      <c r="O609" s="12" t="s">
        <v>527</v>
      </c>
    </row>
    <row r="610" spans="1:19" ht="54">
      <c r="A610" s="8">
        <v>10578</v>
      </c>
      <c r="B610" s="8" t="s">
        <v>1</v>
      </c>
      <c r="C610" s="8" t="s">
        <v>993</v>
      </c>
      <c r="D610" s="8" t="s">
        <v>1004</v>
      </c>
      <c r="E610" s="8">
        <v>1030209</v>
      </c>
      <c r="F610" s="8"/>
      <c r="G610" s="8" t="s">
        <v>243</v>
      </c>
      <c r="H610" s="8"/>
      <c r="I610" s="8" t="s">
        <v>544</v>
      </c>
      <c r="J610" s="18">
        <v>70000</v>
      </c>
      <c r="K610" s="8"/>
      <c r="L610" s="8"/>
      <c r="M610" s="8" t="s">
        <v>1154</v>
      </c>
      <c r="N610" s="34">
        <v>7</v>
      </c>
      <c r="O610" s="8" t="s">
        <v>527</v>
      </c>
      <c r="P610" s="21"/>
      <c r="Q610" s="21"/>
      <c r="R610" s="21"/>
      <c r="S610" s="21"/>
    </row>
    <row r="611" spans="1:19" s="21" customFormat="1" ht="54">
      <c r="A611" s="12">
        <v>10578</v>
      </c>
      <c r="B611" s="12" t="s">
        <v>1</v>
      </c>
      <c r="C611" s="12" t="s">
        <v>993</v>
      </c>
      <c r="D611" s="12" t="s">
        <v>1004</v>
      </c>
      <c r="E611" s="12">
        <v>1030209</v>
      </c>
      <c r="F611" s="12"/>
      <c r="G611" s="12" t="s">
        <v>243</v>
      </c>
      <c r="H611" s="12">
        <v>1</v>
      </c>
      <c r="I611" s="12" t="s">
        <v>749</v>
      </c>
      <c r="J611" s="13">
        <v>19776</v>
      </c>
      <c r="K611" s="12" t="s">
        <v>388</v>
      </c>
      <c r="L611" s="12" t="s">
        <v>424</v>
      </c>
      <c r="M611" s="12" t="s">
        <v>1154</v>
      </c>
      <c r="N611" s="34">
        <v>7</v>
      </c>
      <c r="O611" s="12" t="s">
        <v>527</v>
      </c>
      <c r="P611" s="2"/>
      <c r="Q611" s="2"/>
      <c r="R611" s="2"/>
      <c r="S611" s="2"/>
    </row>
    <row r="612" spans="1:19" ht="54">
      <c r="A612" s="12">
        <v>10578</v>
      </c>
      <c r="B612" s="12" t="s">
        <v>1</v>
      </c>
      <c r="C612" s="12" t="s">
        <v>993</v>
      </c>
      <c r="D612" s="12" t="s">
        <v>1004</v>
      </c>
      <c r="E612" s="12">
        <v>1030209</v>
      </c>
      <c r="F612" s="12"/>
      <c r="G612" s="12" t="s">
        <v>243</v>
      </c>
      <c r="H612" s="12">
        <v>2</v>
      </c>
      <c r="I612" s="12" t="s">
        <v>750</v>
      </c>
      <c r="J612" s="13">
        <v>30471</v>
      </c>
      <c r="K612" s="12" t="s">
        <v>388</v>
      </c>
      <c r="L612" s="12" t="s">
        <v>424</v>
      </c>
      <c r="M612" s="12" t="s">
        <v>1154</v>
      </c>
      <c r="N612" s="34">
        <v>7</v>
      </c>
      <c r="O612" s="12" t="s">
        <v>527</v>
      </c>
    </row>
    <row r="613" spans="1:19" s="21" customFormat="1" ht="54">
      <c r="A613" s="12">
        <v>10578</v>
      </c>
      <c r="B613" s="12" t="s">
        <v>1</v>
      </c>
      <c r="C613" s="12" t="s">
        <v>993</v>
      </c>
      <c r="D613" s="12" t="s">
        <v>1004</v>
      </c>
      <c r="E613" s="12">
        <v>1030209</v>
      </c>
      <c r="F613" s="12"/>
      <c r="G613" s="12" t="s">
        <v>243</v>
      </c>
      <c r="H613" s="12">
        <v>3</v>
      </c>
      <c r="I613" s="12" t="s">
        <v>751</v>
      </c>
      <c r="J613" s="13">
        <v>3379</v>
      </c>
      <c r="K613" s="12" t="s">
        <v>412</v>
      </c>
      <c r="L613" s="12" t="s">
        <v>424</v>
      </c>
      <c r="M613" s="12" t="s">
        <v>1154</v>
      </c>
      <c r="N613" s="34">
        <v>7</v>
      </c>
      <c r="O613" s="12" t="s">
        <v>527</v>
      </c>
      <c r="P613" s="2"/>
      <c r="Q613" s="2"/>
      <c r="R613" s="2"/>
      <c r="S613" s="2"/>
    </row>
    <row r="614" spans="1:19" ht="54">
      <c r="A614" s="12">
        <v>10578</v>
      </c>
      <c r="B614" s="12" t="s">
        <v>1</v>
      </c>
      <c r="C614" s="12" t="s">
        <v>993</v>
      </c>
      <c r="D614" s="12" t="s">
        <v>1004</v>
      </c>
      <c r="E614" s="12">
        <v>1030209</v>
      </c>
      <c r="F614" s="12"/>
      <c r="G614" s="12" t="s">
        <v>243</v>
      </c>
      <c r="H614" s="12">
        <v>4</v>
      </c>
      <c r="I614" s="12" t="s">
        <v>752</v>
      </c>
      <c r="J614" s="13">
        <v>16374</v>
      </c>
      <c r="K614" s="12" t="s">
        <v>388</v>
      </c>
      <c r="L614" s="12" t="s">
        <v>424</v>
      </c>
      <c r="M614" s="12" t="s">
        <v>1154</v>
      </c>
      <c r="N614" s="34">
        <v>7</v>
      </c>
      <c r="O614" s="12" t="s">
        <v>527</v>
      </c>
    </row>
    <row r="615" spans="1:19" s="21" customFormat="1" ht="90">
      <c r="A615" s="8">
        <v>10637</v>
      </c>
      <c r="B615" s="8" t="s">
        <v>1</v>
      </c>
      <c r="C615" s="8" t="s">
        <v>993</v>
      </c>
      <c r="D615" s="8" t="s">
        <v>995</v>
      </c>
      <c r="E615" s="8">
        <v>1100501</v>
      </c>
      <c r="F615" s="8"/>
      <c r="G615" s="8" t="s">
        <v>268</v>
      </c>
      <c r="H615" s="8"/>
      <c r="I615" s="8" t="s">
        <v>544</v>
      </c>
      <c r="J615" s="18">
        <v>500</v>
      </c>
      <c r="K615" s="8"/>
      <c r="L615" s="8"/>
      <c r="M615" s="8" t="s">
        <v>1154</v>
      </c>
      <c r="N615" s="34">
        <v>7</v>
      </c>
      <c r="O615" s="8" t="s">
        <v>527</v>
      </c>
    </row>
    <row r="616" spans="1:19" ht="90">
      <c r="A616" s="12">
        <v>10637</v>
      </c>
      <c r="B616" s="12" t="s">
        <v>1</v>
      </c>
      <c r="C616" s="12" t="s">
        <v>993</v>
      </c>
      <c r="D616" s="12" t="s">
        <v>995</v>
      </c>
      <c r="E616" s="12">
        <v>1100501</v>
      </c>
      <c r="F616" s="12"/>
      <c r="G616" s="12" t="s">
        <v>268</v>
      </c>
      <c r="H616" s="12">
        <v>1</v>
      </c>
      <c r="I616" s="12" t="s">
        <v>756</v>
      </c>
      <c r="J616" s="13">
        <v>500</v>
      </c>
      <c r="K616" s="12" t="s">
        <v>388</v>
      </c>
      <c r="L616" s="12" t="s">
        <v>422</v>
      </c>
      <c r="M616" s="12" t="s">
        <v>1154</v>
      </c>
      <c r="N616" s="34">
        <v>7</v>
      </c>
      <c r="O616" s="12" t="s">
        <v>527</v>
      </c>
    </row>
    <row r="617" spans="1:19" s="21" customFormat="1" ht="54">
      <c r="A617" s="8">
        <v>20012</v>
      </c>
      <c r="B617" s="8" t="s">
        <v>1</v>
      </c>
      <c r="C617" s="8" t="s">
        <v>993</v>
      </c>
      <c r="D617" s="8" t="s">
        <v>1004</v>
      </c>
      <c r="E617" s="8">
        <v>2020302</v>
      </c>
      <c r="F617" s="8">
        <v>2020302001</v>
      </c>
      <c r="G617" s="8" t="s">
        <v>283</v>
      </c>
      <c r="H617" s="8"/>
      <c r="I617" s="8" t="s">
        <v>544</v>
      </c>
      <c r="J617" s="18">
        <v>110000</v>
      </c>
      <c r="K617" s="8"/>
      <c r="L617" s="8"/>
      <c r="M617" s="8" t="s">
        <v>1154</v>
      </c>
      <c r="N617" s="34">
        <v>7</v>
      </c>
      <c r="O617" s="8" t="s">
        <v>527</v>
      </c>
    </row>
    <row r="618" spans="1:19" ht="54">
      <c r="A618" s="12">
        <v>20012</v>
      </c>
      <c r="B618" s="12" t="s">
        <v>1</v>
      </c>
      <c r="C618" s="12" t="s">
        <v>993</v>
      </c>
      <c r="D618" s="12" t="s">
        <v>1004</v>
      </c>
      <c r="E618" s="12">
        <v>2020302</v>
      </c>
      <c r="F618" s="12">
        <v>2020302001</v>
      </c>
      <c r="G618" s="12" t="s">
        <v>283</v>
      </c>
      <c r="H618" s="12">
        <v>1</v>
      </c>
      <c r="I618" s="12" t="s">
        <v>757</v>
      </c>
      <c r="J618" s="13">
        <v>30000</v>
      </c>
      <c r="K618" s="12" t="s">
        <v>412</v>
      </c>
      <c r="L618" s="12" t="s">
        <v>423</v>
      </c>
      <c r="M618" s="12" t="s">
        <v>1154</v>
      </c>
      <c r="N618" s="34">
        <v>7</v>
      </c>
      <c r="O618" s="12" t="s">
        <v>527</v>
      </c>
    </row>
    <row r="619" spans="1:19" s="21" customFormat="1" ht="54">
      <c r="A619" s="12">
        <v>20012</v>
      </c>
      <c r="B619" s="12" t="s">
        <v>1</v>
      </c>
      <c r="C619" s="12" t="s">
        <v>993</v>
      </c>
      <c r="D619" s="12" t="s">
        <v>1004</v>
      </c>
      <c r="E619" s="12">
        <v>2020302</v>
      </c>
      <c r="F619" s="12">
        <v>2020302001</v>
      </c>
      <c r="G619" s="12" t="s">
        <v>283</v>
      </c>
      <c r="H619" s="12">
        <v>2</v>
      </c>
      <c r="I619" s="12" t="s">
        <v>758</v>
      </c>
      <c r="J619" s="13">
        <v>5000</v>
      </c>
      <c r="K619" s="12" t="s">
        <v>412</v>
      </c>
      <c r="L619" s="12" t="s">
        <v>423</v>
      </c>
      <c r="M619" s="12" t="s">
        <v>1154</v>
      </c>
      <c r="N619" s="34">
        <v>7</v>
      </c>
      <c r="O619" s="12" t="s">
        <v>527</v>
      </c>
      <c r="P619" s="2"/>
      <c r="Q619" s="2"/>
      <c r="R619" s="2"/>
      <c r="S619" s="2"/>
    </row>
    <row r="620" spans="1:19" ht="54">
      <c r="A620" s="12">
        <v>20012</v>
      </c>
      <c r="B620" s="12" t="s">
        <v>1</v>
      </c>
      <c r="C620" s="12" t="s">
        <v>993</v>
      </c>
      <c r="D620" s="12" t="s">
        <v>1004</v>
      </c>
      <c r="E620" s="12">
        <v>2020302</v>
      </c>
      <c r="F620" s="12">
        <v>2020302001</v>
      </c>
      <c r="G620" s="12" t="s">
        <v>283</v>
      </c>
      <c r="H620" s="12">
        <v>3</v>
      </c>
      <c r="I620" s="12" t="s">
        <v>759</v>
      </c>
      <c r="J620" s="13">
        <v>5000</v>
      </c>
      <c r="K620" s="12" t="s">
        <v>412</v>
      </c>
      <c r="L620" s="12" t="s">
        <v>423</v>
      </c>
      <c r="M620" s="12" t="s">
        <v>1154</v>
      </c>
      <c r="N620" s="34">
        <v>7</v>
      </c>
      <c r="O620" s="12" t="s">
        <v>527</v>
      </c>
    </row>
    <row r="621" spans="1:19" ht="54">
      <c r="A621" s="12">
        <v>20012</v>
      </c>
      <c r="B621" s="12" t="s">
        <v>1</v>
      </c>
      <c r="C621" s="12" t="s">
        <v>993</v>
      </c>
      <c r="D621" s="12" t="s">
        <v>1004</v>
      </c>
      <c r="E621" s="12">
        <v>2020302</v>
      </c>
      <c r="F621" s="12">
        <v>2020302001</v>
      </c>
      <c r="G621" s="12" t="s">
        <v>283</v>
      </c>
      <c r="H621" s="12">
        <v>4</v>
      </c>
      <c r="I621" s="12" t="s">
        <v>760</v>
      </c>
      <c r="J621" s="13">
        <v>12776</v>
      </c>
      <c r="K621" s="12" t="s">
        <v>412</v>
      </c>
      <c r="L621" s="12" t="s">
        <v>423</v>
      </c>
      <c r="M621" s="12" t="s">
        <v>1154</v>
      </c>
      <c r="N621" s="34">
        <v>7</v>
      </c>
      <c r="O621" s="12" t="s">
        <v>527</v>
      </c>
    </row>
    <row r="622" spans="1:19" ht="54">
      <c r="A622" s="12">
        <v>20012</v>
      </c>
      <c r="B622" s="12" t="s">
        <v>1</v>
      </c>
      <c r="C622" s="12" t="s">
        <v>993</v>
      </c>
      <c r="D622" s="12" t="s">
        <v>1004</v>
      </c>
      <c r="E622" s="12">
        <v>2020302</v>
      </c>
      <c r="F622" s="12">
        <v>2020302001</v>
      </c>
      <c r="G622" s="12" t="s">
        <v>283</v>
      </c>
      <c r="H622" s="12">
        <v>5</v>
      </c>
      <c r="I622" s="12" t="s">
        <v>761</v>
      </c>
      <c r="J622" s="13">
        <v>30000</v>
      </c>
      <c r="K622" s="12" t="s">
        <v>412</v>
      </c>
      <c r="L622" s="12" t="s">
        <v>423</v>
      </c>
      <c r="M622" s="12" t="s">
        <v>1154</v>
      </c>
      <c r="N622" s="34">
        <v>7</v>
      </c>
      <c r="O622" s="12" t="s">
        <v>527</v>
      </c>
    </row>
    <row r="623" spans="1:19" s="21" customFormat="1" ht="54">
      <c r="A623" s="12">
        <v>20012</v>
      </c>
      <c r="B623" s="12" t="s">
        <v>1</v>
      </c>
      <c r="C623" s="12" t="s">
        <v>993</v>
      </c>
      <c r="D623" s="12" t="s">
        <v>1004</v>
      </c>
      <c r="E623" s="12">
        <v>2020302</v>
      </c>
      <c r="F623" s="12">
        <v>2020302001</v>
      </c>
      <c r="G623" s="12" t="s">
        <v>283</v>
      </c>
      <c r="H623" s="12">
        <v>6</v>
      </c>
      <c r="I623" s="12" t="s">
        <v>762</v>
      </c>
      <c r="J623" s="13">
        <v>10000</v>
      </c>
      <c r="K623" s="12" t="s">
        <v>412</v>
      </c>
      <c r="L623" s="12" t="s">
        <v>423</v>
      </c>
      <c r="M623" s="12" t="s">
        <v>1154</v>
      </c>
      <c r="N623" s="34">
        <v>7</v>
      </c>
      <c r="O623" s="12" t="s">
        <v>527</v>
      </c>
      <c r="P623" s="2"/>
      <c r="Q623" s="2"/>
      <c r="R623" s="2"/>
      <c r="S623" s="2"/>
    </row>
    <row r="624" spans="1:19" ht="54">
      <c r="A624" s="12">
        <v>20012</v>
      </c>
      <c r="B624" s="12" t="s">
        <v>1</v>
      </c>
      <c r="C624" s="12" t="s">
        <v>993</v>
      </c>
      <c r="D624" s="12" t="s">
        <v>1004</v>
      </c>
      <c r="E624" s="12">
        <v>2020302</v>
      </c>
      <c r="F624" s="12">
        <v>2020302001</v>
      </c>
      <c r="G624" s="12" t="s">
        <v>283</v>
      </c>
      <c r="H624" s="12">
        <v>7</v>
      </c>
      <c r="I624" s="12" t="s">
        <v>763</v>
      </c>
      <c r="J624" s="13">
        <v>3706</v>
      </c>
      <c r="K624" s="12" t="s">
        <v>412</v>
      </c>
      <c r="L624" s="12" t="s">
        <v>423</v>
      </c>
      <c r="M624" s="12" t="s">
        <v>1154</v>
      </c>
      <c r="N624" s="34">
        <v>7</v>
      </c>
      <c r="O624" s="12" t="s">
        <v>527</v>
      </c>
    </row>
    <row r="625" spans="1:19" s="21" customFormat="1" ht="54">
      <c r="A625" s="12">
        <v>20012</v>
      </c>
      <c r="B625" s="12" t="s">
        <v>1</v>
      </c>
      <c r="C625" s="12" t="s">
        <v>993</v>
      </c>
      <c r="D625" s="12" t="s">
        <v>1004</v>
      </c>
      <c r="E625" s="12">
        <v>2020302</v>
      </c>
      <c r="F625" s="12">
        <v>2020302001</v>
      </c>
      <c r="G625" s="12" t="s">
        <v>283</v>
      </c>
      <c r="H625" s="12">
        <v>8</v>
      </c>
      <c r="I625" s="12" t="s">
        <v>764</v>
      </c>
      <c r="J625" s="13">
        <v>2518</v>
      </c>
      <c r="K625" s="12" t="s">
        <v>412</v>
      </c>
      <c r="L625" s="12" t="s">
        <v>423</v>
      </c>
      <c r="M625" s="12" t="s">
        <v>1154</v>
      </c>
      <c r="N625" s="34">
        <v>7</v>
      </c>
      <c r="O625" s="12" t="s">
        <v>527</v>
      </c>
      <c r="P625" s="2"/>
      <c r="Q625" s="2"/>
      <c r="R625" s="2"/>
      <c r="S625" s="2"/>
    </row>
    <row r="626" spans="1:19" ht="54">
      <c r="A626" s="12">
        <v>20012</v>
      </c>
      <c r="B626" s="12" t="s">
        <v>1</v>
      </c>
      <c r="C626" s="12" t="s">
        <v>993</v>
      </c>
      <c r="D626" s="12" t="s">
        <v>1004</v>
      </c>
      <c r="E626" s="12">
        <v>2020302</v>
      </c>
      <c r="F626" s="12">
        <v>2020302001</v>
      </c>
      <c r="G626" s="12" t="s">
        <v>283</v>
      </c>
      <c r="H626" s="12">
        <v>9</v>
      </c>
      <c r="I626" s="12" t="s">
        <v>765</v>
      </c>
      <c r="J626" s="13">
        <v>11000</v>
      </c>
      <c r="K626" s="12" t="s">
        <v>388</v>
      </c>
      <c r="L626" s="12" t="s">
        <v>423</v>
      </c>
      <c r="M626" s="12" t="s">
        <v>1154</v>
      </c>
      <c r="N626" s="34">
        <v>7</v>
      </c>
      <c r="O626" s="12" t="s">
        <v>527</v>
      </c>
    </row>
    <row r="627" spans="1:19" s="21" customFormat="1" ht="54">
      <c r="A627" s="8">
        <v>20012</v>
      </c>
      <c r="B627" s="8" t="s">
        <v>3</v>
      </c>
      <c r="C627" s="8" t="s">
        <v>993</v>
      </c>
      <c r="D627" s="8" t="s">
        <v>1004</v>
      </c>
      <c r="E627" s="8">
        <v>2020302</v>
      </c>
      <c r="F627" s="8">
        <v>2020302001</v>
      </c>
      <c r="G627" s="8" t="s">
        <v>283</v>
      </c>
      <c r="H627" s="8"/>
      <c r="I627" s="8" t="s">
        <v>544</v>
      </c>
      <c r="J627" s="18">
        <v>29170.2</v>
      </c>
      <c r="K627" s="8"/>
      <c r="L627" s="8"/>
      <c r="M627" s="8" t="s">
        <v>1154</v>
      </c>
      <c r="N627" s="34">
        <v>7</v>
      </c>
      <c r="O627" s="8" t="s">
        <v>527</v>
      </c>
      <c r="P627" s="40" t="s">
        <v>1109</v>
      </c>
    </row>
    <row r="628" spans="1:19" ht="54">
      <c r="A628" s="12">
        <v>20012</v>
      </c>
      <c r="B628" s="12" t="s">
        <v>3</v>
      </c>
      <c r="C628" s="12" t="s">
        <v>993</v>
      </c>
      <c r="D628" s="12" t="s">
        <v>1004</v>
      </c>
      <c r="E628" s="12">
        <v>2020302</v>
      </c>
      <c r="F628" s="12">
        <v>2020302001</v>
      </c>
      <c r="G628" s="12" t="s">
        <v>283</v>
      </c>
      <c r="H628" s="12">
        <v>1</v>
      </c>
      <c r="I628" s="12" t="s">
        <v>1188</v>
      </c>
      <c r="J628" s="13">
        <v>29170.2</v>
      </c>
      <c r="K628" s="12" t="s">
        <v>412</v>
      </c>
      <c r="L628" s="22" t="s">
        <v>429</v>
      </c>
      <c r="M628" s="12" t="s">
        <v>1154</v>
      </c>
      <c r="N628" s="34">
        <v>7</v>
      </c>
      <c r="O628" s="12" t="s">
        <v>527</v>
      </c>
      <c r="P628" s="40" t="s">
        <v>1109</v>
      </c>
    </row>
    <row r="629" spans="1:19" s="21" customFormat="1" ht="54">
      <c r="A629" s="8">
        <v>20013</v>
      </c>
      <c r="B629" s="8" t="s">
        <v>1</v>
      </c>
      <c r="C629" s="8" t="s">
        <v>993</v>
      </c>
      <c r="D629" s="8" t="s">
        <v>1004</v>
      </c>
      <c r="E629" s="8">
        <v>2020107</v>
      </c>
      <c r="F629" s="8">
        <v>2020107001</v>
      </c>
      <c r="G629" s="8" t="s">
        <v>284</v>
      </c>
      <c r="H629" s="8"/>
      <c r="I629" s="8" t="s">
        <v>544</v>
      </c>
      <c r="J629" s="18">
        <v>118000</v>
      </c>
      <c r="K629" s="8"/>
      <c r="L629" s="8"/>
      <c r="M629" s="8" t="s">
        <v>1154</v>
      </c>
      <c r="N629" s="34">
        <v>7</v>
      </c>
      <c r="O629" s="8" t="s">
        <v>527</v>
      </c>
    </row>
    <row r="630" spans="1:19" ht="54">
      <c r="A630" s="12">
        <v>20013</v>
      </c>
      <c r="B630" s="12" t="s">
        <v>1</v>
      </c>
      <c r="C630" s="12" t="s">
        <v>993</v>
      </c>
      <c r="D630" s="12" t="s">
        <v>1004</v>
      </c>
      <c r="E630" s="12">
        <v>2020107</v>
      </c>
      <c r="F630" s="12">
        <v>2020107001</v>
      </c>
      <c r="G630" s="12" t="s">
        <v>284</v>
      </c>
      <c r="H630" s="12">
        <v>1</v>
      </c>
      <c r="I630" s="12" t="s">
        <v>766</v>
      </c>
      <c r="J630" s="13">
        <v>18000</v>
      </c>
      <c r="K630" s="12" t="s">
        <v>412</v>
      </c>
      <c r="L630" s="12" t="s">
        <v>422</v>
      </c>
      <c r="M630" s="12" t="s">
        <v>1154</v>
      </c>
      <c r="N630" s="34">
        <v>7</v>
      </c>
      <c r="O630" s="12" t="s">
        <v>527</v>
      </c>
    </row>
    <row r="631" spans="1:19" ht="54">
      <c r="A631" s="12">
        <v>20013</v>
      </c>
      <c r="B631" s="12" t="s">
        <v>1</v>
      </c>
      <c r="C631" s="12" t="s">
        <v>993</v>
      </c>
      <c r="D631" s="12" t="s">
        <v>1004</v>
      </c>
      <c r="E631" s="12">
        <v>2020107</v>
      </c>
      <c r="F631" s="12">
        <v>2020107001</v>
      </c>
      <c r="G631" s="12" t="s">
        <v>284</v>
      </c>
      <c r="H631" s="12">
        <v>2</v>
      </c>
      <c r="I631" s="12" t="s">
        <v>767</v>
      </c>
      <c r="J631" s="13">
        <v>100000</v>
      </c>
      <c r="K631" s="12" t="s">
        <v>412</v>
      </c>
      <c r="L631" s="12" t="s">
        <v>422</v>
      </c>
      <c r="M631" s="12" t="s">
        <v>1154</v>
      </c>
      <c r="N631" s="34">
        <v>7</v>
      </c>
      <c r="O631" s="12" t="s">
        <v>527</v>
      </c>
    </row>
    <row r="632" spans="1:19" s="21" customFormat="1" ht="54">
      <c r="A632" s="8">
        <v>20013</v>
      </c>
      <c r="B632" s="8" t="s">
        <v>3</v>
      </c>
      <c r="C632" s="8" t="s">
        <v>993</v>
      </c>
      <c r="D632" s="8" t="s">
        <v>1004</v>
      </c>
      <c r="E632" s="8">
        <v>2020107</v>
      </c>
      <c r="F632" s="8">
        <v>2020107001</v>
      </c>
      <c r="G632" s="8" t="s">
        <v>284</v>
      </c>
      <c r="H632" s="8"/>
      <c r="I632" s="8" t="s">
        <v>544</v>
      </c>
      <c r="J632" s="18">
        <v>57828</v>
      </c>
      <c r="K632" s="8"/>
      <c r="L632" s="8"/>
      <c r="M632" s="8" t="s">
        <v>1154</v>
      </c>
      <c r="N632" s="34">
        <v>7</v>
      </c>
      <c r="O632" s="8" t="s">
        <v>527</v>
      </c>
      <c r="P632" s="40" t="s">
        <v>1109</v>
      </c>
    </row>
    <row r="633" spans="1:19" ht="54">
      <c r="A633" s="12">
        <v>20013</v>
      </c>
      <c r="B633" s="12" t="s">
        <v>3</v>
      </c>
      <c r="C633" s="12" t="s">
        <v>993</v>
      </c>
      <c r="D633" s="12" t="s">
        <v>1004</v>
      </c>
      <c r="E633" s="12">
        <v>2020107</v>
      </c>
      <c r="F633" s="12">
        <v>2020107001</v>
      </c>
      <c r="G633" s="12" t="s">
        <v>284</v>
      </c>
      <c r="H633" s="12">
        <v>1</v>
      </c>
      <c r="I633" s="12" t="s">
        <v>1188</v>
      </c>
      <c r="J633" s="13">
        <v>57828</v>
      </c>
      <c r="K633" s="12" t="s">
        <v>412</v>
      </c>
      <c r="L633" s="22" t="s">
        <v>429</v>
      </c>
      <c r="M633" s="12" t="s">
        <v>1154</v>
      </c>
      <c r="N633" s="34">
        <v>7</v>
      </c>
      <c r="O633" s="12" t="s">
        <v>527</v>
      </c>
      <c r="P633" s="40" t="s">
        <v>1109</v>
      </c>
    </row>
    <row r="634" spans="1:19" s="21" customFormat="1" ht="54">
      <c r="A634" s="8">
        <v>20014</v>
      </c>
      <c r="B634" s="8" t="s">
        <v>1</v>
      </c>
      <c r="C634" s="8" t="s">
        <v>993</v>
      </c>
      <c r="D634" s="8" t="s">
        <v>1004</v>
      </c>
      <c r="E634" s="8">
        <v>2020107</v>
      </c>
      <c r="F634" s="8">
        <v>2020107002</v>
      </c>
      <c r="G634" s="8" t="s">
        <v>285</v>
      </c>
      <c r="H634" s="8"/>
      <c r="I634" s="8" t="s">
        <v>544</v>
      </c>
      <c r="J634" s="18">
        <v>48156</v>
      </c>
      <c r="K634" s="8"/>
      <c r="L634" s="8"/>
      <c r="M634" s="8" t="s">
        <v>1154</v>
      </c>
      <c r="N634" s="34">
        <v>7</v>
      </c>
      <c r="O634" s="8" t="s">
        <v>527</v>
      </c>
    </row>
    <row r="635" spans="1:19" ht="54">
      <c r="A635" s="12">
        <v>20014</v>
      </c>
      <c r="B635" s="12" t="s">
        <v>1</v>
      </c>
      <c r="C635" s="12" t="s">
        <v>993</v>
      </c>
      <c r="D635" s="12" t="s">
        <v>1004</v>
      </c>
      <c r="E635" s="12">
        <v>2020107</v>
      </c>
      <c r="F635" s="12">
        <v>2020107002</v>
      </c>
      <c r="G635" s="12" t="s">
        <v>285</v>
      </c>
      <c r="H635" s="12">
        <v>1</v>
      </c>
      <c r="I635" s="12" t="s">
        <v>768</v>
      </c>
      <c r="J635" s="13">
        <v>48156</v>
      </c>
      <c r="K635" s="12" t="s">
        <v>412</v>
      </c>
      <c r="L635" s="12" t="s">
        <v>430</v>
      </c>
      <c r="M635" s="12" t="s">
        <v>1154</v>
      </c>
      <c r="N635" s="34">
        <v>7</v>
      </c>
      <c r="O635" s="12" t="s">
        <v>527</v>
      </c>
    </row>
    <row r="636" spans="1:19" s="21" customFormat="1" ht="54">
      <c r="A636" s="8">
        <v>20014</v>
      </c>
      <c r="B636" s="8" t="s">
        <v>3</v>
      </c>
      <c r="C636" s="8" t="s">
        <v>993</v>
      </c>
      <c r="D636" s="8" t="s">
        <v>1004</v>
      </c>
      <c r="E636" s="8">
        <v>2020107</v>
      </c>
      <c r="F636" s="8">
        <v>2020107002</v>
      </c>
      <c r="G636" s="8" t="s">
        <v>285</v>
      </c>
      <c r="H636" s="8"/>
      <c r="I636" s="8" t="s">
        <v>544</v>
      </c>
      <c r="J636" s="18">
        <v>390.4</v>
      </c>
      <c r="K636" s="8"/>
      <c r="L636" s="8"/>
      <c r="M636" s="8" t="s">
        <v>1154</v>
      </c>
      <c r="N636" s="34">
        <v>7</v>
      </c>
      <c r="O636" s="8" t="s">
        <v>527</v>
      </c>
      <c r="P636" s="40" t="s">
        <v>1109</v>
      </c>
    </row>
    <row r="637" spans="1:19" ht="54">
      <c r="A637" s="12">
        <v>20014</v>
      </c>
      <c r="B637" s="12" t="s">
        <v>3</v>
      </c>
      <c r="C637" s="12" t="s">
        <v>993</v>
      </c>
      <c r="D637" s="12" t="s">
        <v>1004</v>
      </c>
      <c r="E637" s="12">
        <v>2020107</v>
      </c>
      <c r="F637" s="12">
        <v>2020107002</v>
      </c>
      <c r="G637" s="12" t="s">
        <v>285</v>
      </c>
      <c r="H637" s="12">
        <v>1</v>
      </c>
      <c r="I637" s="12" t="s">
        <v>1188</v>
      </c>
      <c r="J637" s="13">
        <v>390.4</v>
      </c>
      <c r="K637" s="12" t="s">
        <v>412</v>
      </c>
      <c r="L637" s="22" t="s">
        <v>429</v>
      </c>
      <c r="M637" s="12" t="s">
        <v>1154</v>
      </c>
      <c r="N637" s="34">
        <v>7</v>
      </c>
      <c r="O637" s="12" t="s">
        <v>527</v>
      </c>
      <c r="P637" s="40" t="s">
        <v>1109</v>
      </c>
    </row>
    <row r="638" spans="1:19" s="21" customFormat="1" ht="54">
      <c r="A638" s="8">
        <v>20015</v>
      </c>
      <c r="B638" s="8" t="s">
        <v>1</v>
      </c>
      <c r="C638" s="8" t="s">
        <v>993</v>
      </c>
      <c r="D638" s="8" t="s">
        <v>1004</v>
      </c>
      <c r="E638" s="8">
        <v>2020107</v>
      </c>
      <c r="F638" s="8">
        <v>2020107003</v>
      </c>
      <c r="G638" s="8" t="s">
        <v>286</v>
      </c>
      <c r="H638" s="8"/>
      <c r="I638" s="8" t="s">
        <v>544</v>
      </c>
      <c r="J638" s="18">
        <v>10000</v>
      </c>
      <c r="K638" s="8"/>
      <c r="L638" s="8"/>
      <c r="M638" s="8" t="s">
        <v>1154</v>
      </c>
      <c r="N638" s="34">
        <v>7</v>
      </c>
      <c r="O638" s="8" t="s">
        <v>527</v>
      </c>
    </row>
    <row r="639" spans="1:19" ht="54">
      <c r="A639" s="12">
        <v>20015</v>
      </c>
      <c r="B639" s="12" t="s">
        <v>1</v>
      </c>
      <c r="C639" s="12" t="s">
        <v>993</v>
      </c>
      <c r="D639" s="12" t="s">
        <v>1004</v>
      </c>
      <c r="E639" s="12">
        <v>2020107</v>
      </c>
      <c r="F639" s="12">
        <v>2020107003</v>
      </c>
      <c r="G639" s="12" t="s">
        <v>286</v>
      </c>
      <c r="H639" s="12">
        <v>1</v>
      </c>
      <c r="I639" s="12" t="s">
        <v>769</v>
      </c>
      <c r="J639" s="13">
        <v>10000</v>
      </c>
      <c r="K639" s="12" t="s">
        <v>412</v>
      </c>
      <c r="L639" s="12" t="s">
        <v>423</v>
      </c>
      <c r="M639" s="12" t="s">
        <v>1154</v>
      </c>
      <c r="N639" s="34">
        <v>7</v>
      </c>
      <c r="O639" s="12" t="s">
        <v>527</v>
      </c>
    </row>
    <row r="640" spans="1:19" ht="54">
      <c r="A640" s="8">
        <v>20016</v>
      </c>
      <c r="B640" s="8" t="s">
        <v>1</v>
      </c>
      <c r="C640" s="8" t="s">
        <v>993</v>
      </c>
      <c r="D640" s="8" t="s">
        <v>1004</v>
      </c>
      <c r="E640" s="8">
        <v>2020107</v>
      </c>
      <c r="F640" s="8">
        <v>2020107004</v>
      </c>
      <c r="G640" s="8" t="s">
        <v>287</v>
      </c>
      <c r="H640" s="8"/>
      <c r="I640" s="8" t="s">
        <v>544</v>
      </c>
      <c r="J640" s="18">
        <v>12000</v>
      </c>
      <c r="K640" s="8"/>
      <c r="L640" s="8"/>
      <c r="M640" s="8" t="s">
        <v>1154</v>
      </c>
      <c r="N640" s="34">
        <v>7</v>
      </c>
      <c r="O640" s="8" t="s">
        <v>527</v>
      </c>
      <c r="P640" s="21"/>
      <c r="Q640" s="21"/>
      <c r="R640" s="21"/>
      <c r="S640" s="21"/>
    </row>
    <row r="641" spans="1:19" ht="54">
      <c r="A641" s="12">
        <v>20016</v>
      </c>
      <c r="B641" s="12" t="s">
        <v>1</v>
      </c>
      <c r="C641" s="12" t="s">
        <v>993</v>
      </c>
      <c r="D641" s="12" t="s">
        <v>1004</v>
      </c>
      <c r="E641" s="12">
        <v>2020107</v>
      </c>
      <c r="F641" s="12">
        <v>2020107004</v>
      </c>
      <c r="G641" s="12" t="s">
        <v>287</v>
      </c>
      <c r="H641" s="12">
        <v>1</v>
      </c>
      <c r="I641" s="12" t="s">
        <v>770</v>
      </c>
      <c r="J641" s="13">
        <v>12000</v>
      </c>
      <c r="K641" s="12" t="s">
        <v>388</v>
      </c>
      <c r="L641" s="12" t="s">
        <v>422</v>
      </c>
      <c r="M641" s="12" t="s">
        <v>1154</v>
      </c>
      <c r="N641" s="34">
        <v>7</v>
      </c>
      <c r="O641" s="12" t="s">
        <v>527</v>
      </c>
    </row>
    <row r="642" spans="1:19" s="21" customFormat="1" ht="54">
      <c r="A642" s="8">
        <v>20017</v>
      </c>
      <c r="B642" s="8" t="s">
        <v>1</v>
      </c>
      <c r="C642" s="8" t="s">
        <v>993</v>
      </c>
      <c r="D642" s="8" t="s">
        <v>1004</v>
      </c>
      <c r="E642" s="8">
        <v>2020107</v>
      </c>
      <c r="F642" s="8">
        <v>2020107999</v>
      </c>
      <c r="G642" s="8" t="s">
        <v>288</v>
      </c>
      <c r="H642" s="8"/>
      <c r="I642" s="8" t="s">
        <v>544</v>
      </c>
      <c r="J642" s="18">
        <v>15000</v>
      </c>
      <c r="K642" s="8"/>
      <c r="L642" s="8"/>
      <c r="M642" s="8" t="s">
        <v>1154</v>
      </c>
      <c r="N642" s="34">
        <v>7</v>
      </c>
      <c r="O642" s="8" t="s">
        <v>527</v>
      </c>
    </row>
    <row r="643" spans="1:19" ht="54">
      <c r="A643" s="12">
        <v>20017</v>
      </c>
      <c r="B643" s="12" t="s">
        <v>1</v>
      </c>
      <c r="C643" s="12" t="s">
        <v>993</v>
      </c>
      <c r="D643" s="12" t="s">
        <v>1004</v>
      </c>
      <c r="E643" s="12">
        <v>2020107</v>
      </c>
      <c r="F643" s="12">
        <v>2020107999</v>
      </c>
      <c r="G643" s="12" t="s">
        <v>288</v>
      </c>
      <c r="H643" s="12">
        <v>1</v>
      </c>
      <c r="I643" s="12" t="s">
        <v>771</v>
      </c>
      <c r="J643" s="13">
        <v>15000</v>
      </c>
      <c r="K643" s="12" t="s">
        <v>412</v>
      </c>
      <c r="L643" s="12" t="s">
        <v>422</v>
      </c>
      <c r="M643" s="12" t="s">
        <v>1154</v>
      </c>
      <c r="N643" s="34">
        <v>7</v>
      </c>
      <c r="O643" s="12" t="s">
        <v>527</v>
      </c>
    </row>
    <row r="644" spans="1:19" ht="54">
      <c r="A644" s="8">
        <v>20030</v>
      </c>
      <c r="B644" s="8" t="s">
        <v>2</v>
      </c>
      <c r="C644" s="8" t="s">
        <v>993</v>
      </c>
      <c r="D644" s="8" t="s">
        <v>1004</v>
      </c>
      <c r="E644" s="8">
        <v>2020107</v>
      </c>
      <c r="F644" s="8">
        <v>2020107002</v>
      </c>
      <c r="G644" s="8" t="s">
        <v>1068</v>
      </c>
      <c r="H644" s="8"/>
      <c r="I644" s="8" t="s">
        <v>544</v>
      </c>
      <c r="J644" s="18">
        <v>6186.91</v>
      </c>
      <c r="K644" s="8"/>
      <c r="L644" s="8"/>
      <c r="M644" s="8" t="s">
        <v>1154</v>
      </c>
      <c r="N644" s="34">
        <v>7</v>
      </c>
      <c r="O644" s="8" t="s">
        <v>527</v>
      </c>
      <c r="P644" s="21" t="s">
        <v>1090</v>
      </c>
      <c r="Q644" s="21" t="s">
        <v>1092</v>
      </c>
      <c r="R644" s="21"/>
      <c r="S644" s="21"/>
    </row>
    <row r="645" spans="1:19" s="21" customFormat="1" ht="54">
      <c r="A645" s="12">
        <v>20030</v>
      </c>
      <c r="B645" s="12" t="s">
        <v>2</v>
      </c>
      <c r="C645" s="12" t="s">
        <v>993</v>
      </c>
      <c r="D645" s="12" t="s">
        <v>1004</v>
      </c>
      <c r="E645" s="12">
        <v>2020107</v>
      </c>
      <c r="F645" s="12">
        <v>2020107002</v>
      </c>
      <c r="G645" s="12" t="s">
        <v>1068</v>
      </c>
      <c r="H645" s="12">
        <v>1</v>
      </c>
      <c r="I645" s="12" t="s">
        <v>1069</v>
      </c>
      <c r="J645" s="13">
        <v>6186.91</v>
      </c>
      <c r="K645" s="12" t="s">
        <v>412</v>
      </c>
      <c r="L645" s="12" t="s">
        <v>422</v>
      </c>
      <c r="M645" s="12" t="s">
        <v>1154</v>
      </c>
      <c r="N645" s="34">
        <v>7</v>
      </c>
      <c r="O645" s="12" t="s">
        <v>527</v>
      </c>
      <c r="P645" s="2" t="s">
        <v>1091</v>
      </c>
      <c r="Q645" s="2" t="s">
        <v>1092</v>
      </c>
      <c r="R645" s="2"/>
      <c r="S645" s="2"/>
    </row>
    <row r="646" spans="1:19" ht="54">
      <c r="A646" s="8">
        <v>20038</v>
      </c>
      <c r="B646" s="8" t="s">
        <v>2</v>
      </c>
      <c r="C646" s="8" t="s">
        <v>993</v>
      </c>
      <c r="D646" s="8" t="s">
        <v>1004</v>
      </c>
      <c r="E646" s="8">
        <v>2020107</v>
      </c>
      <c r="F646" s="8">
        <v>2020107999</v>
      </c>
      <c r="G646" s="8" t="s">
        <v>1084</v>
      </c>
      <c r="H646" s="8"/>
      <c r="I646" s="8" t="s">
        <v>544</v>
      </c>
      <c r="J646" s="18">
        <v>202.15</v>
      </c>
      <c r="K646" s="8"/>
      <c r="L646" s="8"/>
      <c r="M646" s="8" t="s">
        <v>1154</v>
      </c>
      <c r="N646" s="34">
        <v>7</v>
      </c>
      <c r="O646" s="8" t="s">
        <v>527</v>
      </c>
      <c r="P646" s="21" t="s">
        <v>1090</v>
      </c>
      <c r="Q646" s="21" t="s">
        <v>1098</v>
      </c>
      <c r="R646" s="21"/>
      <c r="S646" s="21"/>
    </row>
    <row r="647" spans="1:19" s="21" customFormat="1" ht="54">
      <c r="A647" s="12">
        <v>20038</v>
      </c>
      <c r="B647" s="12" t="s">
        <v>2</v>
      </c>
      <c r="C647" s="12" t="s">
        <v>993</v>
      </c>
      <c r="D647" s="12" t="s">
        <v>1004</v>
      </c>
      <c r="E647" s="12">
        <v>2020107</v>
      </c>
      <c r="F647" s="12">
        <v>2020107999</v>
      </c>
      <c r="G647" s="12" t="s">
        <v>1084</v>
      </c>
      <c r="H647" s="12">
        <v>1</v>
      </c>
      <c r="I647" s="12" t="s">
        <v>1085</v>
      </c>
      <c r="J647" s="13">
        <v>202.15</v>
      </c>
      <c r="K647" s="12" t="s">
        <v>412</v>
      </c>
      <c r="L647" s="12" t="s">
        <v>422</v>
      </c>
      <c r="M647" s="12" t="s">
        <v>1154</v>
      </c>
      <c r="N647" s="34">
        <v>7</v>
      </c>
      <c r="O647" s="12" t="s">
        <v>527</v>
      </c>
      <c r="P647" s="2" t="s">
        <v>1091</v>
      </c>
      <c r="Q647" s="2" t="s">
        <v>1098</v>
      </c>
      <c r="R647" s="2"/>
      <c r="S647" s="2"/>
    </row>
    <row r="648" spans="1:19" ht="54">
      <c r="A648" s="8">
        <v>20039</v>
      </c>
      <c r="B648" s="8" t="s">
        <v>2</v>
      </c>
      <c r="C648" s="8" t="s">
        <v>993</v>
      </c>
      <c r="D648" s="8" t="s">
        <v>1004</v>
      </c>
      <c r="E648" s="8">
        <v>2020302</v>
      </c>
      <c r="F648" s="8">
        <v>2020302001</v>
      </c>
      <c r="G648" s="8" t="s">
        <v>1086</v>
      </c>
      <c r="H648" s="8"/>
      <c r="I648" s="8" t="s">
        <v>544</v>
      </c>
      <c r="J648" s="18">
        <v>6750</v>
      </c>
      <c r="K648" s="8"/>
      <c r="L648" s="8"/>
      <c r="M648" s="8" t="s">
        <v>1154</v>
      </c>
      <c r="N648" s="34">
        <v>7</v>
      </c>
      <c r="O648" s="8" t="s">
        <v>527</v>
      </c>
      <c r="P648" s="21" t="s">
        <v>1090</v>
      </c>
      <c r="Q648" s="21" t="s">
        <v>1098</v>
      </c>
      <c r="R648" s="21"/>
      <c r="S648" s="21"/>
    </row>
    <row r="649" spans="1:19" ht="54">
      <c r="A649" s="12">
        <v>20039</v>
      </c>
      <c r="B649" s="12" t="s">
        <v>2</v>
      </c>
      <c r="C649" s="12" t="s">
        <v>993</v>
      </c>
      <c r="D649" s="12" t="s">
        <v>1004</v>
      </c>
      <c r="E649" s="12">
        <v>2020302</v>
      </c>
      <c r="F649" s="12">
        <v>2020302001</v>
      </c>
      <c r="G649" s="12" t="s">
        <v>1086</v>
      </c>
      <c r="H649" s="12">
        <v>1</v>
      </c>
      <c r="I649" s="12" t="s">
        <v>1087</v>
      </c>
      <c r="J649" s="13">
        <v>6750</v>
      </c>
      <c r="K649" s="12" t="s">
        <v>412</v>
      </c>
      <c r="L649" s="12" t="s">
        <v>422</v>
      </c>
      <c r="M649" s="12" t="s">
        <v>1154</v>
      </c>
      <c r="N649" s="34">
        <v>7</v>
      </c>
      <c r="O649" s="12" t="s">
        <v>527</v>
      </c>
      <c r="P649" s="2" t="s">
        <v>1091</v>
      </c>
      <c r="Q649" s="2" t="s">
        <v>1098</v>
      </c>
    </row>
    <row r="650" spans="1:19" s="21" customFormat="1" ht="54">
      <c r="A650" s="8">
        <v>20050</v>
      </c>
      <c r="B650" s="8" t="s">
        <v>1</v>
      </c>
      <c r="C650" s="8" t="s">
        <v>993</v>
      </c>
      <c r="D650" s="8" t="s">
        <v>1004</v>
      </c>
      <c r="E650" s="8">
        <v>2020106</v>
      </c>
      <c r="F650" s="8"/>
      <c r="G650" s="8" t="s">
        <v>299</v>
      </c>
      <c r="H650" s="8"/>
      <c r="I650" s="8" t="s">
        <v>544</v>
      </c>
      <c r="J650" s="18">
        <v>2000</v>
      </c>
      <c r="K650" s="8"/>
      <c r="L650" s="8"/>
      <c r="M650" s="8" t="s">
        <v>1154</v>
      </c>
      <c r="N650" s="34">
        <v>7</v>
      </c>
      <c r="O650" s="8" t="s">
        <v>527</v>
      </c>
    </row>
    <row r="651" spans="1:19" ht="54">
      <c r="A651" s="12">
        <v>20050</v>
      </c>
      <c r="B651" s="12" t="s">
        <v>1</v>
      </c>
      <c r="C651" s="12" t="s">
        <v>993</v>
      </c>
      <c r="D651" s="12" t="s">
        <v>1004</v>
      </c>
      <c r="E651" s="12">
        <v>2020106</v>
      </c>
      <c r="F651" s="12"/>
      <c r="G651" s="12" t="s">
        <v>299</v>
      </c>
      <c r="H651" s="12">
        <v>1</v>
      </c>
      <c r="I651" s="12" t="s">
        <v>772</v>
      </c>
      <c r="J651" s="13">
        <v>2000</v>
      </c>
      <c r="K651" s="12" t="s">
        <v>412</v>
      </c>
      <c r="L651" s="12" t="s">
        <v>423</v>
      </c>
      <c r="M651" s="12" t="s">
        <v>1154</v>
      </c>
      <c r="N651" s="34">
        <v>7</v>
      </c>
      <c r="O651" s="12" t="s">
        <v>527</v>
      </c>
    </row>
    <row r="652" spans="1:19" s="21" customFormat="1" ht="54">
      <c r="A652" s="8">
        <v>10323</v>
      </c>
      <c r="B652" s="8" t="s">
        <v>1</v>
      </c>
      <c r="C652" s="8" t="s">
        <v>993</v>
      </c>
      <c r="D652" s="8" t="s">
        <v>994</v>
      </c>
      <c r="E652" s="8">
        <v>1030202</v>
      </c>
      <c r="F652" s="8">
        <v>1030202004</v>
      </c>
      <c r="G652" s="8" t="s">
        <v>170</v>
      </c>
      <c r="H652" s="8"/>
      <c r="I652" s="8" t="s">
        <v>544</v>
      </c>
      <c r="J652" s="18">
        <v>29000</v>
      </c>
      <c r="K652" s="8"/>
      <c r="L652" s="8"/>
      <c r="M652" s="8" t="s">
        <v>1154</v>
      </c>
      <c r="N652" s="34">
        <v>7</v>
      </c>
      <c r="O652" s="8" t="s">
        <v>533</v>
      </c>
    </row>
    <row r="653" spans="1:19" ht="54">
      <c r="A653" s="12">
        <v>10323</v>
      </c>
      <c r="B653" s="12" t="s">
        <v>1</v>
      </c>
      <c r="C653" s="12" t="s">
        <v>993</v>
      </c>
      <c r="D653" s="12" t="s">
        <v>994</v>
      </c>
      <c r="E653" s="12">
        <v>1030202</v>
      </c>
      <c r="F653" s="12">
        <v>1030202004</v>
      </c>
      <c r="G653" s="12" t="s">
        <v>170</v>
      </c>
      <c r="H653" s="12">
        <v>1</v>
      </c>
      <c r="I653" s="12" t="s">
        <v>877</v>
      </c>
      <c r="J653" s="13">
        <v>29000</v>
      </c>
      <c r="K653" s="12" t="s">
        <v>417</v>
      </c>
      <c r="L653" s="12" t="s">
        <v>422</v>
      </c>
      <c r="M653" s="12" t="s">
        <v>1154</v>
      </c>
      <c r="N653" s="34">
        <v>7</v>
      </c>
      <c r="O653" s="12" t="s">
        <v>533</v>
      </c>
    </row>
    <row r="654" spans="1:19" s="21" customFormat="1" ht="54">
      <c r="A654" s="8">
        <v>10397</v>
      </c>
      <c r="B654" s="8" t="s">
        <v>1</v>
      </c>
      <c r="C654" s="8" t="s">
        <v>993</v>
      </c>
      <c r="D654" s="8" t="s">
        <v>998</v>
      </c>
      <c r="E654" s="8">
        <v>1040104</v>
      </c>
      <c r="F654" s="8"/>
      <c r="G654" s="8" t="s">
        <v>203</v>
      </c>
      <c r="H654" s="8"/>
      <c r="I654" s="8" t="s">
        <v>544</v>
      </c>
      <c r="J654" s="18">
        <v>100</v>
      </c>
      <c r="K654" s="8"/>
      <c r="L654" s="8"/>
      <c r="M654" s="8" t="s">
        <v>1154</v>
      </c>
      <c r="N654" s="34">
        <v>7</v>
      </c>
      <c r="O654" s="8" t="s">
        <v>533</v>
      </c>
    </row>
    <row r="655" spans="1:19" ht="54">
      <c r="A655" s="12">
        <v>10397</v>
      </c>
      <c r="B655" s="12" t="s">
        <v>1</v>
      </c>
      <c r="C655" s="12" t="s">
        <v>993</v>
      </c>
      <c r="D655" s="12" t="s">
        <v>998</v>
      </c>
      <c r="E655" s="12">
        <v>1040104</v>
      </c>
      <c r="F655" s="12"/>
      <c r="G655" s="12" t="s">
        <v>203</v>
      </c>
      <c r="H655" s="12">
        <v>1</v>
      </c>
      <c r="I655" s="12" t="s">
        <v>885</v>
      </c>
      <c r="J655" s="13">
        <v>100</v>
      </c>
      <c r="K655" s="12" t="s">
        <v>412</v>
      </c>
      <c r="L655" s="12" t="s">
        <v>422</v>
      </c>
      <c r="M655" s="12" t="s">
        <v>1154</v>
      </c>
      <c r="N655" s="34">
        <v>7</v>
      </c>
      <c r="O655" s="12" t="s">
        <v>533</v>
      </c>
    </row>
    <row r="656" spans="1:19" s="21" customFormat="1" ht="54">
      <c r="A656" s="8">
        <v>10579</v>
      </c>
      <c r="B656" s="8" t="s">
        <v>1</v>
      </c>
      <c r="C656" s="8" t="s">
        <v>993</v>
      </c>
      <c r="D656" s="8" t="s">
        <v>994</v>
      </c>
      <c r="E656" s="8">
        <v>1030202</v>
      </c>
      <c r="F656" s="8">
        <v>1030202004</v>
      </c>
      <c r="G656" s="8" t="s">
        <v>244</v>
      </c>
      <c r="H656" s="8"/>
      <c r="I656" s="8" t="s">
        <v>544</v>
      </c>
      <c r="J656" s="18">
        <v>35000</v>
      </c>
      <c r="K656" s="8"/>
      <c r="L656" s="8"/>
      <c r="M656" s="8" t="s">
        <v>1154</v>
      </c>
      <c r="N656" s="34">
        <v>7</v>
      </c>
      <c r="O656" s="8" t="s">
        <v>533</v>
      </c>
    </row>
    <row r="657" spans="1:19" ht="54">
      <c r="A657" s="12">
        <v>10579</v>
      </c>
      <c r="B657" s="12" t="s">
        <v>1</v>
      </c>
      <c r="C657" s="12" t="s">
        <v>993</v>
      </c>
      <c r="D657" s="12" t="s">
        <v>994</v>
      </c>
      <c r="E657" s="12">
        <v>1030202</v>
      </c>
      <c r="F657" s="12">
        <v>1030202004</v>
      </c>
      <c r="G657" s="12" t="s">
        <v>244</v>
      </c>
      <c r="H657" s="12">
        <v>1</v>
      </c>
      <c r="I657" s="12" t="s">
        <v>894</v>
      </c>
      <c r="J657" s="13">
        <v>35000</v>
      </c>
      <c r="K657" s="12" t="s">
        <v>417</v>
      </c>
      <c r="L657" s="12" t="s">
        <v>422</v>
      </c>
      <c r="M657" s="12" t="s">
        <v>1154</v>
      </c>
      <c r="N657" s="34">
        <v>7</v>
      </c>
      <c r="O657" s="12" t="s">
        <v>533</v>
      </c>
    </row>
    <row r="658" spans="1:19" s="21" customFormat="1" ht="54">
      <c r="A658" s="8">
        <v>70032</v>
      </c>
      <c r="B658" s="8" t="s">
        <v>1</v>
      </c>
      <c r="C658" s="8" t="s">
        <v>1021</v>
      </c>
      <c r="D658" s="8" t="s">
        <v>1022</v>
      </c>
      <c r="E658" s="8">
        <v>7019903</v>
      </c>
      <c r="F658" s="8">
        <v>7019903001</v>
      </c>
      <c r="G658" s="8" t="s">
        <v>314</v>
      </c>
      <c r="H658" s="8"/>
      <c r="I658" s="8" t="s">
        <v>544</v>
      </c>
      <c r="J658" s="18">
        <v>1000</v>
      </c>
      <c r="K658" s="8"/>
      <c r="L658" s="8"/>
      <c r="M658" s="8" t="s">
        <v>1154</v>
      </c>
      <c r="N658" s="34">
        <v>7</v>
      </c>
      <c r="O658" s="8" t="s">
        <v>533</v>
      </c>
    </row>
    <row r="659" spans="1:19" ht="54">
      <c r="A659" s="12">
        <v>70032</v>
      </c>
      <c r="B659" s="12" t="s">
        <v>1</v>
      </c>
      <c r="C659" s="12" t="s">
        <v>1021</v>
      </c>
      <c r="D659" s="12" t="s">
        <v>1022</v>
      </c>
      <c r="E659" s="12">
        <v>7019903</v>
      </c>
      <c r="F659" s="12">
        <v>7019903001</v>
      </c>
      <c r="G659" s="12" t="s">
        <v>314</v>
      </c>
      <c r="H659" s="12">
        <v>1</v>
      </c>
      <c r="I659" s="12" t="s">
        <v>902</v>
      </c>
      <c r="J659" s="13">
        <v>1000</v>
      </c>
      <c r="K659" s="12" t="s">
        <v>417</v>
      </c>
      <c r="L659" s="12" t="s">
        <v>422</v>
      </c>
      <c r="M659" s="12" t="s">
        <v>1154</v>
      </c>
      <c r="N659" s="34">
        <v>7</v>
      </c>
      <c r="O659" s="12" t="s">
        <v>533</v>
      </c>
    </row>
    <row r="660" spans="1:19" ht="54">
      <c r="A660" s="8">
        <v>10661</v>
      </c>
      <c r="B660" s="8" t="s">
        <v>1</v>
      </c>
      <c r="C660" s="8" t="s">
        <v>993</v>
      </c>
      <c r="D660" s="8" t="s">
        <v>994</v>
      </c>
      <c r="E660" s="8">
        <v>1040401</v>
      </c>
      <c r="F660" s="8"/>
      <c r="G660" s="8" t="s">
        <v>988</v>
      </c>
      <c r="H660" s="8"/>
      <c r="I660" s="8"/>
      <c r="J660" s="18">
        <v>135000</v>
      </c>
      <c r="K660" s="8"/>
      <c r="L660" s="8"/>
      <c r="M660" s="8" t="s">
        <v>1154</v>
      </c>
      <c r="N660" s="34">
        <v>7</v>
      </c>
      <c r="O660" s="8" t="s">
        <v>533</v>
      </c>
      <c r="P660" s="21"/>
      <c r="Q660" s="21"/>
      <c r="R660" s="21"/>
      <c r="S660" s="21"/>
    </row>
    <row r="661" spans="1:19" ht="54">
      <c r="A661" s="12">
        <v>10661</v>
      </c>
      <c r="B661" s="12" t="s">
        <v>1</v>
      </c>
      <c r="C661" s="12" t="s">
        <v>993</v>
      </c>
      <c r="D661" s="12" t="s">
        <v>994</v>
      </c>
      <c r="E661" s="12">
        <v>1040401</v>
      </c>
      <c r="F661" s="12"/>
      <c r="G661" s="12" t="s">
        <v>988</v>
      </c>
      <c r="H661" s="12">
        <v>1</v>
      </c>
      <c r="I661" s="12" t="s">
        <v>987</v>
      </c>
      <c r="J661" s="13">
        <v>135000</v>
      </c>
      <c r="K661" s="12" t="s">
        <v>417</v>
      </c>
      <c r="L661" s="12" t="s">
        <v>422</v>
      </c>
      <c r="M661" s="12" t="s">
        <v>1154</v>
      </c>
      <c r="N661" s="34">
        <v>7</v>
      </c>
      <c r="O661" s="12" t="s">
        <v>533</v>
      </c>
    </row>
    <row r="662" spans="1:19" ht="54">
      <c r="A662" s="9">
        <v>10068</v>
      </c>
      <c r="B662" s="8" t="s">
        <v>1</v>
      </c>
      <c r="C662" s="8" t="s">
        <v>993</v>
      </c>
      <c r="D662" s="8" t="s">
        <v>1001</v>
      </c>
      <c r="E662" s="8">
        <v>1030212</v>
      </c>
      <c r="F662" s="8"/>
      <c r="G662" s="8" t="s">
        <v>31</v>
      </c>
      <c r="H662" s="8"/>
      <c r="I662" s="8" t="s">
        <v>544</v>
      </c>
      <c r="J662" s="18">
        <v>40000</v>
      </c>
      <c r="K662" s="8"/>
      <c r="L662" s="8"/>
      <c r="M662" s="8" t="s">
        <v>1151</v>
      </c>
      <c r="N662" s="34">
        <v>8</v>
      </c>
      <c r="O662" s="8" t="s">
        <v>524</v>
      </c>
      <c r="P662" s="21"/>
      <c r="Q662" s="21"/>
      <c r="R662" s="21" t="s">
        <v>1109</v>
      </c>
      <c r="S662" s="21"/>
    </row>
    <row r="663" spans="1:19" s="21" customFormat="1" ht="54">
      <c r="A663" s="14">
        <v>10068</v>
      </c>
      <c r="B663" s="12" t="s">
        <v>1</v>
      </c>
      <c r="C663" s="12" t="s">
        <v>993</v>
      </c>
      <c r="D663" s="12" t="s">
        <v>1001</v>
      </c>
      <c r="E663" s="12">
        <v>1030212</v>
      </c>
      <c r="F663" s="12"/>
      <c r="G663" s="12" t="s">
        <v>31</v>
      </c>
      <c r="H663" s="12">
        <v>1</v>
      </c>
      <c r="I663" s="12" t="s">
        <v>599</v>
      </c>
      <c r="J663" s="13">
        <v>40000</v>
      </c>
      <c r="K663" s="14" t="s">
        <v>396</v>
      </c>
      <c r="L663" s="12" t="s">
        <v>427</v>
      </c>
      <c r="M663" s="12" t="s">
        <v>1151</v>
      </c>
      <c r="N663" s="34">
        <v>8</v>
      </c>
      <c r="O663" s="12" t="s">
        <v>524</v>
      </c>
      <c r="P663" s="2"/>
      <c r="Q663" s="2"/>
      <c r="R663" s="2" t="s">
        <v>1109</v>
      </c>
      <c r="S663" s="2"/>
    </row>
    <row r="664" spans="1:19" ht="54">
      <c r="A664" s="8">
        <v>10303</v>
      </c>
      <c r="B664" s="8" t="s">
        <v>1</v>
      </c>
      <c r="C664" s="8" t="s">
        <v>993</v>
      </c>
      <c r="D664" s="8" t="s">
        <v>1001</v>
      </c>
      <c r="E664" s="8">
        <v>1090101</v>
      </c>
      <c r="F664" s="8">
        <v>1090101001</v>
      </c>
      <c r="G664" s="8" t="s">
        <v>163</v>
      </c>
      <c r="H664" s="8"/>
      <c r="I664" s="8" t="s">
        <v>544</v>
      </c>
      <c r="J664" s="18">
        <v>9000</v>
      </c>
      <c r="K664" s="8"/>
      <c r="L664" s="8"/>
      <c r="M664" s="8" t="s">
        <v>1151</v>
      </c>
      <c r="N664" s="34">
        <v>8</v>
      </c>
      <c r="O664" s="8" t="s">
        <v>527</v>
      </c>
      <c r="P664" s="21"/>
      <c r="Q664" s="21"/>
      <c r="R664" s="21"/>
      <c r="S664" s="21"/>
    </row>
    <row r="665" spans="1:19" s="21" customFormat="1" ht="54">
      <c r="A665" s="12">
        <v>10303</v>
      </c>
      <c r="B665" s="12" t="s">
        <v>1</v>
      </c>
      <c r="C665" s="12" t="s">
        <v>993</v>
      </c>
      <c r="D665" s="12" t="s">
        <v>1001</v>
      </c>
      <c r="E665" s="12">
        <v>1090101</v>
      </c>
      <c r="F665" s="12">
        <v>1090101001</v>
      </c>
      <c r="G665" s="12" t="s">
        <v>163</v>
      </c>
      <c r="H665" s="12">
        <v>1</v>
      </c>
      <c r="I665" s="12" t="s">
        <v>737</v>
      </c>
      <c r="J665" s="13">
        <v>9000</v>
      </c>
      <c r="K665" s="12" t="s">
        <v>415</v>
      </c>
      <c r="L665" s="12" t="s">
        <v>423</v>
      </c>
      <c r="M665" s="12" t="s">
        <v>1151</v>
      </c>
      <c r="N665" s="34">
        <v>8</v>
      </c>
      <c r="O665" s="12" t="s">
        <v>527</v>
      </c>
      <c r="P665" s="2"/>
      <c r="Q665" s="2"/>
      <c r="R665" s="2"/>
      <c r="S665" s="2"/>
    </row>
    <row r="666" spans="1:19" ht="54">
      <c r="A666" s="8">
        <v>10320</v>
      </c>
      <c r="B666" s="8" t="s">
        <v>1</v>
      </c>
      <c r="C666" s="8" t="s">
        <v>993</v>
      </c>
      <c r="D666" s="8" t="s">
        <v>1001</v>
      </c>
      <c r="E666" s="8">
        <v>1030218</v>
      </c>
      <c r="F666" s="8">
        <v>1030218001</v>
      </c>
      <c r="G666" s="8" t="s">
        <v>168</v>
      </c>
      <c r="H666" s="8"/>
      <c r="I666" s="8" t="s">
        <v>544</v>
      </c>
      <c r="J666" s="18">
        <v>13000</v>
      </c>
      <c r="K666" s="8"/>
      <c r="L666" s="8"/>
      <c r="M666" s="8" t="s">
        <v>1151</v>
      </c>
      <c r="N666" s="34">
        <v>8</v>
      </c>
      <c r="O666" s="8" t="s">
        <v>527</v>
      </c>
      <c r="P666" s="21"/>
      <c r="Q666" s="21"/>
      <c r="R666" s="21"/>
      <c r="S666" s="21"/>
    </row>
    <row r="667" spans="1:19" s="21" customFormat="1" ht="54">
      <c r="A667" s="12">
        <v>10320</v>
      </c>
      <c r="B667" s="12" t="s">
        <v>1</v>
      </c>
      <c r="C667" s="12" t="s">
        <v>993</v>
      </c>
      <c r="D667" s="12" t="s">
        <v>1001</v>
      </c>
      <c r="E667" s="12">
        <v>1030218</v>
      </c>
      <c r="F667" s="12">
        <v>1030218001</v>
      </c>
      <c r="G667" s="12" t="s">
        <v>168</v>
      </c>
      <c r="H667" s="12">
        <v>1</v>
      </c>
      <c r="I667" s="12" t="s">
        <v>738</v>
      </c>
      <c r="J667" s="13">
        <v>13000</v>
      </c>
      <c r="K667" s="12" t="s">
        <v>416</v>
      </c>
      <c r="L667" s="12" t="s">
        <v>437</v>
      </c>
      <c r="M667" s="12" t="s">
        <v>1151</v>
      </c>
      <c r="N667" s="34">
        <v>8</v>
      </c>
      <c r="O667" s="12" t="s">
        <v>527</v>
      </c>
      <c r="P667" s="2"/>
      <c r="Q667" s="2"/>
      <c r="R667" s="2"/>
      <c r="S667" s="2"/>
    </row>
    <row r="668" spans="1:19" ht="54">
      <c r="A668" s="8">
        <v>10320</v>
      </c>
      <c r="B668" s="8" t="s">
        <v>3</v>
      </c>
      <c r="C668" s="8" t="s">
        <v>993</v>
      </c>
      <c r="D668" s="8" t="s">
        <v>1001</v>
      </c>
      <c r="E668" s="8">
        <v>1030218</v>
      </c>
      <c r="F668" s="8">
        <v>1030218001</v>
      </c>
      <c r="G668" s="8" t="s">
        <v>168</v>
      </c>
      <c r="H668" s="8"/>
      <c r="I668" s="8" t="s">
        <v>544</v>
      </c>
      <c r="J668" s="18">
        <v>2268.42</v>
      </c>
      <c r="K668" s="8"/>
      <c r="L668" s="8"/>
      <c r="M668" s="8" t="s">
        <v>1151</v>
      </c>
      <c r="N668" s="34">
        <v>8</v>
      </c>
      <c r="O668" s="8" t="s">
        <v>527</v>
      </c>
      <c r="P668" s="40" t="s">
        <v>1109</v>
      </c>
      <c r="Q668" s="21"/>
      <c r="R668" s="21"/>
      <c r="S668" s="21"/>
    </row>
    <row r="669" spans="1:19" s="21" customFormat="1" ht="54">
      <c r="A669" s="12">
        <v>10320</v>
      </c>
      <c r="B669" s="12" t="s">
        <v>3</v>
      </c>
      <c r="C669" s="12" t="s">
        <v>993</v>
      </c>
      <c r="D669" s="12" t="s">
        <v>1001</v>
      </c>
      <c r="E669" s="12">
        <v>1030218</v>
      </c>
      <c r="F669" s="12">
        <v>1030218001</v>
      </c>
      <c r="G669" s="12" t="s">
        <v>168</v>
      </c>
      <c r="H669" s="12">
        <v>1</v>
      </c>
      <c r="I669" s="12" t="s">
        <v>1188</v>
      </c>
      <c r="J669" s="13">
        <v>2268.42</v>
      </c>
      <c r="K669" s="12" t="s">
        <v>416</v>
      </c>
      <c r="L669" s="22" t="s">
        <v>429</v>
      </c>
      <c r="M669" s="12" t="s">
        <v>1151</v>
      </c>
      <c r="N669" s="34">
        <v>8</v>
      </c>
      <c r="O669" s="12" t="s">
        <v>527</v>
      </c>
      <c r="P669" s="40" t="s">
        <v>1109</v>
      </c>
      <c r="Q669" s="2"/>
      <c r="R669" s="2"/>
      <c r="S669" s="2"/>
    </row>
    <row r="670" spans="1:19" ht="54">
      <c r="A670" s="8">
        <v>10321</v>
      </c>
      <c r="B670" s="8" t="s">
        <v>1</v>
      </c>
      <c r="C670" s="8" t="s">
        <v>993</v>
      </c>
      <c r="D670" s="8" t="s">
        <v>1001</v>
      </c>
      <c r="E670" s="8">
        <v>1030204</v>
      </c>
      <c r="F670" s="8">
        <v>1030204004</v>
      </c>
      <c r="G670" s="8" t="s">
        <v>169</v>
      </c>
      <c r="H670" s="8"/>
      <c r="I670" s="8" t="s">
        <v>544</v>
      </c>
      <c r="J670" s="18">
        <v>20000</v>
      </c>
      <c r="K670" s="8"/>
      <c r="L670" s="8"/>
      <c r="M670" s="8" t="s">
        <v>1151</v>
      </c>
      <c r="N670" s="34">
        <v>8</v>
      </c>
      <c r="O670" s="8" t="s">
        <v>524</v>
      </c>
      <c r="P670" s="21"/>
      <c r="Q670" s="21"/>
      <c r="R670" s="21" t="s">
        <v>1109</v>
      </c>
      <c r="S670" s="21"/>
    </row>
    <row r="671" spans="1:19" ht="54">
      <c r="A671" s="12">
        <v>10321</v>
      </c>
      <c r="B671" s="12" t="s">
        <v>1</v>
      </c>
      <c r="C671" s="12" t="s">
        <v>993</v>
      </c>
      <c r="D671" s="12" t="s">
        <v>1001</v>
      </c>
      <c r="E671" s="12">
        <v>1030204</v>
      </c>
      <c r="F671" s="12">
        <v>1030204004</v>
      </c>
      <c r="G671" s="12" t="s">
        <v>169</v>
      </c>
      <c r="H671" s="12">
        <v>1</v>
      </c>
      <c r="I671" s="12" t="s">
        <v>602</v>
      </c>
      <c r="J671" s="13">
        <v>20000</v>
      </c>
      <c r="K671" s="12" t="s">
        <v>396</v>
      </c>
      <c r="L671" s="12" t="s">
        <v>423</v>
      </c>
      <c r="M671" s="12" t="s">
        <v>1151</v>
      </c>
      <c r="N671" s="34">
        <v>8</v>
      </c>
      <c r="O671" s="12" t="s">
        <v>524</v>
      </c>
      <c r="R671" s="2" t="s">
        <v>1109</v>
      </c>
    </row>
    <row r="672" spans="1:19" s="21" customFormat="1" ht="54">
      <c r="A672" s="8">
        <v>10372</v>
      </c>
      <c r="B672" s="8" t="s">
        <v>1</v>
      </c>
      <c r="C672" s="8" t="s">
        <v>993</v>
      </c>
      <c r="D672" s="8" t="s">
        <v>1001</v>
      </c>
      <c r="E672" s="8">
        <v>1090101</v>
      </c>
      <c r="F672" s="8">
        <v>1090101001</v>
      </c>
      <c r="G672" s="8" t="s">
        <v>194</v>
      </c>
      <c r="H672" s="8"/>
      <c r="I672" s="8" t="s">
        <v>544</v>
      </c>
      <c r="J672" s="18">
        <v>90000</v>
      </c>
      <c r="K672" s="8"/>
      <c r="L672" s="8"/>
      <c r="M672" s="8" t="s">
        <v>1151</v>
      </c>
      <c r="N672" s="34">
        <v>8</v>
      </c>
      <c r="O672" s="8" t="s">
        <v>527</v>
      </c>
    </row>
    <row r="673" spans="1:19" ht="54">
      <c r="A673" s="12">
        <v>10372</v>
      </c>
      <c r="B673" s="12" t="s">
        <v>1</v>
      </c>
      <c r="C673" s="12" t="s">
        <v>993</v>
      </c>
      <c r="D673" s="12" t="s">
        <v>1001</v>
      </c>
      <c r="E673" s="12">
        <v>1090101</v>
      </c>
      <c r="F673" s="12">
        <v>1090101001</v>
      </c>
      <c r="G673" s="12" t="s">
        <v>194</v>
      </c>
      <c r="H673" s="12">
        <v>1</v>
      </c>
      <c r="I673" s="12" t="s">
        <v>739</v>
      </c>
      <c r="J673" s="13">
        <v>90000</v>
      </c>
      <c r="K673" s="12" t="s">
        <v>415</v>
      </c>
      <c r="L673" s="12" t="s">
        <v>422</v>
      </c>
      <c r="M673" s="12" t="s">
        <v>1151</v>
      </c>
      <c r="N673" s="34">
        <v>8</v>
      </c>
      <c r="O673" s="12" t="s">
        <v>527</v>
      </c>
    </row>
    <row r="674" spans="1:19" s="21" customFormat="1" ht="54">
      <c r="A674" s="8">
        <v>10399</v>
      </c>
      <c r="B674" s="8" t="s">
        <v>1</v>
      </c>
      <c r="C674" s="8" t="s">
        <v>993</v>
      </c>
      <c r="D674" s="8" t="s">
        <v>998</v>
      </c>
      <c r="E674" s="8">
        <v>1040104</v>
      </c>
      <c r="F674" s="8">
        <v>1040104001</v>
      </c>
      <c r="G674" s="8" t="s">
        <v>203</v>
      </c>
      <c r="H674" s="8"/>
      <c r="I674" s="8" t="s">
        <v>544</v>
      </c>
      <c r="J674" s="18">
        <v>600</v>
      </c>
      <c r="K674" s="8"/>
      <c r="L674" s="8"/>
      <c r="M674" s="8" t="s">
        <v>1151</v>
      </c>
      <c r="N674" s="34">
        <v>8</v>
      </c>
      <c r="O674" s="8" t="s">
        <v>527</v>
      </c>
    </row>
    <row r="675" spans="1:19" ht="54">
      <c r="A675" s="12">
        <v>10399</v>
      </c>
      <c r="B675" s="12" t="s">
        <v>1</v>
      </c>
      <c r="C675" s="12" t="s">
        <v>993</v>
      </c>
      <c r="D675" s="12" t="s">
        <v>998</v>
      </c>
      <c r="E675" s="12">
        <v>1040104</v>
      </c>
      <c r="F675" s="12">
        <v>1040104001</v>
      </c>
      <c r="G675" s="12" t="s">
        <v>203</v>
      </c>
      <c r="H675" s="12">
        <v>1</v>
      </c>
      <c r="I675" s="12" t="s">
        <v>740</v>
      </c>
      <c r="J675" s="13">
        <v>600</v>
      </c>
      <c r="K675" s="12" t="s">
        <v>415</v>
      </c>
      <c r="L675" s="12" t="s">
        <v>437</v>
      </c>
      <c r="M675" s="12" t="s">
        <v>1151</v>
      </c>
      <c r="N675" s="34">
        <v>8</v>
      </c>
      <c r="O675" s="12" t="s">
        <v>527</v>
      </c>
    </row>
    <row r="676" spans="1:19" s="21" customFormat="1" ht="54">
      <c r="A676" s="8">
        <v>10510</v>
      </c>
      <c r="B676" s="8" t="s">
        <v>1</v>
      </c>
      <c r="C676" s="8" t="s">
        <v>993</v>
      </c>
      <c r="D676" s="8" t="s">
        <v>1001</v>
      </c>
      <c r="E676" s="8">
        <v>1030212</v>
      </c>
      <c r="F676" s="8"/>
      <c r="G676" s="8" t="s">
        <v>214</v>
      </c>
      <c r="H676" s="8"/>
      <c r="I676" s="8" t="s">
        <v>544</v>
      </c>
      <c r="J676" s="18">
        <v>6000</v>
      </c>
      <c r="K676" s="8"/>
      <c r="L676" s="8"/>
      <c r="M676" s="8" t="s">
        <v>1151</v>
      </c>
      <c r="N676" s="34">
        <v>8</v>
      </c>
      <c r="O676" s="8" t="s">
        <v>524</v>
      </c>
      <c r="R676" s="21" t="s">
        <v>1109</v>
      </c>
    </row>
    <row r="677" spans="1:19" ht="54">
      <c r="A677" s="12">
        <v>10510</v>
      </c>
      <c r="B677" s="12" t="s">
        <v>1</v>
      </c>
      <c r="C677" s="12" t="s">
        <v>993</v>
      </c>
      <c r="D677" s="12" t="s">
        <v>1001</v>
      </c>
      <c r="E677" s="12">
        <v>1030212</v>
      </c>
      <c r="F677" s="12"/>
      <c r="G677" s="12" t="s">
        <v>214</v>
      </c>
      <c r="H677" s="12">
        <v>1</v>
      </c>
      <c r="I677" s="12" t="s">
        <v>604</v>
      </c>
      <c r="J677" s="13">
        <v>6000</v>
      </c>
      <c r="K677" s="12" t="s">
        <v>396</v>
      </c>
      <c r="L677" s="12" t="s">
        <v>427</v>
      </c>
      <c r="M677" s="12" t="s">
        <v>1151</v>
      </c>
      <c r="N677" s="34">
        <v>8</v>
      </c>
      <c r="O677" s="12" t="s">
        <v>524</v>
      </c>
      <c r="R677" s="2" t="s">
        <v>1109</v>
      </c>
    </row>
    <row r="678" spans="1:19" s="21" customFormat="1" ht="54">
      <c r="A678" s="8">
        <v>10510</v>
      </c>
      <c r="B678" s="8" t="s">
        <v>2</v>
      </c>
      <c r="C678" s="8" t="s">
        <v>993</v>
      </c>
      <c r="D678" s="8" t="s">
        <v>1001</v>
      </c>
      <c r="E678" s="8">
        <v>1030212</v>
      </c>
      <c r="F678" s="8"/>
      <c r="G678" s="8" t="s">
        <v>214</v>
      </c>
      <c r="H678" s="8"/>
      <c r="I678" s="8" t="s">
        <v>544</v>
      </c>
      <c r="J678" s="18">
        <v>6000</v>
      </c>
      <c r="K678" s="8"/>
      <c r="L678" s="8"/>
      <c r="M678" s="8" t="s">
        <v>1151</v>
      </c>
      <c r="N678" s="34">
        <v>8</v>
      </c>
      <c r="O678" s="8" t="s">
        <v>524</v>
      </c>
      <c r="P678" s="21" t="s">
        <v>1090</v>
      </c>
      <c r="Q678" s="21" t="s">
        <v>1092</v>
      </c>
      <c r="R678" s="21" t="s">
        <v>1109</v>
      </c>
    </row>
    <row r="679" spans="1:19" ht="54">
      <c r="A679" s="12">
        <v>10510</v>
      </c>
      <c r="B679" s="12" t="s">
        <v>2</v>
      </c>
      <c r="C679" s="12" t="s">
        <v>993</v>
      </c>
      <c r="D679" s="12" t="s">
        <v>1001</v>
      </c>
      <c r="E679" s="12">
        <v>1030212</v>
      </c>
      <c r="F679" s="12"/>
      <c r="G679" s="12" t="s">
        <v>214</v>
      </c>
      <c r="H679" s="12">
        <v>1</v>
      </c>
      <c r="I679" s="12" t="s">
        <v>604</v>
      </c>
      <c r="J679" s="13">
        <v>6000</v>
      </c>
      <c r="K679" s="12" t="s">
        <v>396</v>
      </c>
      <c r="L679" s="12" t="s">
        <v>427</v>
      </c>
      <c r="M679" s="12" t="s">
        <v>1151</v>
      </c>
      <c r="N679" s="34">
        <v>8</v>
      </c>
      <c r="O679" s="12" t="s">
        <v>524</v>
      </c>
      <c r="P679" s="2" t="s">
        <v>1091</v>
      </c>
      <c r="Q679" s="2" t="s">
        <v>1092</v>
      </c>
      <c r="R679" s="2" t="s">
        <v>1109</v>
      </c>
    </row>
    <row r="680" spans="1:19" s="21" customFormat="1" ht="90">
      <c r="A680" s="8">
        <v>10513</v>
      </c>
      <c r="B680" s="8" t="s">
        <v>1</v>
      </c>
      <c r="C680" s="8" t="s">
        <v>993</v>
      </c>
      <c r="D680" s="8" t="s">
        <v>995</v>
      </c>
      <c r="E680" s="8">
        <v>1030102</v>
      </c>
      <c r="F680" s="8">
        <v>1030102999</v>
      </c>
      <c r="G680" s="8" t="s">
        <v>217</v>
      </c>
      <c r="H680" s="8"/>
      <c r="I680" s="8" t="s">
        <v>544</v>
      </c>
      <c r="J680" s="18">
        <v>600</v>
      </c>
      <c r="K680" s="8"/>
      <c r="L680" s="8"/>
      <c r="M680" s="8" t="s">
        <v>1151</v>
      </c>
      <c r="N680" s="34">
        <v>8</v>
      </c>
      <c r="O680" s="8" t="s">
        <v>527</v>
      </c>
    </row>
    <row r="681" spans="1:19" ht="90">
      <c r="A681" s="12">
        <v>10513</v>
      </c>
      <c r="B681" s="12" t="s">
        <v>1</v>
      </c>
      <c r="C681" s="12" t="s">
        <v>993</v>
      </c>
      <c r="D681" s="12" t="s">
        <v>995</v>
      </c>
      <c r="E681" s="12">
        <v>1030102</v>
      </c>
      <c r="F681" s="12">
        <v>1030102999</v>
      </c>
      <c r="G681" s="12" t="s">
        <v>217</v>
      </c>
      <c r="H681" s="12">
        <v>1</v>
      </c>
      <c r="I681" s="12" t="s">
        <v>741</v>
      </c>
      <c r="J681" s="13">
        <v>600</v>
      </c>
      <c r="K681" s="12" t="s">
        <v>415</v>
      </c>
      <c r="L681" s="12" t="s">
        <v>422</v>
      </c>
      <c r="M681" s="12" t="s">
        <v>1151</v>
      </c>
      <c r="N681" s="34">
        <v>8</v>
      </c>
      <c r="O681" s="12" t="s">
        <v>527</v>
      </c>
    </row>
    <row r="682" spans="1:19" s="21" customFormat="1" ht="54">
      <c r="A682" s="8">
        <v>10575</v>
      </c>
      <c r="B682" s="8" t="s">
        <v>1</v>
      </c>
      <c r="C682" s="8" t="s">
        <v>993</v>
      </c>
      <c r="D682" s="8" t="s">
        <v>1001</v>
      </c>
      <c r="E682" s="8">
        <v>1030204</v>
      </c>
      <c r="F682" s="8"/>
      <c r="G682" s="8" t="s">
        <v>241</v>
      </c>
      <c r="H682" s="8"/>
      <c r="I682" s="8" t="s">
        <v>544</v>
      </c>
      <c r="J682" s="18">
        <v>15000</v>
      </c>
      <c r="K682" s="8"/>
      <c r="L682" s="8"/>
      <c r="M682" s="8" t="s">
        <v>1151</v>
      </c>
      <c r="N682" s="34">
        <v>8</v>
      </c>
      <c r="O682" s="8" t="s">
        <v>524</v>
      </c>
      <c r="R682" s="21" t="s">
        <v>1109</v>
      </c>
    </row>
    <row r="683" spans="1:19" ht="54">
      <c r="A683" s="12">
        <v>10575</v>
      </c>
      <c r="B683" s="12" t="s">
        <v>1</v>
      </c>
      <c r="C683" s="12" t="s">
        <v>993</v>
      </c>
      <c r="D683" s="12" t="s">
        <v>1001</v>
      </c>
      <c r="E683" s="12">
        <v>1030204</v>
      </c>
      <c r="F683" s="12"/>
      <c r="G683" s="12" t="s">
        <v>241</v>
      </c>
      <c r="H683" s="12">
        <v>1</v>
      </c>
      <c r="I683" s="12" t="s">
        <v>606</v>
      </c>
      <c r="J683" s="13">
        <v>15000</v>
      </c>
      <c r="K683" s="12" t="s">
        <v>396</v>
      </c>
      <c r="L683" s="12" t="s">
        <v>422</v>
      </c>
      <c r="M683" s="12" t="s">
        <v>1151</v>
      </c>
      <c r="N683" s="34">
        <v>8</v>
      </c>
      <c r="O683" s="12" t="s">
        <v>524</v>
      </c>
      <c r="R683" s="2" t="s">
        <v>1109</v>
      </c>
    </row>
    <row r="684" spans="1:19" s="21" customFormat="1" ht="90">
      <c r="A684" s="8">
        <v>10576</v>
      </c>
      <c r="B684" s="8" t="s">
        <v>1</v>
      </c>
      <c r="C684" s="8" t="s">
        <v>993</v>
      </c>
      <c r="D684" s="8" t="s">
        <v>995</v>
      </c>
      <c r="E684" s="8">
        <v>1090101</v>
      </c>
      <c r="F684" s="8"/>
      <c r="G684" s="8" t="s">
        <v>1195</v>
      </c>
      <c r="H684" s="8"/>
      <c r="I684" s="8" t="s">
        <v>544</v>
      </c>
      <c r="J684" s="18">
        <f>16000+12000</f>
        <v>28000</v>
      </c>
      <c r="K684" s="8"/>
      <c r="L684" s="8"/>
      <c r="M684" s="8" t="s">
        <v>1151</v>
      </c>
      <c r="N684" s="34">
        <v>8</v>
      </c>
      <c r="O684" s="8" t="s">
        <v>527</v>
      </c>
    </row>
    <row r="685" spans="1:19" ht="90">
      <c r="A685" s="12">
        <v>10576</v>
      </c>
      <c r="B685" s="12" t="s">
        <v>1</v>
      </c>
      <c r="C685" s="12" t="s">
        <v>993</v>
      </c>
      <c r="D685" s="12" t="s">
        <v>995</v>
      </c>
      <c r="E685" s="12">
        <v>1090101</v>
      </c>
      <c r="F685" s="12"/>
      <c r="G685" s="12" t="s">
        <v>1195</v>
      </c>
      <c r="H685" s="12">
        <v>1</v>
      </c>
      <c r="I685" s="12" t="s">
        <v>743</v>
      </c>
      <c r="J685" s="13">
        <f>8500+6000</f>
        <v>14500</v>
      </c>
      <c r="K685" s="12" t="s">
        <v>415</v>
      </c>
      <c r="L685" s="12" t="s">
        <v>422</v>
      </c>
      <c r="M685" s="12" t="s">
        <v>1151</v>
      </c>
      <c r="N685" s="34">
        <v>8</v>
      </c>
      <c r="O685" s="12" t="s">
        <v>527</v>
      </c>
    </row>
    <row r="686" spans="1:19" s="21" customFormat="1" ht="90">
      <c r="A686" s="12">
        <v>10576</v>
      </c>
      <c r="B686" s="12" t="s">
        <v>1</v>
      </c>
      <c r="C686" s="12" t="s">
        <v>993</v>
      </c>
      <c r="D686" s="12" t="s">
        <v>995</v>
      </c>
      <c r="E686" s="12">
        <v>1090101</v>
      </c>
      <c r="F686" s="12"/>
      <c r="G686" s="12" t="s">
        <v>1195</v>
      </c>
      <c r="H686" s="12">
        <v>2</v>
      </c>
      <c r="I686" s="12" t="s">
        <v>744</v>
      </c>
      <c r="J686" s="13">
        <f>7500+6000</f>
        <v>13500</v>
      </c>
      <c r="K686" s="12" t="s">
        <v>415</v>
      </c>
      <c r="L686" s="12" t="s">
        <v>422</v>
      </c>
      <c r="M686" s="12" t="s">
        <v>1151</v>
      </c>
      <c r="N686" s="34">
        <v>8</v>
      </c>
      <c r="O686" s="12" t="s">
        <v>527</v>
      </c>
      <c r="P686" s="2"/>
      <c r="Q686" s="2"/>
      <c r="R686" s="2"/>
      <c r="S686" s="2"/>
    </row>
    <row r="687" spans="1:19" ht="54">
      <c r="A687" s="8">
        <v>10620</v>
      </c>
      <c r="B687" s="8" t="s">
        <v>1</v>
      </c>
      <c r="C687" s="8" t="s">
        <v>993</v>
      </c>
      <c r="D687" s="8" t="s">
        <v>1001</v>
      </c>
      <c r="E687" s="8">
        <v>1090101</v>
      </c>
      <c r="F687" s="8"/>
      <c r="G687" s="8" t="s">
        <v>260</v>
      </c>
      <c r="H687" s="8"/>
      <c r="I687" s="8" t="s">
        <v>544</v>
      </c>
      <c r="J687" s="18">
        <v>26500</v>
      </c>
      <c r="K687" s="8"/>
      <c r="L687" s="8"/>
      <c r="M687" s="8" t="s">
        <v>1151</v>
      </c>
      <c r="N687" s="34">
        <v>8</v>
      </c>
      <c r="O687" s="8" t="s">
        <v>527</v>
      </c>
      <c r="P687" s="21"/>
      <c r="Q687" s="21"/>
      <c r="R687" s="21"/>
      <c r="S687" s="21"/>
    </row>
    <row r="688" spans="1:19" s="21" customFormat="1" ht="54">
      <c r="A688" s="12">
        <v>10620</v>
      </c>
      <c r="B688" s="12" t="s">
        <v>1</v>
      </c>
      <c r="C688" s="12" t="s">
        <v>993</v>
      </c>
      <c r="D688" s="12" t="s">
        <v>1001</v>
      </c>
      <c r="E688" s="12">
        <v>1090101</v>
      </c>
      <c r="F688" s="12"/>
      <c r="G688" s="12" t="s">
        <v>260</v>
      </c>
      <c r="H688" s="12">
        <v>1</v>
      </c>
      <c r="I688" s="12" t="s">
        <v>753</v>
      </c>
      <c r="J688" s="13">
        <v>26500</v>
      </c>
      <c r="K688" s="12" t="s">
        <v>416</v>
      </c>
      <c r="L688" s="12" t="s">
        <v>422</v>
      </c>
      <c r="M688" s="12" t="s">
        <v>1151</v>
      </c>
      <c r="N688" s="34">
        <v>8</v>
      </c>
      <c r="O688" s="12" t="s">
        <v>527</v>
      </c>
      <c r="P688" s="2"/>
      <c r="Q688" s="2"/>
      <c r="R688" s="2"/>
      <c r="S688" s="2"/>
    </row>
    <row r="689" spans="1:19" ht="54">
      <c r="A689" s="8">
        <v>10621</v>
      </c>
      <c r="B689" s="8" t="s">
        <v>1</v>
      </c>
      <c r="C689" s="8" t="s">
        <v>993</v>
      </c>
      <c r="D689" s="8" t="s">
        <v>1001</v>
      </c>
      <c r="E689" s="8">
        <v>1030202</v>
      </c>
      <c r="F689" s="8"/>
      <c r="G689" s="8" t="s">
        <v>261</v>
      </c>
      <c r="H689" s="8"/>
      <c r="I689" s="8" t="s">
        <v>544</v>
      </c>
      <c r="J689" s="18">
        <v>500</v>
      </c>
      <c r="K689" s="8"/>
      <c r="L689" s="8"/>
      <c r="M689" s="8" t="s">
        <v>1151</v>
      </c>
      <c r="N689" s="34">
        <v>8</v>
      </c>
      <c r="O689" s="8" t="s">
        <v>527</v>
      </c>
      <c r="P689" s="21"/>
      <c r="Q689" s="21"/>
      <c r="R689" s="21"/>
      <c r="S689" s="21"/>
    </row>
    <row r="690" spans="1:19" ht="54">
      <c r="A690" s="12">
        <v>10621</v>
      </c>
      <c r="B690" s="12" t="s">
        <v>1</v>
      </c>
      <c r="C690" s="12" t="s">
        <v>993</v>
      </c>
      <c r="D690" s="12" t="s">
        <v>1001</v>
      </c>
      <c r="E690" s="12">
        <v>1030202</v>
      </c>
      <c r="F690" s="12"/>
      <c r="G690" s="12" t="s">
        <v>261</v>
      </c>
      <c r="H690" s="12">
        <v>1</v>
      </c>
      <c r="I690" s="12" t="s">
        <v>754</v>
      </c>
      <c r="J690" s="13">
        <v>500</v>
      </c>
      <c r="K690" s="12" t="s">
        <v>416</v>
      </c>
      <c r="L690" s="12" t="s">
        <v>422</v>
      </c>
      <c r="M690" s="12" t="s">
        <v>1151</v>
      </c>
      <c r="N690" s="34">
        <v>8</v>
      </c>
      <c r="O690" s="12" t="s">
        <v>527</v>
      </c>
    </row>
    <row r="691" spans="1:19" ht="54">
      <c r="A691" s="8">
        <v>10622</v>
      </c>
      <c r="B691" s="8" t="s">
        <v>1</v>
      </c>
      <c r="C691" s="8" t="s">
        <v>993</v>
      </c>
      <c r="D691" s="8" t="s">
        <v>1001</v>
      </c>
      <c r="E691" s="8">
        <v>1090101</v>
      </c>
      <c r="F691" s="8"/>
      <c r="G691" s="8" t="s">
        <v>262</v>
      </c>
      <c r="H691" s="8"/>
      <c r="I691" s="8" t="s">
        <v>544</v>
      </c>
      <c r="J691" s="18">
        <v>5676.07</v>
      </c>
      <c r="K691" s="8"/>
      <c r="L691" s="8"/>
      <c r="M691" s="8" t="s">
        <v>1151</v>
      </c>
      <c r="N691" s="34">
        <v>8</v>
      </c>
      <c r="O691" s="8" t="s">
        <v>527</v>
      </c>
      <c r="P691" s="21"/>
      <c r="Q691" s="21"/>
      <c r="R691" s="21"/>
      <c r="S691" s="21"/>
    </row>
    <row r="692" spans="1:19" s="21" customFormat="1" ht="54">
      <c r="A692" s="12">
        <v>10622</v>
      </c>
      <c r="B692" s="12" t="s">
        <v>1</v>
      </c>
      <c r="C692" s="12" t="s">
        <v>993</v>
      </c>
      <c r="D692" s="12" t="s">
        <v>1001</v>
      </c>
      <c r="E692" s="12">
        <v>1090101</v>
      </c>
      <c r="F692" s="12"/>
      <c r="G692" s="12" t="s">
        <v>262</v>
      </c>
      <c r="H692" s="12">
        <v>1</v>
      </c>
      <c r="I692" s="12" t="s">
        <v>755</v>
      </c>
      <c r="J692" s="13">
        <v>5676.07</v>
      </c>
      <c r="K692" s="12" t="s">
        <v>416</v>
      </c>
      <c r="L692" s="12" t="s">
        <v>422</v>
      </c>
      <c r="M692" s="12" t="s">
        <v>1151</v>
      </c>
      <c r="N692" s="34">
        <v>8</v>
      </c>
      <c r="O692" s="12" t="s">
        <v>527</v>
      </c>
      <c r="P692" s="2"/>
      <c r="Q692" s="2"/>
      <c r="R692" s="2"/>
      <c r="S692" s="2"/>
    </row>
    <row r="693" spans="1:19" ht="54">
      <c r="A693" s="8">
        <v>10622</v>
      </c>
      <c r="B693" s="8" t="s">
        <v>2</v>
      </c>
      <c r="C693" s="8" t="s">
        <v>993</v>
      </c>
      <c r="D693" s="8" t="s">
        <v>1001</v>
      </c>
      <c r="E693" s="8">
        <v>1090101</v>
      </c>
      <c r="F693" s="8"/>
      <c r="G693" s="8" t="s">
        <v>262</v>
      </c>
      <c r="H693" s="8"/>
      <c r="I693" s="8" t="s">
        <v>544</v>
      </c>
      <c r="J693" s="18">
        <v>6524.18</v>
      </c>
      <c r="K693" s="8"/>
      <c r="L693" s="8"/>
      <c r="M693" s="8" t="s">
        <v>1151</v>
      </c>
      <c r="N693" s="34">
        <v>8</v>
      </c>
      <c r="O693" s="8" t="s">
        <v>527</v>
      </c>
      <c r="P693" s="21" t="s">
        <v>1090</v>
      </c>
      <c r="Q693" s="21" t="s">
        <v>1092</v>
      </c>
      <c r="R693" s="21"/>
      <c r="S693" s="21"/>
    </row>
    <row r="694" spans="1:19" ht="54">
      <c r="A694" s="12">
        <v>10622</v>
      </c>
      <c r="B694" s="12" t="s">
        <v>2</v>
      </c>
      <c r="C694" s="12" t="s">
        <v>993</v>
      </c>
      <c r="D694" s="12" t="s">
        <v>1001</v>
      </c>
      <c r="E694" s="12">
        <v>1090101</v>
      </c>
      <c r="F694" s="12"/>
      <c r="G694" s="12" t="s">
        <v>262</v>
      </c>
      <c r="H694" s="12">
        <v>1</v>
      </c>
      <c r="I694" s="12" t="s">
        <v>755</v>
      </c>
      <c r="J694" s="13">
        <v>6524.18</v>
      </c>
      <c r="K694" s="12" t="s">
        <v>416</v>
      </c>
      <c r="L694" s="12" t="s">
        <v>422</v>
      </c>
      <c r="M694" s="12" t="s">
        <v>1151</v>
      </c>
      <c r="N694" s="34">
        <v>8</v>
      </c>
      <c r="O694" s="12" t="s">
        <v>527</v>
      </c>
      <c r="P694" s="2" t="s">
        <v>1091</v>
      </c>
      <c r="Q694" s="2" t="s">
        <v>1092</v>
      </c>
    </row>
    <row r="695" spans="1:19" ht="54">
      <c r="A695" s="8">
        <v>10652</v>
      </c>
      <c r="B695" s="8" t="s">
        <v>1</v>
      </c>
      <c r="C695" s="8" t="s">
        <v>1019</v>
      </c>
      <c r="D695" s="8" t="s">
        <v>1020</v>
      </c>
      <c r="E695" s="8">
        <v>1040401</v>
      </c>
      <c r="F695" s="8"/>
      <c r="G695" s="8" t="s">
        <v>986</v>
      </c>
      <c r="H695" s="8"/>
      <c r="I695" s="8" t="s">
        <v>544</v>
      </c>
      <c r="J695" s="18">
        <v>100000</v>
      </c>
      <c r="K695" s="8"/>
      <c r="L695" s="8"/>
      <c r="M695" s="8" t="s">
        <v>1151</v>
      </c>
      <c r="N695" s="34">
        <v>8</v>
      </c>
      <c r="O695" s="8" t="s">
        <v>527</v>
      </c>
      <c r="P695" s="21"/>
      <c r="Q695" s="21"/>
      <c r="R695" s="21" t="s">
        <v>1120</v>
      </c>
      <c r="S695" s="21"/>
    </row>
    <row r="696" spans="1:19" s="21" customFormat="1" ht="54">
      <c r="A696" s="12">
        <v>10652</v>
      </c>
      <c r="B696" s="12" t="s">
        <v>1</v>
      </c>
      <c r="C696" s="12" t="s">
        <v>1019</v>
      </c>
      <c r="D696" s="12" t="s">
        <v>1020</v>
      </c>
      <c r="E696" s="12">
        <v>1040401</v>
      </c>
      <c r="F696" s="12"/>
      <c r="G696" s="12" t="s">
        <v>986</v>
      </c>
      <c r="H696" s="12">
        <v>1</v>
      </c>
      <c r="I696" s="12" t="s">
        <v>913</v>
      </c>
      <c r="J696" s="13">
        <v>100000</v>
      </c>
      <c r="K696" s="12" t="s">
        <v>415</v>
      </c>
      <c r="L696" s="12" t="s">
        <v>422</v>
      </c>
      <c r="M696" s="12" t="s">
        <v>1151</v>
      </c>
      <c r="N696" s="34">
        <v>8</v>
      </c>
      <c r="O696" s="12" t="s">
        <v>527</v>
      </c>
      <c r="P696" s="2"/>
      <c r="Q696" s="2"/>
      <c r="R696" s="2"/>
      <c r="S696" s="2"/>
    </row>
    <row r="697" spans="1:19" ht="90">
      <c r="A697" s="8">
        <v>30001</v>
      </c>
      <c r="B697" s="8" t="s">
        <v>2</v>
      </c>
      <c r="C697" s="8" t="s">
        <v>993</v>
      </c>
      <c r="D697" s="8" t="s">
        <v>995</v>
      </c>
      <c r="E697" s="8">
        <v>3010104</v>
      </c>
      <c r="F697" s="8"/>
      <c r="G697" s="8" t="s">
        <v>1105</v>
      </c>
      <c r="H697" s="8"/>
      <c r="I697" s="8"/>
      <c r="J697" s="18">
        <v>50000</v>
      </c>
      <c r="K697" s="8"/>
      <c r="L697" s="8"/>
      <c r="M697" s="8" t="s">
        <v>1151</v>
      </c>
      <c r="N697" s="34">
        <v>8</v>
      </c>
      <c r="O697" s="8"/>
      <c r="P697" s="21" t="s">
        <v>1090</v>
      </c>
      <c r="Q697" s="21" t="s">
        <v>1107</v>
      </c>
      <c r="R697" s="21" t="s">
        <v>1120</v>
      </c>
      <c r="S697" s="21"/>
    </row>
    <row r="698" spans="1:19" s="21" customFormat="1" ht="90">
      <c r="A698" s="12">
        <v>30001</v>
      </c>
      <c r="B698" s="12" t="s">
        <v>2</v>
      </c>
      <c r="C698" s="12" t="s">
        <v>993</v>
      </c>
      <c r="D698" s="12" t="s">
        <v>995</v>
      </c>
      <c r="E698" s="12">
        <v>3010104</v>
      </c>
      <c r="F698" s="12"/>
      <c r="G698" s="12" t="s">
        <v>1105</v>
      </c>
      <c r="H698" s="12">
        <v>1</v>
      </c>
      <c r="I698" s="12" t="s">
        <v>1106</v>
      </c>
      <c r="J698" s="13">
        <v>50000</v>
      </c>
      <c r="K698" s="12" t="s">
        <v>415</v>
      </c>
      <c r="L698" s="12" t="s">
        <v>422</v>
      </c>
      <c r="M698" s="12" t="s">
        <v>1151</v>
      </c>
      <c r="N698" s="34">
        <v>8</v>
      </c>
      <c r="O698" s="12"/>
      <c r="P698" s="2" t="s">
        <v>1091</v>
      </c>
      <c r="Q698" s="21" t="s">
        <v>1107</v>
      </c>
      <c r="R698" s="2"/>
      <c r="S698" s="2"/>
    </row>
    <row r="699" spans="1:19" ht="90">
      <c r="A699" s="8">
        <v>10135</v>
      </c>
      <c r="B699" s="8" t="s">
        <v>1</v>
      </c>
      <c r="C699" s="8" t="s">
        <v>993</v>
      </c>
      <c r="D699" s="8" t="s">
        <v>995</v>
      </c>
      <c r="E699" s="8">
        <v>1030213</v>
      </c>
      <c r="F699" s="8"/>
      <c r="G699" s="8" t="s">
        <v>66</v>
      </c>
      <c r="H699" s="8"/>
      <c r="I699" s="8" t="s">
        <v>544</v>
      </c>
      <c r="J699" s="18">
        <v>30000</v>
      </c>
      <c r="K699" s="8"/>
      <c r="L699" s="8"/>
      <c r="M699" s="8" t="s">
        <v>1151</v>
      </c>
      <c r="N699" s="34">
        <v>8</v>
      </c>
      <c r="O699" s="8" t="s">
        <v>533</v>
      </c>
      <c r="P699" s="21"/>
      <c r="Q699" s="21"/>
      <c r="R699" s="21"/>
      <c r="S699" s="21"/>
    </row>
    <row r="700" spans="1:19" s="21" customFormat="1" ht="90">
      <c r="A700" s="12">
        <v>10135</v>
      </c>
      <c r="B700" s="12" t="s">
        <v>1</v>
      </c>
      <c r="C700" s="12" t="s">
        <v>993</v>
      </c>
      <c r="D700" s="12" t="s">
        <v>995</v>
      </c>
      <c r="E700" s="12">
        <v>1030213</v>
      </c>
      <c r="F700" s="12"/>
      <c r="G700" s="12" t="s">
        <v>66</v>
      </c>
      <c r="H700" s="12">
        <v>1</v>
      </c>
      <c r="I700" s="12" t="s">
        <v>854</v>
      </c>
      <c r="J700" s="13">
        <v>30000</v>
      </c>
      <c r="K700" s="12" t="s">
        <v>406</v>
      </c>
      <c r="L700" s="12" t="s">
        <v>430</v>
      </c>
      <c r="M700" s="12" t="s">
        <v>1151</v>
      </c>
      <c r="N700" s="34">
        <v>8</v>
      </c>
      <c r="O700" s="12" t="s">
        <v>533</v>
      </c>
      <c r="P700" s="2"/>
      <c r="Q700" s="2"/>
      <c r="R700" s="2"/>
      <c r="S700" s="2"/>
    </row>
    <row r="701" spans="1:19" ht="90">
      <c r="A701" s="8">
        <v>10135</v>
      </c>
      <c r="B701" s="8" t="s">
        <v>2</v>
      </c>
      <c r="C701" s="8" t="s">
        <v>993</v>
      </c>
      <c r="D701" s="8" t="s">
        <v>995</v>
      </c>
      <c r="E701" s="8">
        <v>1030213</v>
      </c>
      <c r="F701" s="8"/>
      <c r="G701" s="8" t="s">
        <v>66</v>
      </c>
      <c r="H701" s="8"/>
      <c r="I701" s="8" t="s">
        <v>544</v>
      </c>
      <c r="J701" s="18">
        <v>1447.54</v>
      </c>
      <c r="K701" s="8"/>
      <c r="L701" s="8"/>
      <c r="M701" s="8" t="s">
        <v>1151</v>
      </c>
      <c r="N701" s="34">
        <v>8</v>
      </c>
      <c r="O701" s="8" t="s">
        <v>533</v>
      </c>
      <c r="P701" s="21" t="s">
        <v>1090</v>
      </c>
      <c r="Q701" s="21" t="s">
        <v>1092</v>
      </c>
      <c r="R701" s="21"/>
      <c r="S701" s="21"/>
    </row>
    <row r="702" spans="1:19" s="21" customFormat="1" ht="90">
      <c r="A702" s="12">
        <v>10135</v>
      </c>
      <c r="B702" s="12" t="s">
        <v>2</v>
      </c>
      <c r="C702" s="12" t="s">
        <v>993</v>
      </c>
      <c r="D702" s="12" t="s">
        <v>995</v>
      </c>
      <c r="E702" s="12">
        <v>1030213</v>
      </c>
      <c r="F702" s="12"/>
      <c r="G702" s="12" t="s">
        <v>66</v>
      </c>
      <c r="H702" s="12">
        <v>1</v>
      </c>
      <c r="I702" s="12" t="s">
        <v>854</v>
      </c>
      <c r="J702" s="13">
        <v>1447.54</v>
      </c>
      <c r="K702" s="12" t="s">
        <v>406</v>
      </c>
      <c r="L702" s="12" t="s">
        <v>430</v>
      </c>
      <c r="M702" s="12" t="s">
        <v>1151</v>
      </c>
      <c r="N702" s="34">
        <v>8</v>
      </c>
      <c r="O702" s="12" t="s">
        <v>533</v>
      </c>
      <c r="P702" s="2" t="s">
        <v>1091</v>
      </c>
      <c r="Q702" s="2" t="s">
        <v>1092</v>
      </c>
      <c r="R702" s="2"/>
      <c r="S702" s="2"/>
    </row>
    <row r="703" spans="1:19" ht="90">
      <c r="A703" s="8">
        <v>10226</v>
      </c>
      <c r="B703" s="8" t="s">
        <v>1</v>
      </c>
      <c r="C703" s="8" t="s">
        <v>993</v>
      </c>
      <c r="D703" s="8" t="s">
        <v>995</v>
      </c>
      <c r="E703" s="8">
        <v>1030102</v>
      </c>
      <c r="F703" s="8"/>
      <c r="G703" s="8" t="s">
        <v>110</v>
      </c>
      <c r="H703" s="8"/>
      <c r="I703" s="8" t="s">
        <v>544</v>
      </c>
      <c r="J703" s="18">
        <f>2000-1361.92</f>
        <v>638.07999999999993</v>
      </c>
      <c r="K703" s="8"/>
      <c r="L703" s="8"/>
      <c r="M703" s="8" t="s">
        <v>1151</v>
      </c>
      <c r="N703" s="34">
        <v>8</v>
      </c>
      <c r="O703" s="8" t="s">
        <v>533</v>
      </c>
      <c r="P703" s="21"/>
      <c r="Q703" s="21"/>
      <c r="R703" s="21"/>
      <c r="S703" s="21"/>
    </row>
    <row r="704" spans="1:19" s="21" customFormat="1" ht="90">
      <c r="A704" s="12">
        <v>10226</v>
      </c>
      <c r="B704" s="12" t="s">
        <v>1</v>
      </c>
      <c r="C704" s="12" t="s">
        <v>993</v>
      </c>
      <c r="D704" s="12" t="s">
        <v>995</v>
      </c>
      <c r="E704" s="12">
        <v>1030102</v>
      </c>
      <c r="F704" s="12"/>
      <c r="G704" s="12" t="s">
        <v>110</v>
      </c>
      <c r="H704" s="12">
        <v>1</v>
      </c>
      <c r="I704" s="12" t="s">
        <v>859</v>
      </c>
      <c r="J704" s="13">
        <f>2000-1361.92</f>
        <v>638.07999999999993</v>
      </c>
      <c r="K704" s="12" t="s">
        <v>406</v>
      </c>
      <c r="L704" s="12" t="s">
        <v>422</v>
      </c>
      <c r="M704" s="12" t="s">
        <v>1151</v>
      </c>
      <c r="N704" s="34">
        <v>8</v>
      </c>
      <c r="O704" s="12" t="s">
        <v>533</v>
      </c>
      <c r="P704" s="2"/>
      <c r="Q704" s="2"/>
      <c r="R704" s="2"/>
      <c r="S704" s="2"/>
    </row>
    <row r="705" spans="1:19" ht="90">
      <c r="A705" s="8">
        <v>10244</v>
      </c>
      <c r="B705" s="8" t="s">
        <v>1</v>
      </c>
      <c r="C705" s="8" t="s">
        <v>993</v>
      </c>
      <c r="D705" s="8" t="s">
        <v>995</v>
      </c>
      <c r="E705" s="8">
        <v>1030213</v>
      </c>
      <c r="F705" s="8"/>
      <c r="G705" s="8" t="s">
        <v>126</v>
      </c>
      <c r="H705" s="8"/>
      <c r="I705" s="8" t="s">
        <v>544</v>
      </c>
      <c r="J705" s="18">
        <v>32000</v>
      </c>
      <c r="K705" s="8"/>
      <c r="L705" s="8"/>
      <c r="M705" s="8" t="s">
        <v>1151</v>
      </c>
      <c r="N705" s="34">
        <v>8</v>
      </c>
      <c r="O705" s="8" t="s">
        <v>533</v>
      </c>
      <c r="P705" s="21"/>
      <c r="Q705" s="21"/>
      <c r="R705" s="21"/>
      <c r="S705" s="21"/>
    </row>
    <row r="706" spans="1:19" s="21" customFormat="1" ht="90">
      <c r="A706" s="12">
        <v>10244</v>
      </c>
      <c r="B706" s="12" t="s">
        <v>1</v>
      </c>
      <c r="C706" s="12" t="s">
        <v>993</v>
      </c>
      <c r="D706" s="12" t="s">
        <v>995</v>
      </c>
      <c r="E706" s="12">
        <v>1030213</v>
      </c>
      <c r="F706" s="12"/>
      <c r="G706" s="12" t="s">
        <v>126</v>
      </c>
      <c r="H706" s="12">
        <v>1</v>
      </c>
      <c r="I706" s="12" t="s">
        <v>869</v>
      </c>
      <c r="J706" s="13">
        <v>2000</v>
      </c>
      <c r="K706" s="12" t="s">
        <v>406</v>
      </c>
      <c r="L706" s="12" t="s">
        <v>422</v>
      </c>
      <c r="M706" s="12" t="s">
        <v>1151</v>
      </c>
      <c r="N706" s="34">
        <v>8</v>
      </c>
      <c r="O706" s="12" t="s">
        <v>533</v>
      </c>
      <c r="P706" s="2"/>
      <c r="Q706" s="2"/>
      <c r="R706" s="2"/>
      <c r="S706" s="2"/>
    </row>
    <row r="707" spans="1:19" ht="90">
      <c r="A707" s="12">
        <v>10244</v>
      </c>
      <c r="B707" s="12" t="s">
        <v>1</v>
      </c>
      <c r="C707" s="12" t="s">
        <v>993</v>
      </c>
      <c r="D707" s="12" t="s">
        <v>995</v>
      </c>
      <c r="E707" s="12">
        <v>1030213</v>
      </c>
      <c r="F707" s="12"/>
      <c r="G707" s="12" t="s">
        <v>126</v>
      </c>
      <c r="H707" s="12">
        <v>2</v>
      </c>
      <c r="I707" s="12" t="s">
        <v>870</v>
      </c>
      <c r="J707" s="13">
        <v>30000</v>
      </c>
      <c r="K707" s="12" t="s">
        <v>406</v>
      </c>
      <c r="L707" s="12" t="s">
        <v>422</v>
      </c>
      <c r="M707" s="12" t="s">
        <v>1151</v>
      </c>
      <c r="N707" s="34">
        <v>8</v>
      </c>
      <c r="O707" s="12" t="s">
        <v>533</v>
      </c>
    </row>
    <row r="708" spans="1:19" s="21" customFormat="1" ht="90">
      <c r="A708" s="8">
        <v>10259</v>
      </c>
      <c r="B708" s="8" t="s">
        <v>1</v>
      </c>
      <c r="C708" s="8" t="s">
        <v>993</v>
      </c>
      <c r="D708" s="8" t="s">
        <v>995</v>
      </c>
      <c r="E708" s="8">
        <v>1030213</v>
      </c>
      <c r="F708" s="8"/>
      <c r="G708" s="8" t="s">
        <v>138</v>
      </c>
      <c r="H708" s="8"/>
      <c r="I708" s="8" t="s">
        <v>544</v>
      </c>
      <c r="J708" s="18">
        <f>130000-4161.74</f>
        <v>125838.26</v>
      </c>
      <c r="K708" s="8"/>
      <c r="L708" s="8"/>
      <c r="M708" s="8" t="s">
        <v>1151</v>
      </c>
      <c r="N708" s="34">
        <v>8</v>
      </c>
      <c r="O708" s="8" t="s">
        <v>533</v>
      </c>
    </row>
    <row r="709" spans="1:19" ht="90">
      <c r="A709" s="12">
        <v>10259</v>
      </c>
      <c r="B709" s="12" t="s">
        <v>1</v>
      </c>
      <c r="C709" s="12" t="s">
        <v>993</v>
      </c>
      <c r="D709" s="12" t="s">
        <v>995</v>
      </c>
      <c r="E709" s="12">
        <v>1030213</v>
      </c>
      <c r="F709" s="12"/>
      <c r="G709" s="12" t="s">
        <v>138</v>
      </c>
      <c r="H709" s="12">
        <v>1</v>
      </c>
      <c r="I709" s="12" t="s">
        <v>871</v>
      </c>
      <c r="J709" s="13">
        <v>80000</v>
      </c>
      <c r="K709" s="12" t="s">
        <v>406</v>
      </c>
      <c r="L709" s="12" t="s">
        <v>422</v>
      </c>
      <c r="M709" s="12" t="s">
        <v>1151</v>
      </c>
      <c r="N709" s="34">
        <v>8</v>
      </c>
      <c r="O709" s="12" t="s">
        <v>533</v>
      </c>
    </row>
    <row r="710" spans="1:19" s="21" customFormat="1" ht="90">
      <c r="A710" s="12">
        <v>10259</v>
      </c>
      <c r="B710" s="12" t="s">
        <v>1</v>
      </c>
      <c r="C710" s="12" t="s">
        <v>993</v>
      </c>
      <c r="D710" s="12" t="s">
        <v>995</v>
      </c>
      <c r="E710" s="12">
        <v>1030213</v>
      </c>
      <c r="F710" s="12"/>
      <c r="G710" s="12" t="s">
        <v>138</v>
      </c>
      <c r="H710" s="12">
        <v>2</v>
      </c>
      <c r="I710" s="12" t="s">
        <v>872</v>
      </c>
      <c r="J710" s="13">
        <f>50000-4161.74</f>
        <v>45838.26</v>
      </c>
      <c r="K710" s="12" t="s">
        <v>406</v>
      </c>
      <c r="L710" s="12" t="s">
        <v>422</v>
      </c>
      <c r="M710" s="12" t="s">
        <v>1151</v>
      </c>
      <c r="N710" s="34">
        <v>8</v>
      </c>
      <c r="O710" s="12" t="s">
        <v>533</v>
      </c>
      <c r="P710" s="2"/>
      <c r="Q710" s="2"/>
      <c r="R710" s="2"/>
      <c r="S710" s="2"/>
    </row>
    <row r="711" spans="1:19" ht="90">
      <c r="A711" s="8">
        <v>10260</v>
      </c>
      <c r="B711" s="8" t="s">
        <v>1</v>
      </c>
      <c r="C711" s="8" t="s">
        <v>993</v>
      </c>
      <c r="D711" s="8" t="s">
        <v>995</v>
      </c>
      <c r="E711" s="8">
        <v>1030213</v>
      </c>
      <c r="F711" s="8"/>
      <c r="G711" s="8" t="s">
        <v>139</v>
      </c>
      <c r="H711" s="8"/>
      <c r="I711" s="8" t="s">
        <v>544</v>
      </c>
      <c r="J711" s="18">
        <f>360000-1933.52</f>
        <v>358066.48</v>
      </c>
      <c r="K711" s="8"/>
      <c r="L711" s="8"/>
      <c r="M711" s="8" t="s">
        <v>1151</v>
      </c>
      <c r="N711" s="34">
        <v>8</v>
      </c>
      <c r="O711" s="8" t="s">
        <v>533</v>
      </c>
      <c r="P711" s="21"/>
      <c r="Q711" s="21"/>
      <c r="R711" s="21"/>
      <c r="S711" s="21"/>
    </row>
    <row r="712" spans="1:19" s="21" customFormat="1" ht="90">
      <c r="A712" s="12">
        <v>10260</v>
      </c>
      <c r="B712" s="12" t="s">
        <v>1</v>
      </c>
      <c r="C712" s="12" t="s">
        <v>993</v>
      </c>
      <c r="D712" s="12" t="s">
        <v>995</v>
      </c>
      <c r="E712" s="12">
        <v>1030213</v>
      </c>
      <c r="F712" s="12"/>
      <c r="G712" s="12" t="s">
        <v>139</v>
      </c>
      <c r="H712" s="12">
        <v>1</v>
      </c>
      <c r="I712" s="12" t="s">
        <v>873</v>
      </c>
      <c r="J712" s="13">
        <f>360000-1933.52</f>
        <v>358066.48</v>
      </c>
      <c r="K712" s="12" t="s">
        <v>406</v>
      </c>
      <c r="L712" s="12" t="s">
        <v>436</v>
      </c>
      <c r="M712" s="12" t="s">
        <v>1151</v>
      </c>
      <c r="N712" s="34">
        <v>8</v>
      </c>
      <c r="O712" s="12" t="s">
        <v>533</v>
      </c>
      <c r="P712" s="2"/>
      <c r="Q712" s="2"/>
      <c r="R712" s="2"/>
      <c r="S712" s="2"/>
    </row>
    <row r="713" spans="1:19" ht="90">
      <c r="A713" s="8">
        <v>10261</v>
      </c>
      <c r="B713" s="8" t="s">
        <v>1</v>
      </c>
      <c r="C713" s="8" t="s">
        <v>993</v>
      </c>
      <c r="D713" s="8" t="s">
        <v>995</v>
      </c>
      <c r="E713" s="8">
        <v>1030213</v>
      </c>
      <c r="F713" s="8"/>
      <c r="G713" s="8" t="s">
        <v>140</v>
      </c>
      <c r="H713" s="8"/>
      <c r="I713" s="8" t="s">
        <v>544</v>
      </c>
      <c r="J713" s="18">
        <f>481000-5904.74</f>
        <v>475095.26</v>
      </c>
      <c r="K713" s="8"/>
      <c r="L713" s="8"/>
      <c r="M713" s="8" t="s">
        <v>1151</v>
      </c>
      <c r="N713" s="34">
        <v>8</v>
      </c>
      <c r="O713" s="8" t="s">
        <v>533</v>
      </c>
      <c r="P713" s="21"/>
      <c r="Q713" s="21"/>
      <c r="R713" s="21"/>
      <c r="S713" s="21"/>
    </row>
    <row r="714" spans="1:19" s="21" customFormat="1" ht="90">
      <c r="A714" s="12">
        <v>10261</v>
      </c>
      <c r="B714" s="12" t="s">
        <v>1</v>
      </c>
      <c r="C714" s="12" t="s">
        <v>993</v>
      </c>
      <c r="D714" s="12" t="s">
        <v>995</v>
      </c>
      <c r="E714" s="12">
        <v>1030213</v>
      </c>
      <c r="F714" s="12"/>
      <c r="G714" s="12" t="s">
        <v>140</v>
      </c>
      <c r="H714" s="12">
        <v>1</v>
      </c>
      <c r="I714" s="12" t="s">
        <v>874</v>
      </c>
      <c r="J714" s="13">
        <f>481000-5904.74</f>
        <v>475095.26</v>
      </c>
      <c r="K714" s="12" t="s">
        <v>406</v>
      </c>
      <c r="L714" s="12" t="s">
        <v>430</v>
      </c>
      <c r="M714" s="12" t="s">
        <v>1151</v>
      </c>
      <c r="N714" s="34">
        <v>8</v>
      </c>
      <c r="O714" s="12" t="s">
        <v>533</v>
      </c>
      <c r="P714" s="2"/>
      <c r="Q714" s="2"/>
      <c r="R714" s="2"/>
      <c r="S714" s="2"/>
    </row>
    <row r="715" spans="1:19" ht="54">
      <c r="A715" s="8">
        <v>10294</v>
      </c>
      <c r="B715" s="8" t="s">
        <v>1</v>
      </c>
      <c r="C715" s="8" t="s">
        <v>993</v>
      </c>
      <c r="D715" s="8" t="s">
        <v>1007</v>
      </c>
      <c r="E715" s="8">
        <v>1030209</v>
      </c>
      <c r="F715" s="8">
        <v>1030209003</v>
      </c>
      <c r="G715" s="8" t="s">
        <v>158</v>
      </c>
      <c r="H715" s="8"/>
      <c r="I715" s="8" t="s">
        <v>544</v>
      </c>
      <c r="J715" s="18">
        <v>5000</v>
      </c>
      <c r="K715" s="8"/>
      <c r="L715" s="8"/>
      <c r="M715" s="8" t="s">
        <v>1151</v>
      </c>
      <c r="N715" s="34">
        <v>8</v>
      </c>
      <c r="O715" s="8" t="s">
        <v>533</v>
      </c>
      <c r="P715" s="21"/>
      <c r="Q715" s="21"/>
      <c r="R715" s="21"/>
      <c r="S715" s="21"/>
    </row>
    <row r="716" spans="1:19" s="21" customFormat="1" ht="54">
      <c r="A716" s="12">
        <v>10294</v>
      </c>
      <c r="B716" s="12" t="s">
        <v>1</v>
      </c>
      <c r="C716" s="12" t="s">
        <v>993</v>
      </c>
      <c r="D716" s="12" t="s">
        <v>1007</v>
      </c>
      <c r="E716" s="12">
        <v>1030209</v>
      </c>
      <c r="F716" s="12">
        <v>1030209003</v>
      </c>
      <c r="G716" s="12" t="s">
        <v>158</v>
      </c>
      <c r="H716" s="12">
        <v>1</v>
      </c>
      <c r="I716" s="12" t="s">
        <v>875</v>
      </c>
      <c r="J716" s="13">
        <v>5000</v>
      </c>
      <c r="K716" s="12" t="s">
        <v>406</v>
      </c>
      <c r="L716" s="12" t="s">
        <v>422</v>
      </c>
      <c r="M716" s="12" t="s">
        <v>1151</v>
      </c>
      <c r="N716" s="34">
        <v>8</v>
      </c>
      <c r="O716" s="12" t="s">
        <v>533</v>
      </c>
      <c r="P716" s="2"/>
      <c r="Q716" s="2"/>
      <c r="R716" s="2"/>
      <c r="S716" s="2"/>
    </row>
    <row r="717" spans="1:19" ht="90">
      <c r="A717" s="8">
        <v>10306</v>
      </c>
      <c r="B717" s="8" t="s">
        <v>1</v>
      </c>
      <c r="C717" s="8" t="s">
        <v>993</v>
      </c>
      <c r="D717" s="8" t="s">
        <v>995</v>
      </c>
      <c r="E717" s="8">
        <v>1030102</v>
      </c>
      <c r="F717" s="8"/>
      <c r="G717" s="8" t="s">
        <v>164</v>
      </c>
      <c r="H717" s="8"/>
      <c r="I717" s="8" t="s">
        <v>544</v>
      </c>
      <c r="J717" s="18">
        <v>5000</v>
      </c>
      <c r="K717" s="8"/>
      <c r="L717" s="8"/>
      <c r="M717" s="8" t="s">
        <v>1151</v>
      </c>
      <c r="N717" s="34">
        <v>8</v>
      </c>
      <c r="O717" s="8" t="s">
        <v>533</v>
      </c>
      <c r="P717" s="21"/>
      <c r="Q717" s="21"/>
      <c r="R717" s="21"/>
      <c r="S717" s="21"/>
    </row>
    <row r="718" spans="1:19" s="21" customFormat="1" ht="90">
      <c r="A718" s="12">
        <v>10306</v>
      </c>
      <c r="B718" s="12" t="s">
        <v>1</v>
      </c>
      <c r="C718" s="12" t="s">
        <v>993</v>
      </c>
      <c r="D718" s="12" t="s">
        <v>995</v>
      </c>
      <c r="E718" s="12">
        <v>1030102</v>
      </c>
      <c r="F718" s="12"/>
      <c r="G718" s="12" t="s">
        <v>164</v>
      </c>
      <c r="H718" s="12">
        <v>1</v>
      </c>
      <c r="I718" s="12" t="s">
        <v>876</v>
      </c>
      <c r="J718" s="13">
        <v>5000</v>
      </c>
      <c r="K718" s="12" t="s">
        <v>406</v>
      </c>
      <c r="L718" s="12" t="s">
        <v>422</v>
      </c>
      <c r="M718" s="12" t="s">
        <v>1151</v>
      </c>
      <c r="N718" s="34">
        <v>8</v>
      </c>
      <c r="O718" s="12" t="s">
        <v>533</v>
      </c>
      <c r="P718" s="2"/>
      <c r="Q718" s="2"/>
      <c r="R718" s="2"/>
      <c r="S718" s="2"/>
    </row>
    <row r="719" spans="1:19" ht="72">
      <c r="A719" s="8">
        <v>10396</v>
      </c>
      <c r="B719" s="8" t="s">
        <v>1</v>
      </c>
      <c r="C719" s="8" t="s">
        <v>993</v>
      </c>
      <c r="D719" s="8" t="s">
        <v>1003</v>
      </c>
      <c r="E719" s="8">
        <v>1030213</v>
      </c>
      <c r="F719" s="8"/>
      <c r="G719" s="8" t="s">
        <v>206</v>
      </c>
      <c r="H719" s="8"/>
      <c r="I719" s="8" t="s">
        <v>544</v>
      </c>
      <c r="J719" s="18">
        <v>25</v>
      </c>
      <c r="K719" s="8"/>
      <c r="L719" s="8"/>
      <c r="M719" s="8" t="s">
        <v>1151</v>
      </c>
      <c r="N719" s="34">
        <v>8</v>
      </c>
      <c r="O719" s="8" t="s">
        <v>533</v>
      </c>
      <c r="P719" s="21"/>
      <c r="Q719" s="21"/>
      <c r="R719" s="21"/>
      <c r="S719" s="21"/>
    </row>
    <row r="720" spans="1:19" s="21" customFormat="1" ht="72">
      <c r="A720" s="12">
        <v>10396</v>
      </c>
      <c r="B720" s="12" t="s">
        <v>1</v>
      </c>
      <c r="C720" s="12" t="s">
        <v>993</v>
      </c>
      <c r="D720" s="12" t="s">
        <v>1003</v>
      </c>
      <c r="E720" s="12">
        <v>1030213</v>
      </c>
      <c r="F720" s="12"/>
      <c r="G720" s="12" t="s">
        <v>206</v>
      </c>
      <c r="H720" s="12">
        <v>1</v>
      </c>
      <c r="I720" s="12" t="s">
        <v>884</v>
      </c>
      <c r="J720" s="13">
        <v>25</v>
      </c>
      <c r="K720" s="12" t="s">
        <v>406</v>
      </c>
      <c r="L720" s="12" t="s">
        <v>430</v>
      </c>
      <c r="M720" s="12" t="s">
        <v>1151</v>
      </c>
      <c r="N720" s="34">
        <v>8</v>
      </c>
      <c r="O720" s="12" t="s">
        <v>533</v>
      </c>
      <c r="P720" s="2"/>
      <c r="Q720" s="2"/>
      <c r="R720" s="2"/>
      <c r="S720" s="2"/>
    </row>
    <row r="721" spans="1:19" ht="90">
      <c r="A721" s="8">
        <v>10514</v>
      </c>
      <c r="B721" s="8" t="s">
        <v>1</v>
      </c>
      <c r="C721" s="8" t="s">
        <v>993</v>
      </c>
      <c r="D721" s="8" t="s">
        <v>995</v>
      </c>
      <c r="E721" s="8">
        <v>1030102</v>
      </c>
      <c r="F721" s="8">
        <v>1030102005</v>
      </c>
      <c r="G721" s="8" t="s">
        <v>218</v>
      </c>
      <c r="H721" s="8"/>
      <c r="I721" s="8" t="s">
        <v>544</v>
      </c>
      <c r="J721" s="18">
        <f>1000+1361.92</f>
        <v>2361.92</v>
      </c>
      <c r="K721" s="8"/>
      <c r="L721" s="8"/>
      <c r="M721" s="8" t="s">
        <v>1151</v>
      </c>
      <c r="N721" s="34">
        <v>8</v>
      </c>
      <c r="O721" s="8" t="s">
        <v>533</v>
      </c>
      <c r="P721" s="21"/>
      <c r="Q721" s="21"/>
      <c r="R721" s="21"/>
      <c r="S721" s="21"/>
    </row>
    <row r="722" spans="1:19" s="21" customFormat="1" ht="90">
      <c r="A722" s="12">
        <v>10514</v>
      </c>
      <c r="B722" s="12" t="s">
        <v>1</v>
      </c>
      <c r="C722" s="12" t="s">
        <v>993</v>
      </c>
      <c r="D722" s="12" t="s">
        <v>995</v>
      </c>
      <c r="E722" s="12">
        <v>1030102</v>
      </c>
      <c r="F722" s="12">
        <v>1030102005</v>
      </c>
      <c r="G722" s="12" t="s">
        <v>218</v>
      </c>
      <c r="H722" s="12">
        <v>1</v>
      </c>
      <c r="I722" s="12" t="s">
        <v>887</v>
      </c>
      <c r="J722" s="13">
        <f>1000+1361.92</f>
        <v>2361.92</v>
      </c>
      <c r="K722" s="12" t="s">
        <v>406</v>
      </c>
      <c r="L722" s="12" t="s">
        <v>422</v>
      </c>
      <c r="M722" s="12" t="s">
        <v>1151</v>
      </c>
      <c r="N722" s="34">
        <v>8</v>
      </c>
      <c r="O722" s="12" t="s">
        <v>533</v>
      </c>
      <c r="P722" s="2"/>
      <c r="Q722" s="2"/>
      <c r="R722" s="2"/>
      <c r="S722" s="2"/>
    </row>
    <row r="723" spans="1:19" ht="90">
      <c r="A723" s="8">
        <v>20005</v>
      </c>
      <c r="B723" s="8" t="s">
        <v>1</v>
      </c>
      <c r="C723" s="8" t="s">
        <v>993</v>
      </c>
      <c r="D723" s="8" t="s">
        <v>995</v>
      </c>
      <c r="E723" s="8">
        <v>2020103</v>
      </c>
      <c r="F723" s="8"/>
      <c r="G723" s="8" t="s">
        <v>278</v>
      </c>
      <c r="H723" s="8"/>
      <c r="I723" s="8" t="s">
        <v>544</v>
      </c>
      <c r="J723" s="18">
        <v>18000</v>
      </c>
      <c r="K723" s="8"/>
      <c r="L723" s="8"/>
      <c r="M723" s="8" t="s">
        <v>1151</v>
      </c>
      <c r="N723" s="34">
        <v>8</v>
      </c>
      <c r="O723" s="8" t="s">
        <v>533</v>
      </c>
      <c r="P723" s="21"/>
      <c r="Q723" s="21"/>
      <c r="R723" s="21"/>
      <c r="S723" s="21"/>
    </row>
    <row r="724" spans="1:19" s="21" customFormat="1" ht="90">
      <c r="A724" s="12">
        <v>20005</v>
      </c>
      <c r="B724" s="12" t="s">
        <v>1</v>
      </c>
      <c r="C724" s="12" t="s">
        <v>993</v>
      </c>
      <c r="D724" s="12" t="s">
        <v>995</v>
      </c>
      <c r="E724" s="12">
        <v>2020103</v>
      </c>
      <c r="F724" s="12"/>
      <c r="G724" s="12" t="s">
        <v>278</v>
      </c>
      <c r="H724" s="12">
        <v>1</v>
      </c>
      <c r="I724" s="12" t="s">
        <v>896</v>
      </c>
      <c r="J724" s="13">
        <v>18000</v>
      </c>
      <c r="K724" s="12" t="s">
        <v>406</v>
      </c>
      <c r="L724" s="12" t="s">
        <v>422</v>
      </c>
      <c r="M724" s="12" t="s">
        <v>1151</v>
      </c>
      <c r="N724" s="34">
        <v>8</v>
      </c>
      <c r="O724" s="12" t="s">
        <v>533</v>
      </c>
      <c r="P724" s="2"/>
      <c r="Q724" s="2"/>
      <c r="R724" s="2"/>
      <c r="S724" s="2"/>
    </row>
    <row r="725" spans="1:19" ht="90">
      <c r="A725" s="8">
        <v>20006</v>
      </c>
      <c r="B725" s="8" t="s">
        <v>1</v>
      </c>
      <c r="C725" s="8" t="s">
        <v>993</v>
      </c>
      <c r="D725" s="8" t="s">
        <v>995</v>
      </c>
      <c r="E725" s="8">
        <v>2020105</v>
      </c>
      <c r="F725" s="8"/>
      <c r="G725" s="8" t="s">
        <v>279</v>
      </c>
      <c r="H725" s="8"/>
      <c r="I725" s="8" t="s">
        <v>544</v>
      </c>
      <c r="J725" s="18">
        <v>8000</v>
      </c>
      <c r="K725" s="8"/>
      <c r="L725" s="8"/>
      <c r="M725" s="8" t="s">
        <v>1151</v>
      </c>
      <c r="N725" s="34">
        <v>8</v>
      </c>
      <c r="O725" s="8" t="s">
        <v>533</v>
      </c>
      <c r="P725" s="21"/>
      <c r="Q725" s="21"/>
      <c r="R725" s="21"/>
      <c r="S725" s="21"/>
    </row>
    <row r="726" spans="1:19" s="21" customFormat="1" ht="90">
      <c r="A726" s="12">
        <v>20006</v>
      </c>
      <c r="B726" s="12" t="s">
        <v>1</v>
      </c>
      <c r="C726" s="12" t="s">
        <v>993</v>
      </c>
      <c r="D726" s="12" t="s">
        <v>995</v>
      </c>
      <c r="E726" s="12">
        <v>2020105</v>
      </c>
      <c r="F726" s="12"/>
      <c r="G726" s="12" t="s">
        <v>279</v>
      </c>
      <c r="H726" s="12">
        <v>1</v>
      </c>
      <c r="I726" s="12" t="s">
        <v>897</v>
      </c>
      <c r="J726" s="13">
        <v>8000</v>
      </c>
      <c r="K726" s="12" t="s">
        <v>406</v>
      </c>
      <c r="L726" s="12" t="s">
        <v>422</v>
      </c>
      <c r="M726" s="12" t="s">
        <v>1151</v>
      </c>
      <c r="N726" s="34">
        <v>8</v>
      </c>
      <c r="O726" s="12" t="s">
        <v>533</v>
      </c>
      <c r="P726" s="2"/>
      <c r="Q726" s="2"/>
      <c r="R726" s="2"/>
      <c r="S726" s="2"/>
    </row>
    <row r="727" spans="1:19" ht="54">
      <c r="A727" s="8">
        <v>20024</v>
      </c>
      <c r="B727" s="8" t="s">
        <v>1</v>
      </c>
      <c r="C727" s="8" t="s">
        <v>993</v>
      </c>
      <c r="D727" s="8" t="s">
        <v>998</v>
      </c>
      <c r="E727" s="8">
        <v>2020105</v>
      </c>
      <c r="F727" s="8"/>
      <c r="G727" s="8" t="s">
        <v>289</v>
      </c>
      <c r="H727" s="8"/>
      <c r="I727" s="8" t="s">
        <v>544</v>
      </c>
      <c r="J727" s="18">
        <v>14000</v>
      </c>
      <c r="K727" s="8"/>
      <c r="L727" s="8"/>
      <c r="M727" s="8" t="s">
        <v>1151</v>
      </c>
      <c r="N727" s="34">
        <v>8</v>
      </c>
      <c r="O727" s="8" t="s">
        <v>533</v>
      </c>
      <c r="P727" s="21"/>
      <c r="Q727" s="21"/>
      <c r="R727" s="21"/>
      <c r="S727" s="21"/>
    </row>
    <row r="728" spans="1:19" s="21" customFormat="1" ht="54">
      <c r="A728" s="12">
        <v>20024</v>
      </c>
      <c r="B728" s="12" t="s">
        <v>1</v>
      </c>
      <c r="C728" s="12" t="s">
        <v>993</v>
      </c>
      <c r="D728" s="12" t="s">
        <v>998</v>
      </c>
      <c r="E728" s="12">
        <v>2020105</v>
      </c>
      <c r="F728" s="12"/>
      <c r="G728" s="12" t="s">
        <v>289</v>
      </c>
      <c r="H728" s="12">
        <v>1</v>
      </c>
      <c r="I728" s="12" t="s">
        <v>899</v>
      </c>
      <c r="J728" s="13">
        <v>14000</v>
      </c>
      <c r="K728" s="12" t="s">
        <v>406</v>
      </c>
      <c r="L728" s="12" t="s">
        <v>422</v>
      </c>
      <c r="M728" s="12" t="s">
        <v>1151</v>
      </c>
      <c r="N728" s="34">
        <v>8</v>
      </c>
      <c r="O728" s="12" t="s">
        <v>533</v>
      </c>
      <c r="P728" s="2"/>
      <c r="Q728" s="2"/>
      <c r="R728" s="2"/>
      <c r="S728" s="2"/>
    </row>
    <row r="729" spans="1:19" ht="54">
      <c r="A729" s="8">
        <v>20029</v>
      </c>
      <c r="B729" s="8" t="s">
        <v>1</v>
      </c>
      <c r="C729" s="8" t="s">
        <v>993</v>
      </c>
      <c r="D729" s="8" t="s">
        <v>998</v>
      </c>
      <c r="E729" s="8">
        <v>2020105</v>
      </c>
      <c r="F729" s="8"/>
      <c r="G729" s="8" t="s">
        <v>291</v>
      </c>
      <c r="H729" s="8"/>
      <c r="I729" s="8" t="s">
        <v>544</v>
      </c>
      <c r="J729" s="18">
        <v>1000</v>
      </c>
      <c r="K729" s="8"/>
      <c r="L729" s="8"/>
      <c r="M729" s="8" t="s">
        <v>1151</v>
      </c>
      <c r="N729" s="34">
        <v>8</v>
      </c>
      <c r="O729" s="8" t="s">
        <v>533</v>
      </c>
      <c r="P729" s="21"/>
      <c r="Q729" s="21"/>
      <c r="R729" s="21"/>
      <c r="S729" s="21"/>
    </row>
    <row r="730" spans="1:19" s="21" customFormat="1" ht="54">
      <c r="A730" s="12">
        <v>20029</v>
      </c>
      <c r="B730" s="12" t="s">
        <v>1</v>
      </c>
      <c r="C730" s="12" t="s">
        <v>993</v>
      </c>
      <c r="D730" s="12" t="s">
        <v>998</v>
      </c>
      <c r="E730" s="12">
        <v>2020105</v>
      </c>
      <c r="F730" s="12"/>
      <c r="G730" s="12" t="s">
        <v>291</v>
      </c>
      <c r="H730" s="12">
        <v>1</v>
      </c>
      <c r="I730" s="12" t="s">
        <v>900</v>
      </c>
      <c r="J730" s="13">
        <v>1000</v>
      </c>
      <c r="K730" s="12" t="s">
        <v>406</v>
      </c>
      <c r="L730" s="12" t="s">
        <v>422</v>
      </c>
      <c r="M730" s="12" t="s">
        <v>1151</v>
      </c>
      <c r="N730" s="34">
        <v>8</v>
      </c>
      <c r="O730" s="12" t="s">
        <v>533</v>
      </c>
      <c r="P730" s="2"/>
      <c r="Q730" s="2"/>
      <c r="R730" s="2"/>
      <c r="S730" s="2"/>
    </row>
    <row r="731" spans="1:19" ht="54">
      <c r="A731" s="8">
        <v>20037</v>
      </c>
      <c r="B731" s="8" t="s">
        <v>1</v>
      </c>
      <c r="C731" s="8" t="s">
        <v>993</v>
      </c>
      <c r="D731" s="8" t="s">
        <v>998</v>
      </c>
      <c r="E731" s="8">
        <v>2020103</v>
      </c>
      <c r="F731" s="8"/>
      <c r="G731" s="8" t="s">
        <v>293</v>
      </c>
      <c r="H731" s="8"/>
      <c r="I731" s="8" t="s">
        <v>544</v>
      </c>
      <c r="J731" s="18">
        <v>1000</v>
      </c>
      <c r="K731" s="8"/>
      <c r="L731" s="8"/>
      <c r="M731" s="8" t="s">
        <v>1151</v>
      </c>
      <c r="N731" s="34">
        <v>8</v>
      </c>
      <c r="O731" s="8" t="s">
        <v>533</v>
      </c>
      <c r="P731" s="21"/>
      <c r="Q731" s="21"/>
      <c r="R731" s="21"/>
      <c r="S731" s="21"/>
    </row>
    <row r="732" spans="1:19" s="21" customFormat="1" ht="54">
      <c r="A732" s="12">
        <v>20037</v>
      </c>
      <c r="B732" s="12" t="s">
        <v>1</v>
      </c>
      <c r="C732" s="12" t="s">
        <v>993</v>
      </c>
      <c r="D732" s="12" t="s">
        <v>998</v>
      </c>
      <c r="E732" s="12">
        <v>2020103</v>
      </c>
      <c r="F732" s="12"/>
      <c r="G732" s="12" t="s">
        <v>293</v>
      </c>
      <c r="H732" s="12">
        <v>1</v>
      </c>
      <c r="I732" s="12" t="s">
        <v>901</v>
      </c>
      <c r="J732" s="13">
        <v>1000</v>
      </c>
      <c r="K732" s="12" t="s">
        <v>406</v>
      </c>
      <c r="L732" s="12" t="s">
        <v>422</v>
      </c>
      <c r="M732" s="12" t="s">
        <v>1151</v>
      </c>
      <c r="N732" s="34">
        <v>8</v>
      </c>
      <c r="O732" s="12" t="s">
        <v>533</v>
      </c>
      <c r="P732" s="2"/>
      <c r="Q732" s="2"/>
      <c r="R732" s="2"/>
      <c r="S732" s="2"/>
    </row>
    <row r="733" spans="1:19" ht="90">
      <c r="A733" s="8">
        <v>10230</v>
      </c>
      <c r="B733" s="8" t="s">
        <v>1</v>
      </c>
      <c r="C733" s="8" t="s">
        <v>993</v>
      </c>
      <c r="D733" s="8" t="s">
        <v>995</v>
      </c>
      <c r="E733" s="8">
        <v>1100401</v>
      </c>
      <c r="F733" s="8">
        <v>1100401003</v>
      </c>
      <c r="G733" s="8" t="s">
        <v>113</v>
      </c>
      <c r="H733" s="8"/>
      <c r="I733" s="8" t="s">
        <v>544</v>
      </c>
      <c r="J733" s="18">
        <v>16360.01</v>
      </c>
      <c r="K733" s="8"/>
      <c r="L733" s="8"/>
      <c r="M733" s="8" t="s">
        <v>534</v>
      </c>
      <c r="N733" s="8">
        <v>9</v>
      </c>
      <c r="O733" s="8" t="s">
        <v>534</v>
      </c>
      <c r="P733" s="21"/>
      <c r="Q733" s="21"/>
      <c r="R733" s="21"/>
      <c r="S733" s="21"/>
    </row>
    <row r="734" spans="1:19" s="21" customFormat="1" ht="90">
      <c r="A734" s="12">
        <v>10230</v>
      </c>
      <c r="B734" s="12" t="s">
        <v>1</v>
      </c>
      <c r="C734" s="12" t="s">
        <v>993</v>
      </c>
      <c r="D734" s="12" t="s">
        <v>995</v>
      </c>
      <c r="E734" s="12">
        <v>1100401</v>
      </c>
      <c r="F734" s="12">
        <v>1100401003</v>
      </c>
      <c r="G734" s="12" t="s">
        <v>113</v>
      </c>
      <c r="H734" s="12">
        <v>1</v>
      </c>
      <c r="I734" s="12" t="s">
        <v>343</v>
      </c>
      <c r="J734" s="13">
        <v>11360.01</v>
      </c>
      <c r="K734" s="12" t="s">
        <v>409</v>
      </c>
      <c r="L734" s="12" t="s">
        <v>430</v>
      </c>
      <c r="M734" s="12" t="s">
        <v>534</v>
      </c>
      <c r="N734" s="8">
        <v>9</v>
      </c>
      <c r="O734" s="12" t="s">
        <v>534</v>
      </c>
      <c r="P734" s="2"/>
      <c r="Q734" s="2"/>
      <c r="R734" s="2"/>
      <c r="S734" s="2"/>
    </row>
    <row r="735" spans="1:19" ht="90">
      <c r="A735" s="12">
        <v>10230</v>
      </c>
      <c r="B735" s="12" t="s">
        <v>1</v>
      </c>
      <c r="C735" s="12" t="s">
        <v>993</v>
      </c>
      <c r="D735" s="12" t="s">
        <v>995</v>
      </c>
      <c r="E735" s="12">
        <v>1100401</v>
      </c>
      <c r="F735" s="12">
        <v>1100401003</v>
      </c>
      <c r="G735" s="12" t="s">
        <v>113</v>
      </c>
      <c r="H735" s="12">
        <v>2</v>
      </c>
      <c r="I735" s="12" t="s">
        <v>344</v>
      </c>
      <c r="J735" s="13">
        <v>5000</v>
      </c>
      <c r="K735" s="12" t="s">
        <v>409</v>
      </c>
      <c r="L735" s="12" t="s">
        <v>422</v>
      </c>
      <c r="M735" s="12" t="s">
        <v>534</v>
      </c>
      <c r="N735" s="8">
        <v>9</v>
      </c>
      <c r="O735" s="12" t="s">
        <v>534</v>
      </c>
    </row>
    <row r="736" spans="1:19" s="21" customFormat="1" ht="90">
      <c r="A736" s="8">
        <v>10231</v>
      </c>
      <c r="B736" s="8" t="s">
        <v>1</v>
      </c>
      <c r="C736" s="8" t="s">
        <v>993</v>
      </c>
      <c r="D736" s="8" t="s">
        <v>995</v>
      </c>
      <c r="E736" s="8">
        <v>1100401</v>
      </c>
      <c r="F736" s="8">
        <v>1100401003</v>
      </c>
      <c r="G736" s="8" t="s">
        <v>114</v>
      </c>
      <c r="H736" s="8"/>
      <c r="I736" s="8" t="s">
        <v>544</v>
      </c>
      <c r="J736" s="18">
        <v>20000</v>
      </c>
      <c r="K736" s="8"/>
      <c r="L736" s="8"/>
      <c r="M736" s="8" t="s">
        <v>534</v>
      </c>
      <c r="N736" s="8">
        <v>9</v>
      </c>
      <c r="O736" s="8" t="s">
        <v>534</v>
      </c>
    </row>
    <row r="737" spans="1:19" ht="90">
      <c r="A737" s="12">
        <v>10231</v>
      </c>
      <c r="B737" s="12" t="s">
        <v>1</v>
      </c>
      <c r="C737" s="12" t="s">
        <v>993</v>
      </c>
      <c r="D737" s="12" t="s">
        <v>995</v>
      </c>
      <c r="E737" s="12">
        <v>1100401</v>
      </c>
      <c r="F737" s="12">
        <v>1100401003</v>
      </c>
      <c r="G737" s="12" t="s">
        <v>114</v>
      </c>
      <c r="H737" s="12">
        <v>1</v>
      </c>
      <c r="I737" s="12" t="s">
        <v>773</v>
      </c>
      <c r="J737" s="13">
        <v>15000</v>
      </c>
      <c r="K737" s="12" t="s">
        <v>409</v>
      </c>
      <c r="L737" s="12" t="s">
        <v>432</v>
      </c>
      <c r="M737" s="12" t="s">
        <v>534</v>
      </c>
      <c r="N737" s="8">
        <v>9</v>
      </c>
      <c r="O737" s="12" t="s">
        <v>534</v>
      </c>
    </row>
    <row r="738" spans="1:19" s="21" customFormat="1" ht="90">
      <c r="A738" s="12">
        <v>10231</v>
      </c>
      <c r="B738" s="12" t="s">
        <v>1</v>
      </c>
      <c r="C738" s="12" t="s">
        <v>993</v>
      </c>
      <c r="D738" s="12" t="s">
        <v>995</v>
      </c>
      <c r="E738" s="12">
        <v>1100401</v>
      </c>
      <c r="F738" s="12">
        <v>1100401003</v>
      </c>
      <c r="G738" s="12" t="s">
        <v>114</v>
      </c>
      <c r="H738" s="12">
        <v>2</v>
      </c>
      <c r="I738" s="12" t="s">
        <v>345</v>
      </c>
      <c r="J738" s="13">
        <v>5000</v>
      </c>
      <c r="K738" s="12" t="s">
        <v>409</v>
      </c>
      <c r="L738" s="12" t="s">
        <v>432</v>
      </c>
      <c r="M738" s="12" t="s">
        <v>534</v>
      </c>
      <c r="N738" s="8">
        <v>9</v>
      </c>
      <c r="O738" s="12" t="s">
        <v>534</v>
      </c>
      <c r="P738" s="2"/>
      <c r="Q738" s="2"/>
      <c r="R738" s="2"/>
      <c r="S738" s="2"/>
    </row>
    <row r="739" spans="1:19" ht="90">
      <c r="A739" s="8">
        <v>10234</v>
      </c>
      <c r="B739" s="8" t="s">
        <v>1</v>
      </c>
      <c r="C739" s="8" t="s">
        <v>993</v>
      </c>
      <c r="D739" s="8" t="s">
        <v>995</v>
      </c>
      <c r="E739" s="8">
        <v>1100401</v>
      </c>
      <c r="F739" s="8">
        <v>1100401999</v>
      </c>
      <c r="G739" s="8" t="s">
        <v>116</v>
      </c>
      <c r="H739" s="8"/>
      <c r="I739" s="8" t="s">
        <v>544</v>
      </c>
      <c r="J739" s="18">
        <v>70000</v>
      </c>
      <c r="K739" s="8"/>
      <c r="L739" s="8"/>
      <c r="M739" s="8" t="s">
        <v>534</v>
      </c>
      <c r="N739" s="8">
        <v>9</v>
      </c>
      <c r="O739" s="8" t="s">
        <v>534</v>
      </c>
      <c r="P739" s="21"/>
      <c r="Q739" s="21"/>
      <c r="R739" s="21"/>
      <c r="S739" s="21"/>
    </row>
    <row r="740" spans="1:19" s="21" customFormat="1" ht="90">
      <c r="A740" s="12">
        <v>10234</v>
      </c>
      <c r="B740" s="12" t="s">
        <v>1</v>
      </c>
      <c r="C740" s="12" t="s">
        <v>993</v>
      </c>
      <c r="D740" s="12" t="s">
        <v>995</v>
      </c>
      <c r="E740" s="12">
        <v>1100401</v>
      </c>
      <c r="F740" s="12">
        <v>1100401999</v>
      </c>
      <c r="G740" s="12" t="s">
        <v>116</v>
      </c>
      <c r="H740" s="12">
        <v>1</v>
      </c>
      <c r="I740" s="12" t="s">
        <v>774</v>
      </c>
      <c r="J740" s="13">
        <v>36000</v>
      </c>
      <c r="K740" s="12" t="s">
        <v>409</v>
      </c>
      <c r="L740" s="16">
        <v>44227</v>
      </c>
      <c r="M740" s="12" t="s">
        <v>534</v>
      </c>
      <c r="N740" s="8">
        <v>9</v>
      </c>
      <c r="O740" s="12" t="s">
        <v>534</v>
      </c>
      <c r="P740" s="2"/>
      <c r="Q740" s="2"/>
      <c r="R740" s="2"/>
      <c r="S740" s="2"/>
    </row>
    <row r="741" spans="1:19" ht="90">
      <c r="A741" s="12">
        <v>10234</v>
      </c>
      <c r="B741" s="12" t="s">
        <v>1</v>
      </c>
      <c r="C741" s="12" t="s">
        <v>993</v>
      </c>
      <c r="D741" s="12" t="s">
        <v>995</v>
      </c>
      <c r="E741" s="12">
        <v>1100401</v>
      </c>
      <c r="F741" s="12">
        <v>1100401999</v>
      </c>
      <c r="G741" s="12" t="s">
        <v>116</v>
      </c>
      <c r="H741" s="12">
        <v>2</v>
      </c>
      <c r="I741" s="12" t="s">
        <v>775</v>
      </c>
      <c r="J741" s="13">
        <v>34000</v>
      </c>
      <c r="K741" s="12" t="s">
        <v>409</v>
      </c>
      <c r="L741" s="16">
        <v>44227</v>
      </c>
      <c r="M741" s="12" t="s">
        <v>534</v>
      </c>
      <c r="N741" s="8">
        <v>9</v>
      </c>
      <c r="O741" s="12" t="s">
        <v>534</v>
      </c>
    </row>
    <row r="742" spans="1:19" s="21" customFormat="1" ht="90">
      <c r="A742" s="8">
        <v>10236</v>
      </c>
      <c r="B742" s="8" t="s">
        <v>1</v>
      </c>
      <c r="C742" s="8" t="s">
        <v>993</v>
      </c>
      <c r="D742" s="8" t="s">
        <v>995</v>
      </c>
      <c r="E742" s="8">
        <v>1030102</v>
      </c>
      <c r="F742" s="8">
        <v>1030102999</v>
      </c>
      <c r="G742" s="8" t="s">
        <v>118</v>
      </c>
      <c r="H742" s="8"/>
      <c r="I742" s="8" t="s">
        <v>544</v>
      </c>
      <c r="J742" s="18">
        <v>7000</v>
      </c>
      <c r="K742" s="8"/>
      <c r="L742" s="8"/>
      <c r="M742" s="8" t="s">
        <v>534</v>
      </c>
      <c r="N742" s="8">
        <v>9</v>
      </c>
      <c r="O742" s="8" t="s">
        <v>534</v>
      </c>
    </row>
    <row r="743" spans="1:19" ht="90">
      <c r="A743" s="12">
        <v>10236</v>
      </c>
      <c r="B743" s="12" t="s">
        <v>1</v>
      </c>
      <c r="C743" s="12" t="s">
        <v>993</v>
      </c>
      <c r="D743" s="12" t="s">
        <v>995</v>
      </c>
      <c r="E743" s="12">
        <v>1030102</v>
      </c>
      <c r="F743" s="12">
        <v>1030102999</v>
      </c>
      <c r="G743" s="12" t="s">
        <v>118</v>
      </c>
      <c r="H743" s="12">
        <v>1</v>
      </c>
      <c r="I743" s="12" t="s">
        <v>776</v>
      </c>
      <c r="J743" s="13">
        <v>3228.75</v>
      </c>
      <c r="K743" s="12" t="s">
        <v>409</v>
      </c>
      <c r="L743" s="12" t="s">
        <v>422</v>
      </c>
      <c r="M743" s="12" t="s">
        <v>534</v>
      </c>
      <c r="N743" s="8">
        <v>9</v>
      </c>
      <c r="O743" s="12" t="s">
        <v>534</v>
      </c>
    </row>
    <row r="744" spans="1:19" s="21" customFormat="1" ht="90">
      <c r="A744" s="12">
        <v>10236</v>
      </c>
      <c r="B744" s="12" t="s">
        <v>1</v>
      </c>
      <c r="C744" s="12" t="s">
        <v>993</v>
      </c>
      <c r="D744" s="12" t="s">
        <v>995</v>
      </c>
      <c r="E744" s="12">
        <v>1030102</v>
      </c>
      <c r="F744" s="12">
        <v>1030102999</v>
      </c>
      <c r="G744" s="12" t="s">
        <v>118</v>
      </c>
      <c r="H744" s="12">
        <v>2</v>
      </c>
      <c r="I744" s="12" t="s">
        <v>346</v>
      </c>
      <c r="J744" s="13">
        <v>3771.25</v>
      </c>
      <c r="K744" s="12" t="s">
        <v>410</v>
      </c>
      <c r="L744" s="12" t="s">
        <v>430</v>
      </c>
      <c r="M744" s="12" t="s">
        <v>534</v>
      </c>
      <c r="N744" s="8">
        <v>9</v>
      </c>
      <c r="O744" s="12" t="s">
        <v>534</v>
      </c>
      <c r="P744" s="2"/>
      <c r="Q744" s="2"/>
      <c r="R744" s="2"/>
      <c r="S744" s="2"/>
    </row>
    <row r="745" spans="1:19" ht="90">
      <c r="A745" s="8">
        <v>10237</v>
      </c>
      <c r="B745" s="8" t="s">
        <v>1</v>
      </c>
      <c r="C745" s="8" t="s">
        <v>993</v>
      </c>
      <c r="D745" s="8" t="s">
        <v>995</v>
      </c>
      <c r="E745" s="8">
        <v>1030209</v>
      </c>
      <c r="F745" s="8"/>
      <c r="G745" s="8" t="s">
        <v>119</v>
      </c>
      <c r="H745" s="8"/>
      <c r="I745" s="8" t="s">
        <v>544</v>
      </c>
      <c r="J745" s="18">
        <v>1000</v>
      </c>
      <c r="K745" s="8"/>
      <c r="L745" s="8"/>
      <c r="M745" s="8" t="s">
        <v>534</v>
      </c>
      <c r="N745" s="8">
        <v>9</v>
      </c>
      <c r="O745" s="8" t="s">
        <v>534</v>
      </c>
      <c r="P745" s="21"/>
      <c r="Q745" s="21"/>
      <c r="R745" s="21"/>
      <c r="S745" s="21"/>
    </row>
    <row r="746" spans="1:19" s="21" customFormat="1" ht="90">
      <c r="A746" s="12">
        <v>10237</v>
      </c>
      <c r="B746" s="12" t="s">
        <v>1</v>
      </c>
      <c r="C746" s="12" t="s">
        <v>993</v>
      </c>
      <c r="D746" s="12" t="s">
        <v>995</v>
      </c>
      <c r="E746" s="12">
        <v>1030209</v>
      </c>
      <c r="F746" s="12"/>
      <c r="G746" s="12" t="s">
        <v>119</v>
      </c>
      <c r="H746" s="12">
        <v>1</v>
      </c>
      <c r="I746" s="12" t="s">
        <v>777</v>
      </c>
      <c r="J746" s="13">
        <v>1000</v>
      </c>
      <c r="K746" s="12" t="s">
        <v>409</v>
      </c>
      <c r="L746" s="12" t="s">
        <v>432</v>
      </c>
      <c r="M746" s="12" t="s">
        <v>534</v>
      </c>
      <c r="N746" s="8">
        <v>9</v>
      </c>
      <c r="O746" s="12" t="s">
        <v>534</v>
      </c>
      <c r="P746" s="2"/>
      <c r="Q746" s="2"/>
      <c r="R746" s="2"/>
      <c r="S746" s="2"/>
    </row>
    <row r="747" spans="1:19" ht="90">
      <c r="A747" s="8">
        <v>10238</v>
      </c>
      <c r="B747" s="8" t="s">
        <v>1</v>
      </c>
      <c r="C747" s="8" t="s">
        <v>993</v>
      </c>
      <c r="D747" s="8" t="s">
        <v>995</v>
      </c>
      <c r="E747" s="8">
        <v>1030207</v>
      </c>
      <c r="F747" s="8">
        <v>1030207999</v>
      </c>
      <c r="G747" s="8" t="s">
        <v>120</v>
      </c>
      <c r="H747" s="8"/>
      <c r="I747" s="8" t="s">
        <v>544</v>
      </c>
      <c r="J747" s="18">
        <v>3130</v>
      </c>
      <c r="K747" s="8"/>
      <c r="L747" s="8"/>
      <c r="M747" s="8" t="s">
        <v>534</v>
      </c>
      <c r="N747" s="8">
        <v>9</v>
      </c>
      <c r="O747" s="8" t="s">
        <v>534</v>
      </c>
      <c r="P747" s="21"/>
      <c r="Q747" s="21"/>
      <c r="R747" s="21"/>
      <c r="S747" s="21"/>
    </row>
    <row r="748" spans="1:19" s="21" customFormat="1" ht="90">
      <c r="A748" s="12">
        <v>10238</v>
      </c>
      <c r="B748" s="12" t="s">
        <v>1</v>
      </c>
      <c r="C748" s="12" t="s">
        <v>993</v>
      </c>
      <c r="D748" s="12" t="s">
        <v>995</v>
      </c>
      <c r="E748" s="12">
        <v>1030207</v>
      </c>
      <c r="F748" s="12">
        <v>1030207999</v>
      </c>
      <c r="G748" s="12" t="s">
        <v>120</v>
      </c>
      <c r="H748" s="12">
        <v>1</v>
      </c>
      <c r="I748" s="12" t="s">
        <v>347</v>
      </c>
      <c r="J748" s="13">
        <v>2500</v>
      </c>
      <c r="K748" s="12" t="s">
        <v>410</v>
      </c>
      <c r="L748" s="12" t="s">
        <v>433</v>
      </c>
      <c r="M748" s="12" t="s">
        <v>534</v>
      </c>
      <c r="N748" s="8">
        <v>9</v>
      </c>
      <c r="O748" s="12" t="s">
        <v>534</v>
      </c>
      <c r="P748" s="2"/>
      <c r="Q748" s="2"/>
      <c r="R748" s="2"/>
      <c r="S748" s="2"/>
    </row>
    <row r="749" spans="1:19" ht="90">
      <c r="A749" s="12">
        <v>10238</v>
      </c>
      <c r="B749" s="12" t="s">
        <v>1</v>
      </c>
      <c r="C749" s="12" t="s">
        <v>993</v>
      </c>
      <c r="D749" s="12" t="s">
        <v>995</v>
      </c>
      <c r="E749" s="12">
        <v>1030207</v>
      </c>
      <c r="F749" s="12">
        <v>1030207999</v>
      </c>
      <c r="G749" s="12" t="s">
        <v>120</v>
      </c>
      <c r="H749" s="12">
        <v>2</v>
      </c>
      <c r="I749" s="12" t="s">
        <v>778</v>
      </c>
      <c r="J749" s="13">
        <v>630</v>
      </c>
      <c r="K749" s="12" t="s">
        <v>410</v>
      </c>
      <c r="L749" s="12" t="s">
        <v>433</v>
      </c>
      <c r="M749" s="12" t="s">
        <v>534</v>
      </c>
      <c r="N749" s="8">
        <v>9</v>
      </c>
      <c r="O749" s="12" t="s">
        <v>534</v>
      </c>
    </row>
    <row r="750" spans="1:19" s="21" customFormat="1" ht="72">
      <c r="A750" s="8">
        <v>10242</v>
      </c>
      <c r="B750" s="8" t="s">
        <v>1</v>
      </c>
      <c r="C750" s="8" t="s">
        <v>993</v>
      </c>
      <c r="D750" s="8" t="s">
        <v>1003</v>
      </c>
      <c r="E750" s="8">
        <v>1030207</v>
      </c>
      <c r="F750" s="8">
        <v>1030207001</v>
      </c>
      <c r="G750" s="8" t="s">
        <v>124</v>
      </c>
      <c r="H750" s="8"/>
      <c r="I750" s="8" t="s">
        <v>544</v>
      </c>
      <c r="J750" s="18">
        <v>17000</v>
      </c>
      <c r="K750" s="8"/>
      <c r="L750" s="8"/>
      <c r="M750" s="8" t="s">
        <v>534</v>
      </c>
      <c r="N750" s="8">
        <v>9</v>
      </c>
      <c r="O750" s="8" t="s">
        <v>534</v>
      </c>
    </row>
    <row r="751" spans="1:19" ht="72">
      <c r="A751" s="12">
        <v>10242</v>
      </c>
      <c r="B751" s="12" t="s">
        <v>1</v>
      </c>
      <c r="C751" s="12" t="s">
        <v>993</v>
      </c>
      <c r="D751" s="12" t="s">
        <v>1003</v>
      </c>
      <c r="E751" s="12">
        <v>1030207</v>
      </c>
      <c r="F751" s="12">
        <v>1030207001</v>
      </c>
      <c r="G751" s="12" t="s">
        <v>124</v>
      </c>
      <c r="H751" s="12">
        <v>1</v>
      </c>
      <c r="I751" s="12" t="s">
        <v>779</v>
      </c>
      <c r="J751" s="13">
        <v>17000</v>
      </c>
      <c r="K751" s="12" t="s">
        <v>409</v>
      </c>
      <c r="L751" s="16">
        <v>44561</v>
      </c>
      <c r="M751" s="12" t="s">
        <v>534</v>
      </c>
      <c r="N751" s="8">
        <v>9</v>
      </c>
      <c r="O751" s="12" t="s">
        <v>534</v>
      </c>
    </row>
    <row r="752" spans="1:19" s="21" customFormat="1" ht="72">
      <c r="A752" s="8">
        <v>10243</v>
      </c>
      <c r="B752" s="8" t="s">
        <v>1</v>
      </c>
      <c r="C752" s="8" t="s">
        <v>993</v>
      </c>
      <c r="D752" s="8" t="s">
        <v>1003</v>
      </c>
      <c r="E752" s="8">
        <v>1020102</v>
      </c>
      <c r="F752" s="8">
        <v>1020102001</v>
      </c>
      <c r="G752" s="8" t="s">
        <v>125</v>
      </c>
      <c r="H752" s="8"/>
      <c r="I752" s="8" t="s">
        <v>544</v>
      </c>
      <c r="J752" s="18">
        <v>180</v>
      </c>
      <c r="K752" s="8"/>
      <c r="L752" s="8"/>
      <c r="M752" s="8" t="s">
        <v>534</v>
      </c>
      <c r="N752" s="8">
        <v>9</v>
      </c>
      <c r="O752" s="8" t="s">
        <v>534</v>
      </c>
    </row>
    <row r="753" spans="1:19" ht="72">
      <c r="A753" s="12">
        <v>10243</v>
      </c>
      <c r="B753" s="12" t="s">
        <v>1</v>
      </c>
      <c r="C753" s="12" t="s">
        <v>993</v>
      </c>
      <c r="D753" s="12" t="s">
        <v>1003</v>
      </c>
      <c r="E753" s="12">
        <v>1020102</v>
      </c>
      <c r="F753" s="12">
        <v>1020102001</v>
      </c>
      <c r="G753" s="12" t="s">
        <v>125</v>
      </c>
      <c r="H753" s="12">
        <v>1</v>
      </c>
      <c r="I753" s="12" t="s">
        <v>780</v>
      </c>
      <c r="J753" s="13">
        <v>180</v>
      </c>
      <c r="K753" s="12" t="s">
        <v>409</v>
      </c>
      <c r="L753" s="16">
        <v>44227</v>
      </c>
      <c r="M753" s="12" t="s">
        <v>534</v>
      </c>
      <c r="N753" s="8">
        <v>9</v>
      </c>
      <c r="O753" s="12" t="s">
        <v>534</v>
      </c>
    </row>
    <row r="754" spans="1:19" s="21" customFormat="1" ht="90">
      <c r="A754" s="8">
        <v>10245</v>
      </c>
      <c r="B754" s="8" t="s">
        <v>1</v>
      </c>
      <c r="C754" s="8" t="s">
        <v>993</v>
      </c>
      <c r="D754" s="8" t="s">
        <v>995</v>
      </c>
      <c r="E754" s="8">
        <v>1030207</v>
      </c>
      <c r="F754" s="8"/>
      <c r="G754" s="8" t="s">
        <v>127</v>
      </c>
      <c r="H754" s="8"/>
      <c r="I754" s="8" t="s">
        <v>544</v>
      </c>
      <c r="J754" s="18">
        <v>20106.12</v>
      </c>
      <c r="K754" s="8"/>
      <c r="L754" s="8"/>
      <c r="M754" s="8" t="s">
        <v>534</v>
      </c>
      <c r="N754" s="8">
        <v>9</v>
      </c>
      <c r="O754" s="8" t="s">
        <v>534</v>
      </c>
    </row>
    <row r="755" spans="1:19" ht="90">
      <c r="A755" s="12">
        <v>10245</v>
      </c>
      <c r="B755" s="12" t="s">
        <v>1</v>
      </c>
      <c r="C755" s="12" t="s">
        <v>993</v>
      </c>
      <c r="D755" s="12" t="s">
        <v>995</v>
      </c>
      <c r="E755" s="12">
        <v>1030207</v>
      </c>
      <c r="F755" s="12"/>
      <c r="G755" s="12" t="s">
        <v>127</v>
      </c>
      <c r="H755" s="12">
        <v>1</v>
      </c>
      <c r="I755" s="12" t="s">
        <v>781</v>
      </c>
      <c r="J755" s="13">
        <v>1500</v>
      </c>
      <c r="K755" s="12" t="s">
        <v>410</v>
      </c>
      <c r="L755" s="12" t="s">
        <v>430</v>
      </c>
      <c r="M755" s="12" t="s">
        <v>534</v>
      </c>
      <c r="N755" s="8">
        <v>9</v>
      </c>
      <c r="O755" s="12" t="s">
        <v>534</v>
      </c>
    </row>
    <row r="756" spans="1:19" s="21" customFormat="1" ht="90">
      <c r="A756" s="12">
        <v>10245</v>
      </c>
      <c r="B756" s="12" t="s">
        <v>1</v>
      </c>
      <c r="C756" s="12" t="s">
        <v>993</v>
      </c>
      <c r="D756" s="12" t="s">
        <v>995</v>
      </c>
      <c r="E756" s="12">
        <v>1030207</v>
      </c>
      <c r="F756" s="12"/>
      <c r="G756" s="12" t="s">
        <v>127</v>
      </c>
      <c r="H756" s="12">
        <v>2</v>
      </c>
      <c r="I756" s="12" t="s">
        <v>348</v>
      </c>
      <c r="J756" s="13">
        <v>10500</v>
      </c>
      <c r="K756" s="12" t="s">
        <v>410</v>
      </c>
      <c r="L756" s="12" t="s">
        <v>430</v>
      </c>
      <c r="M756" s="12" t="s">
        <v>534</v>
      </c>
      <c r="N756" s="8">
        <v>9</v>
      </c>
      <c r="O756" s="12" t="s">
        <v>534</v>
      </c>
      <c r="P756" s="2"/>
      <c r="Q756" s="2"/>
      <c r="R756" s="2"/>
      <c r="S756" s="2"/>
    </row>
    <row r="757" spans="1:19" ht="90">
      <c r="A757" s="12">
        <v>10245</v>
      </c>
      <c r="B757" s="12" t="s">
        <v>1</v>
      </c>
      <c r="C757" s="12" t="s">
        <v>993</v>
      </c>
      <c r="D757" s="12" t="s">
        <v>995</v>
      </c>
      <c r="E757" s="12">
        <v>1030207</v>
      </c>
      <c r="F757" s="12"/>
      <c r="G757" s="12" t="s">
        <v>127</v>
      </c>
      <c r="H757" s="12">
        <v>3</v>
      </c>
      <c r="I757" s="12" t="s">
        <v>349</v>
      </c>
      <c r="J757" s="13">
        <v>8106.12</v>
      </c>
      <c r="K757" s="12" t="s">
        <v>410</v>
      </c>
      <c r="L757" s="12" t="s">
        <v>430</v>
      </c>
      <c r="M757" s="12" t="s">
        <v>534</v>
      </c>
      <c r="N757" s="8">
        <v>9</v>
      </c>
      <c r="O757" s="12" t="s">
        <v>534</v>
      </c>
    </row>
    <row r="758" spans="1:19" s="21" customFormat="1" ht="90">
      <c r="A758" s="8">
        <v>10246</v>
      </c>
      <c r="B758" s="8" t="s">
        <v>1</v>
      </c>
      <c r="C758" s="8" t="s">
        <v>993</v>
      </c>
      <c r="D758" s="8" t="s">
        <v>995</v>
      </c>
      <c r="E758" s="8">
        <v>1030102</v>
      </c>
      <c r="F758" s="8">
        <v>1030102002</v>
      </c>
      <c r="G758" s="8" t="s">
        <v>128</v>
      </c>
      <c r="H758" s="8"/>
      <c r="I758" s="8" t="s">
        <v>544</v>
      </c>
      <c r="J758" s="18">
        <v>13500</v>
      </c>
      <c r="K758" s="8"/>
      <c r="L758" s="8"/>
      <c r="M758" s="8" t="s">
        <v>534</v>
      </c>
      <c r="N758" s="8">
        <v>9</v>
      </c>
      <c r="O758" s="8" t="s">
        <v>534</v>
      </c>
    </row>
    <row r="759" spans="1:19" ht="90">
      <c r="A759" s="12">
        <v>10246</v>
      </c>
      <c r="B759" s="12" t="s">
        <v>1</v>
      </c>
      <c r="C759" s="12" t="s">
        <v>993</v>
      </c>
      <c r="D759" s="12" t="s">
        <v>995</v>
      </c>
      <c r="E759" s="12">
        <v>1030102</v>
      </c>
      <c r="F759" s="12">
        <v>1030102002</v>
      </c>
      <c r="G759" s="12" t="s">
        <v>128</v>
      </c>
      <c r="H759" s="12">
        <v>1</v>
      </c>
      <c r="I759" s="12" t="s">
        <v>782</v>
      </c>
      <c r="J759" s="13">
        <v>13500</v>
      </c>
      <c r="K759" s="12" t="s">
        <v>410</v>
      </c>
      <c r="L759" s="12" t="s">
        <v>432</v>
      </c>
      <c r="M759" s="12" t="s">
        <v>534</v>
      </c>
      <c r="N759" s="8">
        <v>9</v>
      </c>
      <c r="O759" s="12" t="s">
        <v>534</v>
      </c>
    </row>
    <row r="760" spans="1:19" s="21" customFormat="1" ht="90">
      <c r="A760" s="8">
        <v>10247</v>
      </c>
      <c r="B760" s="8" t="s">
        <v>1</v>
      </c>
      <c r="C760" s="8" t="s">
        <v>993</v>
      </c>
      <c r="D760" s="8" t="s">
        <v>995</v>
      </c>
      <c r="E760" s="8">
        <v>1030205</v>
      </c>
      <c r="F760" s="8">
        <v>1030205999</v>
      </c>
      <c r="G760" s="8" t="s">
        <v>129</v>
      </c>
      <c r="H760" s="8"/>
      <c r="I760" s="8" t="s">
        <v>544</v>
      </c>
      <c r="J760" s="18">
        <v>4300</v>
      </c>
      <c r="K760" s="8"/>
      <c r="L760" s="8"/>
      <c r="M760" s="8" t="s">
        <v>534</v>
      </c>
      <c r="N760" s="8">
        <v>9</v>
      </c>
      <c r="O760" s="8" t="s">
        <v>534</v>
      </c>
    </row>
    <row r="761" spans="1:19" ht="90">
      <c r="A761" s="12">
        <v>10247</v>
      </c>
      <c r="B761" s="12" t="s">
        <v>1</v>
      </c>
      <c r="C761" s="12" t="s">
        <v>993</v>
      </c>
      <c r="D761" s="12" t="s">
        <v>995</v>
      </c>
      <c r="E761" s="12">
        <v>1030205</v>
      </c>
      <c r="F761" s="12">
        <v>1030205999</v>
      </c>
      <c r="G761" s="12" t="s">
        <v>129</v>
      </c>
      <c r="H761" s="12">
        <v>1</v>
      </c>
      <c r="I761" s="12" t="s">
        <v>783</v>
      </c>
      <c r="J761" s="13">
        <v>3800</v>
      </c>
      <c r="K761" s="12" t="s">
        <v>410</v>
      </c>
      <c r="L761" s="12" t="s">
        <v>432</v>
      </c>
      <c r="M761" s="12" t="s">
        <v>534</v>
      </c>
      <c r="N761" s="8">
        <v>9</v>
      </c>
      <c r="O761" s="12" t="s">
        <v>534</v>
      </c>
    </row>
    <row r="762" spans="1:19" ht="90">
      <c r="A762" s="12">
        <v>10247</v>
      </c>
      <c r="B762" s="12" t="s">
        <v>1</v>
      </c>
      <c r="C762" s="12" t="s">
        <v>993</v>
      </c>
      <c r="D762" s="12" t="s">
        <v>995</v>
      </c>
      <c r="E762" s="12">
        <v>1030205</v>
      </c>
      <c r="F762" s="12">
        <v>1030205999</v>
      </c>
      <c r="G762" s="12" t="s">
        <v>129</v>
      </c>
      <c r="H762" s="12">
        <v>2</v>
      </c>
      <c r="I762" s="12" t="s">
        <v>784</v>
      </c>
      <c r="J762" s="13">
        <v>500</v>
      </c>
      <c r="K762" s="12" t="s">
        <v>410</v>
      </c>
      <c r="L762" s="12" t="s">
        <v>432</v>
      </c>
      <c r="M762" s="12" t="s">
        <v>534</v>
      </c>
      <c r="N762" s="8">
        <v>9</v>
      </c>
      <c r="O762" s="12" t="s">
        <v>534</v>
      </c>
    </row>
    <row r="763" spans="1:19" ht="90">
      <c r="A763" s="8">
        <v>10248</v>
      </c>
      <c r="B763" s="8" t="s">
        <v>1</v>
      </c>
      <c r="C763" s="8" t="s">
        <v>993</v>
      </c>
      <c r="D763" s="8" t="s">
        <v>995</v>
      </c>
      <c r="E763" s="8">
        <v>1030213</v>
      </c>
      <c r="F763" s="8"/>
      <c r="G763" s="8" t="s">
        <v>130</v>
      </c>
      <c r="H763" s="8"/>
      <c r="I763" s="8" t="s">
        <v>544</v>
      </c>
      <c r="J763" s="18">
        <v>200</v>
      </c>
      <c r="K763" s="8"/>
      <c r="L763" s="8"/>
      <c r="M763" s="8" t="s">
        <v>534</v>
      </c>
      <c r="N763" s="8">
        <v>9</v>
      </c>
      <c r="O763" s="8" t="s">
        <v>534</v>
      </c>
      <c r="P763" s="21"/>
      <c r="Q763" s="21"/>
      <c r="R763" s="21"/>
      <c r="S763" s="21"/>
    </row>
    <row r="764" spans="1:19" s="21" customFormat="1" ht="90">
      <c r="A764" s="12">
        <v>10248</v>
      </c>
      <c r="B764" s="12" t="s">
        <v>1</v>
      </c>
      <c r="C764" s="12" t="s">
        <v>993</v>
      </c>
      <c r="D764" s="12" t="s">
        <v>995</v>
      </c>
      <c r="E764" s="12">
        <v>1030213</v>
      </c>
      <c r="F764" s="12"/>
      <c r="G764" s="12" t="s">
        <v>130</v>
      </c>
      <c r="H764" s="12">
        <v>1</v>
      </c>
      <c r="I764" s="12" t="s">
        <v>785</v>
      </c>
      <c r="J764" s="13">
        <v>200</v>
      </c>
      <c r="K764" s="12" t="s">
        <v>410</v>
      </c>
      <c r="L764" s="12" t="s">
        <v>432</v>
      </c>
      <c r="M764" s="12" t="s">
        <v>534</v>
      </c>
      <c r="N764" s="8">
        <v>9</v>
      </c>
      <c r="O764" s="12" t="s">
        <v>534</v>
      </c>
      <c r="P764" s="2"/>
      <c r="Q764" s="2"/>
      <c r="R764" s="2"/>
      <c r="S764" s="2"/>
    </row>
    <row r="765" spans="1:19" ht="90">
      <c r="A765" s="8">
        <v>10251</v>
      </c>
      <c r="B765" s="8" t="s">
        <v>1</v>
      </c>
      <c r="C765" s="8" t="s">
        <v>993</v>
      </c>
      <c r="D765" s="8" t="s">
        <v>995</v>
      </c>
      <c r="E765" s="8">
        <v>1030205</v>
      </c>
      <c r="F765" s="8">
        <v>1030205004</v>
      </c>
      <c r="G765" s="8" t="s">
        <v>131</v>
      </c>
      <c r="H765" s="8"/>
      <c r="I765" s="8" t="s">
        <v>544</v>
      </c>
      <c r="J765" s="18">
        <v>272000</v>
      </c>
      <c r="K765" s="8"/>
      <c r="L765" s="8"/>
      <c r="M765" s="8" t="s">
        <v>534</v>
      </c>
      <c r="N765" s="8">
        <v>9</v>
      </c>
      <c r="O765" s="8" t="s">
        <v>534</v>
      </c>
      <c r="P765" s="21"/>
      <c r="Q765" s="21"/>
      <c r="R765" s="21"/>
      <c r="S765" s="21"/>
    </row>
    <row r="766" spans="1:19" ht="90">
      <c r="A766" s="12">
        <v>10251</v>
      </c>
      <c r="B766" s="12" t="s">
        <v>1</v>
      </c>
      <c r="C766" s="12" t="s">
        <v>993</v>
      </c>
      <c r="D766" s="12" t="s">
        <v>995</v>
      </c>
      <c r="E766" s="12">
        <v>1030205</v>
      </c>
      <c r="F766" s="12">
        <v>1030205004</v>
      </c>
      <c r="G766" s="12" t="s">
        <v>131</v>
      </c>
      <c r="H766" s="12">
        <v>1</v>
      </c>
      <c r="I766" s="12" t="s">
        <v>786</v>
      </c>
      <c r="J766" s="13">
        <v>100000</v>
      </c>
      <c r="K766" s="12" t="s">
        <v>409</v>
      </c>
      <c r="L766" s="12" t="s">
        <v>432</v>
      </c>
      <c r="M766" s="12" t="s">
        <v>534</v>
      </c>
      <c r="N766" s="8">
        <v>9</v>
      </c>
      <c r="O766" s="12" t="s">
        <v>534</v>
      </c>
    </row>
    <row r="767" spans="1:19" s="21" customFormat="1" ht="90">
      <c r="A767" s="12">
        <v>10251</v>
      </c>
      <c r="B767" s="12" t="s">
        <v>1</v>
      </c>
      <c r="C767" s="12" t="s">
        <v>993</v>
      </c>
      <c r="D767" s="12" t="s">
        <v>995</v>
      </c>
      <c r="E767" s="12">
        <v>1030205</v>
      </c>
      <c r="F767" s="12">
        <v>1030205004</v>
      </c>
      <c r="G767" s="12" t="s">
        <v>131</v>
      </c>
      <c r="H767" s="12">
        <v>2</v>
      </c>
      <c r="I767" s="12" t="s">
        <v>787</v>
      </c>
      <c r="J767" s="13">
        <v>172000</v>
      </c>
      <c r="K767" s="12" t="s">
        <v>409</v>
      </c>
      <c r="L767" s="12" t="s">
        <v>432</v>
      </c>
      <c r="M767" s="12" t="s">
        <v>534</v>
      </c>
      <c r="N767" s="8">
        <v>9</v>
      </c>
      <c r="O767" s="12" t="s">
        <v>534</v>
      </c>
      <c r="P767" s="2"/>
      <c r="Q767" s="2"/>
      <c r="R767" s="2"/>
      <c r="S767" s="2"/>
    </row>
    <row r="768" spans="1:19" ht="90">
      <c r="A768" s="8">
        <v>10252</v>
      </c>
      <c r="B768" s="8" t="s">
        <v>1</v>
      </c>
      <c r="C768" s="8" t="s">
        <v>993</v>
      </c>
      <c r="D768" s="8" t="s">
        <v>995</v>
      </c>
      <c r="E768" s="8">
        <v>1030205</v>
      </c>
      <c r="F768" s="8">
        <v>1030205006</v>
      </c>
      <c r="G768" s="8" t="s">
        <v>132</v>
      </c>
      <c r="H768" s="8"/>
      <c r="I768" s="8" t="s">
        <v>544</v>
      </c>
      <c r="J768" s="18">
        <v>21200</v>
      </c>
      <c r="K768" s="8"/>
      <c r="L768" s="8"/>
      <c r="M768" s="8" t="s">
        <v>534</v>
      </c>
      <c r="N768" s="8">
        <v>9</v>
      </c>
      <c r="O768" s="8" t="s">
        <v>534</v>
      </c>
      <c r="P768" s="21"/>
      <c r="Q768" s="21"/>
      <c r="R768" s="21"/>
      <c r="S768" s="21"/>
    </row>
    <row r="769" spans="1:19" ht="90">
      <c r="A769" s="12">
        <v>10252</v>
      </c>
      <c r="B769" s="12" t="s">
        <v>1</v>
      </c>
      <c r="C769" s="12" t="s">
        <v>993</v>
      </c>
      <c r="D769" s="12" t="s">
        <v>995</v>
      </c>
      <c r="E769" s="12">
        <v>1030205</v>
      </c>
      <c r="F769" s="12">
        <v>1030205006</v>
      </c>
      <c r="G769" s="12" t="s">
        <v>132</v>
      </c>
      <c r="H769" s="12">
        <v>1</v>
      </c>
      <c r="I769" s="12" t="s">
        <v>788</v>
      </c>
      <c r="J769" s="13">
        <v>15900</v>
      </c>
      <c r="K769" s="12" t="s">
        <v>409</v>
      </c>
      <c r="L769" s="12" t="s">
        <v>430</v>
      </c>
      <c r="M769" s="12" t="s">
        <v>534</v>
      </c>
      <c r="N769" s="8">
        <v>9</v>
      </c>
      <c r="O769" s="12" t="s">
        <v>534</v>
      </c>
    </row>
    <row r="770" spans="1:19" s="21" customFormat="1" ht="90">
      <c r="A770" s="12">
        <v>10252</v>
      </c>
      <c r="B770" s="12" t="s">
        <v>1</v>
      </c>
      <c r="C770" s="12" t="s">
        <v>993</v>
      </c>
      <c r="D770" s="12" t="s">
        <v>995</v>
      </c>
      <c r="E770" s="12">
        <v>1030205</v>
      </c>
      <c r="F770" s="12">
        <v>1030205006</v>
      </c>
      <c r="G770" s="12" t="s">
        <v>132</v>
      </c>
      <c r="H770" s="12">
        <v>2</v>
      </c>
      <c r="I770" s="12" t="s">
        <v>789</v>
      </c>
      <c r="J770" s="13">
        <v>5300</v>
      </c>
      <c r="K770" s="12" t="s">
        <v>409</v>
      </c>
      <c r="L770" s="16">
        <v>44470</v>
      </c>
      <c r="M770" s="12" t="s">
        <v>534</v>
      </c>
      <c r="N770" s="8">
        <v>9</v>
      </c>
      <c r="O770" s="12" t="s">
        <v>534</v>
      </c>
      <c r="P770" s="2"/>
      <c r="Q770" s="2"/>
      <c r="R770" s="2"/>
      <c r="S770" s="2"/>
    </row>
    <row r="771" spans="1:19" ht="90">
      <c r="A771" s="8">
        <v>10253</v>
      </c>
      <c r="B771" s="8" t="s">
        <v>1</v>
      </c>
      <c r="C771" s="8" t="s">
        <v>993</v>
      </c>
      <c r="D771" s="8" t="s">
        <v>995</v>
      </c>
      <c r="E771" s="8">
        <v>1030205</v>
      </c>
      <c r="F771" s="8">
        <v>1030205005</v>
      </c>
      <c r="G771" s="8" t="s">
        <v>133</v>
      </c>
      <c r="H771" s="8"/>
      <c r="I771" s="8" t="s">
        <v>544</v>
      </c>
      <c r="J771" s="18">
        <v>29300</v>
      </c>
      <c r="K771" s="8"/>
      <c r="L771" s="8"/>
      <c r="M771" s="8" t="s">
        <v>534</v>
      </c>
      <c r="N771" s="8">
        <v>9</v>
      </c>
      <c r="O771" s="8" t="s">
        <v>534</v>
      </c>
      <c r="P771" s="21"/>
      <c r="Q771" s="21"/>
      <c r="R771" s="21"/>
      <c r="S771" s="21"/>
    </row>
    <row r="772" spans="1:19" ht="90">
      <c r="A772" s="12">
        <v>10253</v>
      </c>
      <c r="B772" s="12" t="s">
        <v>1</v>
      </c>
      <c r="C772" s="12" t="s">
        <v>993</v>
      </c>
      <c r="D772" s="12" t="s">
        <v>995</v>
      </c>
      <c r="E772" s="12">
        <v>1030205</v>
      </c>
      <c r="F772" s="12">
        <v>1030205005</v>
      </c>
      <c r="G772" s="12" t="s">
        <v>133</v>
      </c>
      <c r="H772" s="12">
        <v>1</v>
      </c>
      <c r="I772" s="12" t="s">
        <v>790</v>
      </c>
      <c r="J772" s="13">
        <v>22000</v>
      </c>
      <c r="K772" s="12" t="s">
        <v>409</v>
      </c>
      <c r="L772" s="12" t="s">
        <v>432</v>
      </c>
      <c r="M772" s="12" t="s">
        <v>534</v>
      </c>
      <c r="N772" s="8">
        <v>9</v>
      </c>
      <c r="O772" s="12" t="s">
        <v>534</v>
      </c>
    </row>
    <row r="773" spans="1:19" s="21" customFormat="1" ht="90">
      <c r="A773" s="12">
        <v>10253</v>
      </c>
      <c r="B773" s="12" t="s">
        <v>1</v>
      </c>
      <c r="C773" s="12" t="s">
        <v>993</v>
      </c>
      <c r="D773" s="12" t="s">
        <v>995</v>
      </c>
      <c r="E773" s="12">
        <v>1030205</v>
      </c>
      <c r="F773" s="12">
        <v>1030205005</v>
      </c>
      <c r="G773" s="12" t="s">
        <v>133</v>
      </c>
      <c r="H773" s="12">
        <v>2</v>
      </c>
      <c r="I773" s="12" t="s">
        <v>791</v>
      </c>
      <c r="J773" s="13">
        <v>7300</v>
      </c>
      <c r="K773" s="12" t="s">
        <v>409</v>
      </c>
      <c r="L773" s="12" t="s">
        <v>432</v>
      </c>
      <c r="M773" s="12" t="s">
        <v>534</v>
      </c>
      <c r="N773" s="8">
        <v>9</v>
      </c>
      <c r="O773" s="12" t="s">
        <v>534</v>
      </c>
      <c r="P773" s="2"/>
      <c r="Q773" s="2"/>
      <c r="R773" s="2"/>
      <c r="S773" s="2"/>
    </row>
    <row r="774" spans="1:19" ht="90">
      <c r="A774" s="8">
        <v>10254</v>
      </c>
      <c r="B774" s="8" t="s">
        <v>1</v>
      </c>
      <c r="C774" s="8" t="s">
        <v>993</v>
      </c>
      <c r="D774" s="8" t="s">
        <v>995</v>
      </c>
      <c r="E774" s="8">
        <v>1030205</v>
      </c>
      <c r="F774" s="8"/>
      <c r="G774" s="8" t="s">
        <v>134</v>
      </c>
      <c r="H774" s="8"/>
      <c r="I774" s="8" t="s">
        <v>544</v>
      </c>
      <c r="J774" s="18">
        <f>180400+27500</f>
        <v>207900</v>
      </c>
      <c r="K774" s="8"/>
      <c r="L774" s="8"/>
      <c r="M774" s="8" t="s">
        <v>534</v>
      </c>
      <c r="N774" s="8">
        <v>9</v>
      </c>
      <c r="O774" s="8" t="s">
        <v>534</v>
      </c>
      <c r="P774" s="21" t="s">
        <v>1103</v>
      </c>
      <c r="Q774" s="21"/>
      <c r="R774" s="21"/>
      <c r="S774" s="21"/>
    </row>
    <row r="775" spans="1:19" ht="90">
      <c r="A775" s="12">
        <v>10254</v>
      </c>
      <c r="B775" s="12" t="s">
        <v>1</v>
      </c>
      <c r="C775" s="12" t="s">
        <v>993</v>
      </c>
      <c r="D775" s="12" t="s">
        <v>995</v>
      </c>
      <c r="E775" s="12">
        <v>1030205</v>
      </c>
      <c r="F775" s="12"/>
      <c r="G775" s="12" t="s">
        <v>134</v>
      </c>
      <c r="H775" s="12">
        <v>1</v>
      </c>
      <c r="I775" s="12" t="s">
        <v>792</v>
      </c>
      <c r="J775" s="13">
        <f>180000+27500</f>
        <v>207500</v>
      </c>
      <c r="K775" s="12" t="s">
        <v>409</v>
      </c>
      <c r="L775" s="12" t="s">
        <v>432</v>
      </c>
      <c r="M775" s="12" t="s">
        <v>534</v>
      </c>
      <c r="N775" s="8">
        <v>9</v>
      </c>
      <c r="O775" s="12" t="s">
        <v>534</v>
      </c>
      <c r="P775" s="2" t="s">
        <v>1104</v>
      </c>
    </row>
    <row r="776" spans="1:19" s="21" customFormat="1" ht="90">
      <c r="A776" s="12">
        <v>10254</v>
      </c>
      <c r="B776" s="12" t="s">
        <v>1</v>
      </c>
      <c r="C776" s="12" t="s">
        <v>993</v>
      </c>
      <c r="D776" s="12" t="s">
        <v>995</v>
      </c>
      <c r="E776" s="12">
        <v>1030205</v>
      </c>
      <c r="F776" s="12"/>
      <c r="G776" s="12" t="s">
        <v>134</v>
      </c>
      <c r="H776" s="12">
        <v>2</v>
      </c>
      <c r="I776" s="12" t="s">
        <v>793</v>
      </c>
      <c r="J776" s="13">
        <v>400</v>
      </c>
      <c r="K776" s="12" t="s">
        <v>409</v>
      </c>
      <c r="L776" s="12" t="s">
        <v>432</v>
      </c>
      <c r="M776" s="12" t="s">
        <v>534</v>
      </c>
      <c r="N776" s="8">
        <v>9</v>
      </c>
      <c r="O776" s="12" t="s">
        <v>534</v>
      </c>
      <c r="P776" s="2" t="s">
        <v>1104</v>
      </c>
      <c r="Q776" s="2"/>
      <c r="R776" s="2"/>
      <c r="S776" s="2"/>
    </row>
    <row r="777" spans="1:19" ht="54">
      <c r="A777" s="8">
        <v>10255</v>
      </c>
      <c r="B777" s="8" t="s">
        <v>1</v>
      </c>
      <c r="C777" s="8" t="s">
        <v>1005</v>
      </c>
      <c r="D777" s="8" t="s">
        <v>1006</v>
      </c>
      <c r="E777" s="8">
        <v>1030213</v>
      </c>
      <c r="F777" s="8"/>
      <c r="G777" s="8" t="s">
        <v>135</v>
      </c>
      <c r="H777" s="8"/>
      <c r="I777" s="8" t="s">
        <v>544</v>
      </c>
      <c r="J777" s="18">
        <f>3400+10000</f>
        <v>13400</v>
      </c>
      <c r="K777" s="8"/>
      <c r="L777" s="8"/>
      <c r="M777" s="8" t="s">
        <v>534</v>
      </c>
      <c r="N777" s="8">
        <v>9</v>
      </c>
      <c r="O777" s="8" t="s">
        <v>534</v>
      </c>
      <c r="P777" s="21" t="s">
        <v>1103</v>
      </c>
      <c r="Q777" s="21"/>
      <c r="R777" s="21"/>
      <c r="S777" s="21"/>
    </row>
    <row r="778" spans="1:19" s="21" customFormat="1" ht="54">
      <c r="A778" s="12">
        <v>10255</v>
      </c>
      <c r="B778" s="12" t="s">
        <v>1</v>
      </c>
      <c r="C778" s="12" t="s">
        <v>1005</v>
      </c>
      <c r="D778" s="12" t="s">
        <v>1006</v>
      </c>
      <c r="E778" s="12">
        <v>1030213</v>
      </c>
      <c r="F778" s="12"/>
      <c r="G778" s="12" t="s">
        <v>135</v>
      </c>
      <c r="H778" s="12">
        <v>1</v>
      </c>
      <c r="I778" s="12" t="s">
        <v>350</v>
      </c>
      <c r="J778" s="13">
        <f>3400+10000</f>
        <v>13400</v>
      </c>
      <c r="K778" s="12" t="s">
        <v>410</v>
      </c>
      <c r="L778" s="12" t="s">
        <v>434</v>
      </c>
      <c r="M778" s="12" t="s">
        <v>534</v>
      </c>
      <c r="N778" s="8">
        <v>9</v>
      </c>
      <c r="O778" s="12" t="s">
        <v>534</v>
      </c>
      <c r="P778" s="2" t="s">
        <v>1104</v>
      </c>
      <c r="Q778" s="2"/>
      <c r="R778" s="2"/>
      <c r="S778" s="2"/>
    </row>
    <row r="779" spans="1:19" ht="72">
      <c r="A779" s="8">
        <v>10256</v>
      </c>
      <c r="B779" s="8" t="s">
        <v>1</v>
      </c>
      <c r="C779" s="8" t="s">
        <v>993</v>
      </c>
      <c r="D779" s="8" t="s">
        <v>1003</v>
      </c>
      <c r="E779" s="8">
        <v>1020106</v>
      </c>
      <c r="F779" s="8">
        <v>1020106001</v>
      </c>
      <c r="G779" s="8" t="s">
        <v>1027</v>
      </c>
      <c r="H779" s="8"/>
      <c r="I779" s="8" t="s">
        <v>544</v>
      </c>
      <c r="J779" s="18">
        <v>210000</v>
      </c>
      <c r="K779" s="8"/>
      <c r="L779" s="8"/>
      <c r="M779" s="8" t="s">
        <v>534</v>
      </c>
      <c r="N779" s="8">
        <v>9</v>
      </c>
      <c r="O779" s="8" t="s">
        <v>534</v>
      </c>
      <c r="P779" s="21"/>
      <c r="Q779" s="21"/>
      <c r="R779" s="21"/>
      <c r="S779" s="21"/>
    </row>
    <row r="780" spans="1:19" s="21" customFormat="1" ht="72">
      <c r="A780" s="12">
        <v>10256</v>
      </c>
      <c r="B780" s="12" t="s">
        <v>1</v>
      </c>
      <c r="C780" s="12" t="s">
        <v>993</v>
      </c>
      <c r="D780" s="12" t="s">
        <v>1003</v>
      </c>
      <c r="E780" s="12">
        <v>1020106</v>
      </c>
      <c r="F780" s="12">
        <v>1020106001</v>
      </c>
      <c r="G780" s="12" t="s">
        <v>1027</v>
      </c>
      <c r="H780" s="12">
        <v>1</v>
      </c>
      <c r="I780" s="12" t="s">
        <v>1028</v>
      </c>
      <c r="J780" s="13">
        <v>210000</v>
      </c>
      <c r="K780" s="12" t="s">
        <v>409</v>
      </c>
      <c r="L780" s="12" t="s">
        <v>435</v>
      </c>
      <c r="M780" s="12" t="s">
        <v>534</v>
      </c>
      <c r="N780" s="8">
        <v>9</v>
      </c>
      <c r="O780" s="12" t="s">
        <v>534</v>
      </c>
      <c r="P780" s="2"/>
      <c r="Q780" s="2"/>
      <c r="R780" s="2"/>
      <c r="S780" s="2"/>
    </row>
    <row r="781" spans="1:19" ht="90">
      <c r="A781" s="8">
        <v>10257</v>
      </c>
      <c r="B781" s="8" t="s">
        <v>1</v>
      </c>
      <c r="C781" s="8" t="s">
        <v>993</v>
      </c>
      <c r="D781" s="8" t="s">
        <v>995</v>
      </c>
      <c r="E781" s="8">
        <v>1030213</v>
      </c>
      <c r="F781" s="8"/>
      <c r="G781" s="8" t="s">
        <v>136</v>
      </c>
      <c r="H781" s="8"/>
      <c r="I781" s="8" t="s">
        <v>544</v>
      </c>
      <c r="J781" s="18">
        <f>459550.57+50000</f>
        <v>509550.57</v>
      </c>
      <c r="K781" s="8"/>
      <c r="L781" s="8"/>
      <c r="M781" s="8" t="s">
        <v>534</v>
      </c>
      <c r="N781" s="8">
        <v>9</v>
      </c>
      <c r="O781" s="8" t="s">
        <v>534</v>
      </c>
      <c r="P781" s="21" t="s">
        <v>1103</v>
      </c>
      <c r="Q781" s="21"/>
      <c r="R781" s="21"/>
      <c r="S781" s="21"/>
    </row>
    <row r="782" spans="1:19" s="21" customFormat="1" ht="90">
      <c r="A782" s="12">
        <v>10257</v>
      </c>
      <c r="B782" s="12" t="s">
        <v>1</v>
      </c>
      <c r="C782" s="12" t="s">
        <v>993</v>
      </c>
      <c r="D782" s="12" t="s">
        <v>995</v>
      </c>
      <c r="E782" s="12">
        <v>1030213</v>
      </c>
      <c r="F782" s="12"/>
      <c r="G782" s="12" t="s">
        <v>136</v>
      </c>
      <c r="H782" s="12">
        <v>1</v>
      </c>
      <c r="I782" s="12" t="s">
        <v>794</v>
      </c>
      <c r="J782" s="13">
        <f>459550.57+50000</f>
        <v>509550.57</v>
      </c>
      <c r="K782" s="12" t="s">
        <v>410</v>
      </c>
      <c r="L782" s="12" t="s">
        <v>430</v>
      </c>
      <c r="M782" s="12" t="s">
        <v>534</v>
      </c>
      <c r="N782" s="8">
        <v>9</v>
      </c>
      <c r="O782" s="12" t="s">
        <v>534</v>
      </c>
      <c r="P782" s="2" t="s">
        <v>1104</v>
      </c>
      <c r="Q782" s="2"/>
      <c r="R782" s="2"/>
      <c r="S782" s="2"/>
    </row>
    <row r="783" spans="1:19" ht="90">
      <c r="A783" s="8">
        <v>10258</v>
      </c>
      <c r="B783" s="8" t="s">
        <v>1</v>
      </c>
      <c r="C783" s="8" t="s">
        <v>993</v>
      </c>
      <c r="D783" s="8" t="s">
        <v>995</v>
      </c>
      <c r="E783" s="8">
        <v>1030213</v>
      </c>
      <c r="F783" s="8"/>
      <c r="G783" s="8" t="s">
        <v>137</v>
      </c>
      <c r="H783" s="8"/>
      <c r="I783" s="8" t="s">
        <v>544</v>
      </c>
      <c r="J783" s="18">
        <v>10000</v>
      </c>
      <c r="K783" s="8"/>
      <c r="L783" s="8"/>
      <c r="M783" s="8" t="s">
        <v>534</v>
      </c>
      <c r="N783" s="8">
        <v>9</v>
      </c>
      <c r="O783" s="8" t="s">
        <v>534</v>
      </c>
      <c r="P783" s="21"/>
      <c r="Q783" s="21"/>
      <c r="R783" s="21"/>
      <c r="S783" s="21"/>
    </row>
    <row r="784" spans="1:19" s="21" customFormat="1" ht="90">
      <c r="A784" s="12">
        <v>10258</v>
      </c>
      <c r="B784" s="12" t="s">
        <v>1</v>
      </c>
      <c r="C784" s="12" t="s">
        <v>993</v>
      </c>
      <c r="D784" s="12" t="s">
        <v>995</v>
      </c>
      <c r="E784" s="12">
        <v>1030213</v>
      </c>
      <c r="F784" s="12"/>
      <c r="G784" s="12" t="s">
        <v>137</v>
      </c>
      <c r="H784" s="12">
        <v>1</v>
      </c>
      <c r="I784" s="12" t="s">
        <v>351</v>
      </c>
      <c r="J784" s="13">
        <v>10000</v>
      </c>
      <c r="K784" s="12" t="s">
        <v>410</v>
      </c>
      <c r="L784" s="12" t="s">
        <v>432</v>
      </c>
      <c r="M784" s="12" t="s">
        <v>534</v>
      </c>
      <c r="N784" s="8">
        <v>9</v>
      </c>
      <c r="O784" s="12" t="s">
        <v>534</v>
      </c>
      <c r="P784" s="2"/>
      <c r="Q784" s="2"/>
      <c r="R784" s="2"/>
      <c r="S784" s="2"/>
    </row>
    <row r="785" spans="1:19" ht="54">
      <c r="A785" s="8">
        <v>10263</v>
      </c>
      <c r="B785" s="8" t="s">
        <v>1</v>
      </c>
      <c r="C785" s="8" t="s">
        <v>993</v>
      </c>
      <c r="D785" s="8" t="s">
        <v>1007</v>
      </c>
      <c r="E785" s="8">
        <v>1030209</v>
      </c>
      <c r="F785" s="8"/>
      <c r="G785" s="8" t="s">
        <v>141</v>
      </c>
      <c r="H785" s="8"/>
      <c r="I785" s="8" t="s">
        <v>544</v>
      </c>
      <c r="J785" s="18">
        <v>11065</v>
      </c>
      <c r="K785" s="8"/>
      <c r="L785" s="8"/>
      <c r="M785" s="8" t="s">
        <v>534</v>
      </c>
      <c r="N785" s="8">
        <v>9</v>
      </c>
      <c r="O785" s="8" t="s">
        <v>534</v>
      </c>
      <c r="P785" s="21"/>
      <c r="Q785" s="21"/>
      <c r="R785" s="21"/>
      <c r="S785" s="21"/>
    </row>
    <row r="786" spans="1:19" s="21" customFormat="1" ht="54">
      <c r="A786" s="12">
        <v>10263</v>
      </c>
      <c r="B786" s="12" t="s">
        <v>1</v>
      </c>
      <c r="C786" s="12" t="s">
        <v>993</v>
      </c>
      <c r="D786" s="12" t="s">
        <v>1007</v>
      </c>
      <c r="E786" s="12">
        <v>1030209</v>
      </c>
      <c r="F786" s="12"/>
      <c r="G786" s="12" t="s">
        <v>141</v>
      </c>
      <c r="H786" s="12">
        <v>1</v>
      </c>
      <c r="I786" s="12" t="s">
        <v>795</v>
      </c>
      <c r="J786" s="13">
        <v>10000</v>
      </c>
      <c r="K786" s="12" t="s">
        <v>411</v>
      </c>
      <c r="L786" s="12" t="s">
        <v>430</v>
      </c>
      <c r="M786" s="12" t="s">
        <v>534</v>
      </c>
      <c r="N786" s="8">
        <v>9</v>
      </c>
      <c r="O786" s="12" t="s">
        <v>534</v>
      </c>
      <c r="P786" s="2"/>
      <c r="Q786" s="2"/>
      <c r="R786" s="2"/>
      <c r="S786" s="2"/>
    </row>
    <row r="787" spans="1:19" ht="54">
      <c r="A787" s="12">
        <v>10263</v>
      </c>
      <c r="B787" s="12" t="s">
        <v>1</v>
      </c>
      <c r="C787" s="12" t="s">
        <v>993</v>
      </c>
      <c r="D787" s="12" t="s">
        <v>1007</v>
      </c>
      <c r="E787" s="12">
        <v>1030209</v>
      </c>
      <c r="F787" s="12"/>
      <c r="G787" s="12" t="s">
        <v>141</v>
      </c>
      <c r="H787" s="12">
        <v>2</v>
      </c>
      <c r="I787" s="12" t="s">
        <v>796</v>
      </c>
      <c r="J787" s="13">
        <v>500</v>
      </c>
      <c r="K787" s="12" t="s">
        <v>411</v>
      </c>
      <c r="L787" s="12" t="s">
        <v>430</v>
      </c>
      <c r="M787" s="12" t="s">
        <v>534</v>
      </c>
      <c r="N787" s="8">
        <v>9</v>
      </c>
      <c r="O787" s="12" t="s">
        <v>534</v>
      </c>
    </row>
    <row r="788" spans="1:19" s="21" customFormat="1" ht="54">
      <c r="A788" s="12">
        <v>10263</v>
      </c>
      <c r="B788" s="12" t="s">
        <v>1</v>
      </c>
      <c r="C788" s="12" t="s">
        <v>993</v>
      </c>
      <c r="D788" s="12" t="s">
        <v>1007</v>
      </c>
      <c r="E788" s="12">
        <v>1030209</v>
      </c>
      <c r="F788" s="12"/>
      <c r="G788" s="12" t="s">
        <v>141</v>
      </c>
      <c r="H788" s="12">
        <v>3</v>
      </c>
      <c r="I788" s="12" t="s">
        <v>797</v>
      </c>
      <c r="J788" s="13">
        <v>565</v>
      </c>
      <c r="K788" s="12" t="s">
        <v>411</v>
      </c>
      <c r="L788" s="12" t="s">
        <v>430</v>
      </c>
      <c r="M788" s="12" t="s">
        <v>534</v>
      </c>
      <c r="N788" s="8">
        <v>9</v>
      </c>
      <c r="O788" s="12" t="s">
        <v>534</v>
      </c>
      <c r="P788" s="2"/>
      <c r="Q788" s="2"/>
      <c r="R788" s="2"/>
      <c r="S788" s="2"/>
    </row>
    <row r="789" spans="1:19" ht="90">
      <c r="A789" s="8">
        <v>10265</v>
      </c>
      <c r="B789" s="8" t="s">
        <v>1</v>
      </c>
      <c r="C789" s="8" t="s">
        <v>993</v>
      </c>
      <c r="D789" s="8" t="s">
        <v>995</v>
      </c>
      <c r="E789" s="8">
        <v>1030102</v>
      </c>
      <c r="F789" s="8">
        <v>1030102999</v>
      </c>
      <c r="G789" s="8" t="s">
        <v>142</v>
      </c>
      <c r="H789" s="8"/>
      <c r="I789" s="8" t="s">
        <v>544</v>
      </c>
      <c r="J789" s="18">
        <v>500</v>
      </c>
      <c r="K789" s="8"/>
      <c r="L789" s="8"/>
      <c r="M789" s="8" t="s">
        <v>534</v>
      </c>
      <c r="N789" s="8">
        <v>9</v>
      </c>
      <c r="O789" s="8" t="s">
        <v>534</v>
      </c>
      <c r="P789" s="21"/>
      <c r="Q789" s="21"/>
      <c r="R789" s="21"/>
      <c r="S789" s="21"/>
    </row>
    <row r="790" spans="1:19" s="21" customFormat="1" ht="90">
      <c r="A790" s="12">
        <v>10265</v>
      </c>
      <c r="B790" s="12" t="s">
        <v>1</v>
      </c>
      <c r="C790" s="12" t="s">
        <v>993</v>
      </c>
      <c r="D790" s="12" t="s">
        <v>995</v>
      </c>
      <c r="E790" s="12">
        <v>1030102</v>
      </c>
      <c r="F790" s="12">
        <v>1030102999</v>
      </c>
      <c r="G790" s="12" t="s">
        <v>142</v>
      </c>
      <c r="H790" s="12">
        <v>1</v>
      </c>
      <c r="I790" s="12" t="s">
        <v>798</v>
      </c>
      <c r="J790" s="13">
        <v>500</v>
      </c>
      <c r="K790" s="12" t="s">
        <v>411</v>
      </c>
      <c r="L790" s="12" t="s">
        <v>432</v>
      </c>
      <c r="M790" s="12" t="s">
        <v>534</v>
      </c>
      <c r="N790" s="8">
        <v>9</v>
      </c>
      <c r="O790" s="12" t="s">
        <v>534</v>
      </c>
      <c r="P790" s="2"/>
      <c r="Q790" s="2"/>
      <c r="R790" s="2"/>
      <c r="S790" s="2"/>
    </row>
    <row r="791" spans="1:19" ht="54">
      <c r="A791" s="8">
        <v>10292</v>
      </c>
      <c r="B791" s="8" t="s">
        <v>1</v>
      </c>
      <c r="C791" s="8" t="s">
        <v>993</v>
      </c>
      <c r="D791" s="8" t="s">
        <v>1007</v>
      </c>
      <c r="E791" s="8">
        <v>1030209</v>
      </c>
      <c r="F791" s="8"/>
      <c r="G791" s="8" t="s">
        <v>157</v>
      </c>
      <c r="H791" s="8"/>
      <c r="I791" s="8" t="s">
        <v>544</v>
      </c>
      <c r="J791" s="18">
        <v>30000</v>
      </c>
      <c r="K791" s="8"/>
      <c r="L791" s="8"/>
      <c r="M791" s="8" t="s">
        <v>534</v>
      </c>
      <c r="N791" s="8">
        <v>9</v>
      </c>
      <c r="O791" s="8" t="s">
        <v>534</v>
      </c>
      <c r="P791" s="21"/>
      <c r="Q791" s="21"/>
      <c r="R791" s="21"/>
      <c r="S791" s="21"/>
    </row>
    <row r="792" spans="1:19" s="21" customFormat="1" ht="54">
      <c r="A792" s="12">
        <v>10292</v>
      </c>
      <c r="B792" s="12" t="s">
        <v>1</v>
      </c>
      <c r="C792" s="12" t="s">
        <v>993</v>
      </c>
      <c r="D792" s="12" t="s">
        <v>1007</v>
      </c>
      <c r="E792" s="12">
        <v>1030209</v>
      </c>
      <c r="F792" s="12"/>
      <c r="G792" s="12" t="s">
        <v>157</v>
      </c>
      <c r="H792" s="12">
        <v>1</v>
      </c>
      <c r="I792" s="12" t="s">
        <v>799</v>
      </c>
      <c r="J792" s="13">
        <v>30000</v>
      </c>
      <c r="K792" s="12" t="s">
        <v>420</v>
      </c>
      <c r="L792" s="12" t="s">
        <v>440</v>
      </c>
      <c r="M792" s="12" t="s">
        <v>534</v>
      </c>
      <c r="N792" s="8">
        <v>9</v>
      </c>
      <c r="O792" s="12" t="s">
        <v>534</v>
      </c>
      <c r="P792" s="2"/>
      <c r="Q792" s="2"/>
      <c r="R792" s="2"/>
      <c r="S792" s="2"/>
    </row>
    <row r="793" spans="1:19" ht="54">
      <c r="A793" s="8">
        <v>10296</v>
      </c>
      <c r="B793" s="8" t="s">
        <v>1</v>
      </c>
      <c r="C793" s="8" t="s">
        <v>993</v>
      </c>
      <c r="D793" s="8" t="s">
        <v>1007</v>
      </c>
      <c r="E793" s="8">
        <v>1030209</v>
      </c>
      <c r="F793" s="8">
        <v>1030209009</v>
      </c>
      <c r="G793" s="8" t="s">
        <v>159</v>
      </c>
      <c r="H793" s="8"/>
      <c r="I793" s="8" t="s">
        <v>544</v>
      </c>
      <c r="J793" s="18">
        <v>47500</v>
      </c>
      <c r="K793" s="8"/>
      <c r="L793" s="8"/>
      <c r="M793" s="8" t="s">
        <v>534</v>
      </c>
      <c r="N793" s="8">
        <v>9</v>
      </c>
      <c r="O793" s="8" t="s">
        <v>534</v>
      </c>
      <c r="P793" s="21"/>
      <c r="Q793" s="21"/>
      <c r="R793" s="21"/>
      <c r="S793" s="21"/>
    </row>
    <row r="794" spans="1:19" s="21" customFormat="1" ht="54">
      <c r="A794" s="12">
        <v>10296</v>
      </c>
      <c r="B794" s="12" t="s">
        <v>1</v>
      </c>
      <c r="C794" s="12" t="s">
        <v>993</v>
      </c>
      <c r="D794" s="12" t="s">
        <v>1007</v>
      </c>
      <c r="E794" s="12">
        <v>1030209</v>
      </c>
      <c r="F794" s="12">
        <v>1030209009</v>
      </c>
      <c r="G794" s="12" t="s">
        <v>159</v>
      </c>
      <c r="H794" s="12">
        <v>1</v>
      </c>
      <c r="I794" s="12" t="s">
        <v>800</v>
      </c>
      <c r="J794" s="13">
        <v>25000</v>
      </c>
      <c r="K794" s="12" t="s">
        <v>517</v>
      </c>
      <c r="L794" s="12" t="s">
        <v>1023</v>
      </c>
      <c r="M794" s="12" t="s">
        <v>534</v>
      </c>
      <c r="N794" s="8">
        <v>9</v>
      </c>
      <c r="O794" s="12" t="s">
        <v>534</v>
      </c>
      <c r="P794" s="2"/>
      <c r="Q794" s="2"/>
      <c r="R794" s="2"/>
      <c r="S794" s="2"/>
    </row>
    <row r="795" spans="1:19" ht="54">
      <c r="A795" s="12">
        <v>10296</v>
      </c>
      <c r="B795" s="12" t="s">
        <v>1</v>
      </c>
      <c r="C795" s="12" t="s">
        <v>993</v>
      </c>
      <c r="D795" s="12" t="s">
        <v>1007</v>
      </c>
      <c r="E795" s="12">
        <v>1030209</v>
      </c>
      <c r="F795" s="12">
        <v>1030209009</v>
      </c>
      <c r="G795" s="12" t="s">
        <v>159</v>
      </c>
      <c r="H795" s="12">
        <v>2</v>
      </c>
      <c r="I795" s="12" t="s">
        <v>801</v>
      </c>
      <c r="J795" s="13">
        <v>22500</v>
      </c>
      <c r="K795" s="12" t="s">
        <v>517</v>
      </c>
      <c r="L795" s="12" t="s">
        <v>1023</v>
      </c>
      <c r="M795" s="12" t="s">
        <v>534</v>
      </c>
      <c r="N795" s="8">
        <v>9</v>
      </c>
      <c r="O795" s="12" t="s">
        <v>534</v>
      </c>
    </row>
    <row r="796" spans="1:19" s="21" customFormat="1" ht="54">
      <c r="A796" s="8">
        <v>10297</v>
      </c>
      <c r="B796" s="8" t="s">
        <v>1</v>
      </c>
      <c r="C796" s="8" t="s">
        <v>993</v>
      </c>
      <c r="D796" s="8" t="s">
        <v>1007</v>
      </c>
      <c r="E796" s="8">
        <v>1030209</v>
      </c>
      <c r="F796" s="8"/>
      <c r="G796" s="8" t="s">
        <v>160</v>
      </c>
      <c r="H796" s="8"/>
      <c r="I796" s="8" t="s">
        <v>544</v>
      </c>
      <c r="J796" s="18">
        <v>3000</v>
      </c>
      <c r="K796" s="8"/>
      <c r="L796" s="8"/>
      <c r="M796" s="8" t="s">
        <v>534</v>
      </c>
      <c r="N796" s="8">
        <v>9</v>
      </c>
      <c r="O796" s="8" t="s">
        <v>534</v>
      </c>
    </row>
    <row r="797" spans="1:19" ht="54">
      <c r="A797" s="12">
        <v>10297</v>
      </c>
      <c r="B797" s="12" t="s">
        <v>1</v>
      </c>
      <c r="C797" s="12" t="s">
        <v>993</v>
      </c>
      <c r="D797" s="12" t="s">
        <v>1007</v>
      </c>
      <c r="E797" s="12">
        <v>1030209</v>
      </c>
      <c r="F797" s="12"/>
      <c r="G797" s="12" t="s">
        <v>160</v>
      </c>
      <c r="H797" s="12">
        <v>1</v>
      </c>
      <c r="I797" s="12" t="s">
        <v>352</v>
      </c>
      <c r="J797" s="13">
        <v>3000</v>
      </c>
      <c r="K797" s="12" t="s">
        <v>409</v>
      </c>
      <c r="L797" s="12" t="s">
        <v>422</v>
      </c>
      <c r="M797" s="12" t="s">
        <v>534</v>
      </c>
      <c r="N797" s="8">
        <v>9</v>
      </c>
      <c r="O797" s="12" t="s">
        <v>534</v>
      </c>
    </row>
    <row r="798" spans="1:19" s="21" customFormat="1" ht="54">
      <c r="A798" s="8">
        <v>10298</v>
      </c>
      <c r="B798" s="8" t="s">
        <v>1</v>
      </c>
      <c r="C798" s="8" t="s">
        <v>993</v>
      </c>
      <c r="D798" s="8" t="s">
        <v>1007</v>
      </c>
      <c r="E798" s="8">
        <v>1030209</v>
      </c>
      <c r="F798" s="8"/>
      <c r="G798" s="8" t="s">
        <v>161</v>
      </c>
      <c r="H798" s="8"/>
      <c r="I798" s="8" t="s">
        <v>544</v>
      </c>
      <c r="J798" s="18">
        <v>157100</v>
      </c>
      <c r="K798" s="8"/>
      <c r="L798" s="8"/>
      <c r="M798" s="8" t="s">
        <v>534</v>
      </c>
      <c r="N798" s="8">
        <v>9</v>
      </c>
      <c r="O798" s="8" t="s">
        <v>534</v>
      </c>
    </row>
    <row r="799" spans="1:19" ht="54">
      <c r="A799" s="12">
        <v>10298</v>
      </c>
      <c r="B799" s="12" t="s">
        <v>1</v>
      </c>
      <c r="C799" s="12" t="s">
        <v>993</v>
      </c>
      <c r="D799" s="12" t="s">
        <v>1007</v>
      </c>
      <c r="E799" s="12">
        <v>1030209</v>
      </c>
      <c r="F799" s="12"/>
      <c r="G799" s="12" t="s">
        <v>161</v>
      </c>
      <c r="H799" s="12">
        <v>1</v>
      </c>
      <c r="I799" s="12" t="s">
        <v>802</v>
      </c>
      <c r="J799" s="13">
        <v>2000</v>
      </c>
      <c r="K799" s="12" t="s">
        <v>409</v>
      </c>
      <c r="L799" s="12" t="s">
        <v>424</v>
      </c>
      <c r="M799" s="12" t="s">
        <v>534</v>
      </c>
      <c r="N799" s="8">
        <v>9</v>
      </c>
      <c r="O799" s="12" t="s">
        <v>534</v>
      </c>
    </row>
    <row r="800" spans="1:19" s="21" customFormat="1" ht="54">
      <c r="A800" s="12">
        <v>10298</v>
      </c>
      <c r="B800" s="12" t="s">
        <v>1</v>
      </c>
      <c r="C800" s="12" t="s">
        <v>993</v>
      </c>
      <c r="D800" s="12" t="s">
        <v>1007</v>
      </c>
      <c r="E800" s="12">
        <v>1030209</v>
      </c>
      <c r="F800" s="12"/>
      <c r="G800" s="12" t="s">
        <v>161</v>
      </c>
      <c r="H800" s="12">
        <v>2</v>
      </c>
      <c r="I800" s="12" t="s">
        <v>803</v>
      </c>
      <c r="J800" s="13">
        <v>146300</v>
      </c>
      <c r="K800" s="12" t="s">
        <v>1025</v>
      </c>
      <c r="L800" s="12" t="s">
        <v>424</v>
      </c>
      <c r="M800" s="12" t="s">
        <v>534</v>
      </c>
      <c r="N800" s="8">
        <v>9</v>
      </c>
      <c r="O800" s="12" t="s">
        <v>534</v>
      </c>
      <c r="P800" s="2"/>
      <c r="Q800" s="2"/>
      <c r="R800" s="2"/>
      <c r="S800" s="2"/>
    </row>
    <row r="801" spans="1:19" ht="54">
      <c r="A801" s="12">
        <v>10298</v>
      </c>
      <c r="B801" s="12" t="s">
        <v>1</v>
      </c>
      <c r="C801" s="12" t="s">
        <v>993</v>
      </c>
      <c r="D801" s="12" t="s">
        <v>1007</v>
      </c>
      <c r="E801" s="12">
        <v>1030209</v>
      </c>
      <c r="F801" s="12"/>
      <c r="G801" s="12" t="s">
        <v>161</v>
      </c>
      <c r="H801" s="12">
        <v>3</v>
      </c>
      <c r="I801" s="12" t="s">
        <v>804</v>
      </c>
      <c r="J801" s="13">
        <v>8800</v>
      </c>
      <c r="K801" s="12" t="s">
        <v>411</v>
      </c>
      <c r="L801" s="12" t="s">
        <v>424</v>
      </c>
      <c r="M801" s="12" t="s">
        <v>534</v>
      </c>
      <c r="N801" s="8">
        <v>9</v>
      </c>
      <c r="O801" s="12" t="s">
        <v>534</v>
      </c>
    </row>
    <row r="802" spans="1:19" s="21" customFormat="1" ht="54">
      <c r="A802" s="8">
        <v>10299</v>
      </c>
      <c r="B802" s="8" t="s">
        <v>1</v>
      </c>
      <c r="C802" s="8" t="s">
        <v>993</v>
      </c>
      <c r="D802" s="8" t="s">
        <v>1007</v>
      </c>
      <c r="E802" s="8">
        <v>1030209</v>
      </c>
      <c r="F802" s="8"/>
      <c r="G802" s="8" t="s">
        <v>162</v>
      </c>
      <c r="H802" s="8"/>
      <c r="I802" s="8" t="s">
        <v>544</v>
      </c>
      <c r="J802" s="18">
        <v>8000</v>
      </c>
      <c r="K802" s="8"/>
      <c r="L802" s="8"/>
      <c r="M802" s="8" t="s">
        <v>534</v>
      </c>
      <c r="N802" s="8">
        <v>9</v>
      </c>
      <c r="O802" s="8" t="s">
        <v>534</v>
      </c>
    </row>
    <row r="803" spans="1:19" ht="54">
      <c r="A803" s="12">
        <v>10299</v>
      </c>
      <c r="B803" s="12" t="s">
        <v>1</v>
      </c>
      <c r="C803" s="12" t="s">
        <v>993</v>
      </c>
      <c r="D803" s="12" t="s">
        <v>1007</v>
      </c>
      <c r="E803" s="12">
        <v>1030209</v>
      </c>
      <c r="F803" s="12"/>
      <c r="G803" s="12" t="s">
        <v>162</v>
      </c>
      <c r="H803" s="12">
        <v>1</v>
      </c>
      <c r="I803" s="12" t="s">
        <v>805</v>
      </c>
      <c r="J803" s="13">
        <v>7550</v>
      </c>
      <c r="K803" s="12" t="s">
        <v>1024</v>
      </c>
      <c r="L803" s="12" t="s">
        <v>424</v>
      </c>
      <c r="M803" s="12" t="s">
        <v>534</v>
      </c>
      <c r="N803" s="8">
        <v>9</v>
      </c>
      <c r="O803" s="12" t="s">
        <v>534</v>
      </c>
    </row>
    <row r="804" spans="1:19" s="21" customFormat="1" ht="54">
      <c r="A804" s="12">
        <v>10299</v>
      </c>
      <c r="B804" s="12" t="s">
        <v>1</v>
      </c>
      <c r="C804" s="12" t="s">
        <v>993</v>
      </c>
      <c r="D804" s="12" t="s">
        <v>1007</v>
      </c>
      <c r="E804" s="12">
        <v>1030209</v>
      </c>
      <c r="F804" s="12"/>
      <c r="G804" s="12" t="s">
        <v>162</v>
      </c>
      <c r="H804" s="12">
        <v>2</v>
      </c>
      <c r="I804" s="12" t="s">
        <v>353</v>
      </c>
      <c r="J804" s="13">
        <v>450</v>
      </c>
      <c r="K804" s="12" t="s">
        <v>411</v>
      </c>
      <c r="L804" s="12" t="s">
        <v>424</v>
      </c>
      <c r="M804" s="12" t="s">
        <v>534</v>
      </c>
      <c r="N804" s="8">
        <v>9</v>
      </c>
      <c r="O804" s="12" t="s">
        <v>534</v>
      </c>
      <c r="P804" s="2"/>
      <c r="Q804" s="2"/>
      <c r="R804" s="2"/>
      <c r="S804" s="2"/>
    </row>
    <row r="805" spans="1:19" ht="90">
      <c r="A805" s="8">
        <v>10313</v>
      </c>
      <c r="B805" s="8" t="s">
        <v>1</v>
      </c>
      <c r="C805" s="8" t="s">
        <v>993</v>
      </c>
      <c r="D805" s="8" t="s">
        <v>995</v>
      </c>
      <c r="E805" s="8">
        <v>1010102</v>
      </c>
      <c r="F805" s="8">
        <v>1010102002</v>
      </c>
      <c r="G805" s="8" t="s">
        <v>165</v>
      </c>
      <c r="H805" s="8"/>
      <c r="I805" s="8" t="s">
        <v>544</v>
      </c>
      <c r="J805" s="18">
        <v>6245.35</v>
      </c>
      <c r="K805" s="8"/>
      <c r="L805" s="8"/>
      <c r="M805" s="8" t="s">
        <v>534</v>
      </c>
      <c r="N805" s="8">
        <v>9</v>
      </c>
      <c r="O805" s="8" t="s">
        <v>534</v>
      </c>
      <c r="P805" s="21"/>
      <c r="Q805" s="21"/>
      <c r="R805" s="21"/>
      <c r="S805" s="21"/>
    </row>
    <row r="806" spans="1:19" s="21" customFormat="1" ht="90">
      <c r="A806" s="12">
        <v>10313</v>
      </c>
      <c r="B806" s="12" t="s">
        <v>1</v>
      </c>
      <c r="C806" s="12" t="s">
        <v>993</v>
      </c>
      <c r="D806" s="12" t="s">
        <v>995</v>
      </c>
      <c r="E806" s="12">
        <v>1010102</v>
      </c>
      <c r="F806" s="12">
        <v>1010102002</v>
      </c>
      <c r="G806" s="12" t="s">
        <v>165</v>
      </c>
      <c r="H806" s="12">
        <v>1</v>
      </c>
      <c r="I806" s="12" t="s">
        <v>806</v>
      </c>
      <c r="J806" s="13">
        <v>6245.35</v>
      </c>
      <c r="K806" s="12" t="s">
        <v>410</v>
      </c>
      <c r="L806" s="12" t="s">
        <v>432</v>
      </c>
      <c r="M806" s="12" t="s">
        <v>534</v>
      </c>
      <c r="N806" s="8">
        <v>9</v>
      </c>
      <c r="O806" s="12" t="s">
        <v>534</v>
      </c>
      <c r="P806" s="2"/>
      <c r="Q806" s="2"/>
      <c r="R806" s="2"/>
      <c r="S806" s="2"/>
    </row>
    <row r="807" spans="1:19" ht="90">
      <c r="A807" s="8">
        <v>10315</v>
      </c>
      <c r="B807" s="8" t="s">
        <v>1</v>
      </c>
      <c r="C807" s="8" t="s">
        <v>993</v>
      </c>
      <c r="D807" s="8" t="s">
        <v>995</v>
      </c>
      <c r="E807" s="8">
        <v>1010102</v>
      </c>
      <c r="F807" s="8">
        <v>1010102999</v>
      </c>
      <c r="G807" s="8" t="s">
        <v>166</v>
      </c>
      <c r="H807" s="8"/>
      <c r="I807" s="8" t="s">
        <v>544</v>
      </c>
      <c r="J807" s="18">
        <f>246839.15-77500</f>
        <v>169339.15</v>
      </c>
      <c r="K807" s="8"/>
      <c r="L807" s="8"/>
      <c r="M807" s="8" t="s">
        <v>534</v>
      </c>
      <c r="N807" s="8">
        <v>9</v>
      </c>
      <c r="O807" s="8" t="s">
        <v>534</v>
      </c>
      <c r="P807" s="21" t="s">
        <v>1103</v>
      </c>
      <c r="Q807" s="21"/>
      <c r="R807" s="21"/>
      <c r="S807" s="21"/>
    </row>
    <row r="808" spans="1:19" s="21" customFormat="1" ht="90">
      <c r="A808" s="12">
        <v>10315</v>
      </c>
      <c r="B808" s="12" t="s">
        <v>1</v>
      </c>
      <c r="C808" s="12" t="s">
        <v>993</v>
      </c>
      <c r="D808" s="12" t="s">
        <v>995</v>
      </c>
      <c r="E808" s="12">
        <v>1010102</v>
      </c>
      <c r="F808" s="12">
        <v>1010102999</v>
      </c>
      <c r="G808" s="12" t="s">
        <v>166</v>
      </c>
      <c r="H808" s="12">
        <v>1</v>
      </c>
      <c r="I808" s="12" t="s">
        <v>354</v>
      </c>
      <c r="J808" s="13">
        <f>245489.15-77500</f>
        <v>167989.15</v>
      </c>
      <c r="K808" s="12" t="s">
        <v>409</v>
      </c>
      <c r="L808" s="12" t="s">
        <v>424</v>
      </c>
      <c r="M808" s="12" t="s">
        <v>534</v>
      </c>
      <c r="N808" s="8">
        <v>9</v>
      </c>
      <c r="O808" s="12" t="s">
        <v>534</v>
      </c>
      <c r="P808" s="2" t="s">
        <v>1104</v>
      </c>
      <c r="Q808" s="2"/>
      <c r="R808" s="2"/>
      <c r="S808" s="2"/>
    </row>
    <row r="809" spans="1:19" ht="90">
      <c r="A809" s="12">
        <v>10315</v>
      </c>
      <c r="B809" s="12" t="s">
        <v>1</v>
      </c>
      <c r="C809" s="12" t="s">
        <v>993</v>
      </c>
      <c r="D809" s="12" t="s">
        <v>995</v>
      </c>
      <c r="E809" s="12">
        <v>1010102</v>
      </c>
      <c r="F809" s="12">
        <v>1010102999</v>
      </c>
      <c r="G809" s="12" t="s">
        <v>166</v>
      </c>
      <c r="H809" s="12">
        <v>2</v>
      </c>
      <c r="I809" s="12" t="s">
        <v>355</v>
      </c>
      <c r="J809" s="13">
        <v>1350</v>
      </c>
      <c r="K809" s="12" t="s">
        <v>409</v>
      </c>
      <c r="L809" s="12" t="s">
        <v>424</v>
      </c>
      <c r="M809" s="12" t="s">
        <v>534</v>
      </c>
      <c r="N809" s="8">
        <v>9</v>
      </c>
      <c r="O809" s="12" t="s">
        <v>534</v>
      </c>
      <c r="P809" s="2" t="s">
        <v>1104</v>
      </c>
    </row>
    <row r="810" spans="1:19" s="21" customFormat="1" ht="90">
      <c r="A810" s="8">
        <v>10316</v>
      </c>
      <c r="B810" s="8" t="s">
        <v>1</v>
      </c>
      <c r="C810" s="8" t="s">
        <v>993</v>
      </c>
      <c r="D810" s="8" t="s">
        <v>995</v>
      </c>
      <c r="E810" s="8">
        <v>1030214</v>
      </c>
      <c r="F810" s="8"/>
      <c r="G810" s="8" t="s">
        <v>167</v>
      </c>
      <c r="H810" s="8"/>
      <c r="I810" s="8" t="s">
        <v>544</v>
      </c>
      <c r="J810" s="18">
        <v>122744.58</v>
      </c>
      <c r="K810" s="8"/>
      <c r="L810" s="8"/>
      <c r="M810" s="8" t="s">
        <v>534</v>
      </c>
      <c r="N810" s="8">
        <v>9</v>
      </c>
      <c r="O810" s="8" t="s">
        <v>534</v>
      </c>
    </row>
    <row r="811" spans="1:19" ht="90">
      <c r="A811" s="12">
        <v>10316</v>
      </c>
      <c r="B811" s="12" t="s">
        <v>1</v>
      </c>
      <c r="C811" s="12" t="s">
        <v>993</v>
      </c>
      <c r="D811" s="12" t="s">
        <v>995</v>
      </c>
      <c r="E811" s="12">
        <v>1030214</v>
      </c>
      <c r="F811" s="12"/>
      <c r="G811" s="12" t="s">
        <v>167</v>
      </c>
      <c r="H811" s="12">
        <v>1</v>
      </c>
      <c r="I811" s="12" t="s">
        <v>807</v>
      </c>
      <c r="J811" s="13">
        <v>122744.58</v>
      </c>
      <c r="K811" s="12" t="s">
        <v>409</v>
      </c>
      <c r="L811" s="12" t="s">
        <v>424</v>
      </c>
      <c r="M811" s="12" t="s">
        <v>534</v>
      </c>
      <c r="N811" s="8">
        <v>9</v>
      </c>
      <c r="O811" s="12" t="s">
        <v>534</v>
      </c>
    </row>
    <row r="812" spans="1:19" s="21" customFormat="1" ht="72">
      <c r="A812" s="8">
        <v>10336</v>
      </c>
      <c r="B812" s="8" t="s">
        <v>1</v>
      </c>
      <c r="C812" s="8" t="s">
        <v>993</v>
      </c>
      <c r="D812" s="8" t="s">
        <v>1003</v>
      </c>
      <c r="E812" s="8">
        <v>1030207</v>
      </c>
      <c r="F812" s="8">
        <v>1030207999</v>
      </c>
      <c r="G812" s="8" t="s">
        <v>177</v>
      </c>
      <c r="H812" s="8"/>
      <c r="I812" s="8" t="s">
        <v>544</v>
      </c>
      <c r="J812" s="18">
        <v>5280</v>
      </c>
      <c r="K812" s="8"/>
      <c r="L812" s="8"/>
      <c r="M812" s="8" t="s">
        <v>534</v>
      </c>
      <c r="N812" s="8">
        <v>9</v>
      </c>
      <c r="O812" s="8" t="s">
        <v>534</v>
      </c>
    </row>
    <row r="813" spans="1:19" ht="72">
      <c r="A813" s="12">
        <v>10336</v>
      </c>
      <c r="B813" s="12" t="s">
        <v>1</v>
      </c>
      <c r="C813" s="12" t="s">
        <v>993</v>
      </c>
      <c r="D813" s="12" t="s">
        <v>1003</v>
      </c>
      <c r="E813" s="12">
        <v>1030207</v>
      </c>
      <c r="F813" s="12">
        <v>1030207999</v>
      </c>
      <c r="G813" s="12" t="s">
        <v>177</v>
      </c>
      <c r="H813" s="12">
        <v>1</v>
      </c>
      <c r="I813" s="12" t="s">
        <v>813</v>
      </c>
      <c r="J813" s="13">
        <v>5280</v>
      </c>
      <c r="K813" s="12" t="s">
        <v>409</v>
      </c>
      <c r="L813" s="12" t="s">
        <v>523</v>
      </c>
      <c r="M813" s="12" t="s">
        <v>534</v>
      </c>
      <c r="N813" s="8">
        <v>9</v>
      </c>
      <c r="O813" s="12" t="s">
        <v>534</v>
      </c>
    </row>
    <row r="814" spans="1:19" s="21" customFormat="1" ht="54">
      <c r="A814" s="8">
        <v>10404</v>
      </c>
      <c r="B814" s="8" t="s">
        <v>1</v>
      </c>
      <c r="C814" s="8" t="s">
        <v>993</v>
      </c>
      <c r="D814" s="8" t="s">
        <v>998</v>
      </c>
      <c r="E814" s="8">
        <v>1040104</v>
      </c>
      <c r="F814" s="8">
        <v>1040104001</v>
      </c>
      <c r="G814" s="8" t="s">
        <v>203</v>
      </c>
      <c r="H814" s="8"/>
      <c r="I814" s="8" t="s">
        <v>544</v>
      </c>
      <c r="J814" s="18">
        <v>2000</v>
      </c>
      <c r="K814" s="8"/>
      <c r="L814" s="8"/>
      <c r="M814" s="8" t="s">
        <v>534</v>
      </c>
      <c r="N814" s="8">
        <v>9</v>
      </c>
      <c r="O814" s="8" t="s">
        <v>534</v>
      </c>
    </row>
    <row r="815" spans="1:19" ht="54">
      <c r="A815" s="12">
        <v>10404</v>
      </c>
      <c r="B815" s="12" t="s">
        <v>1</v>
      </c>
      <c r="C815" s="12" t="s">
        <v>993</v>
      </c>
      <c r="D815" s="12" t="s">
        <v>998</v>
      </c>
      <c r="E815" s="12">
        <v>1040104</v>
      </c>
      <c r="F815" s="12">
        <v>1040104001</v>
      </c>
      <c r="G815" s="12" t="s">
        <v>203</v>
      </c>
      <c r="H815" s="12">
        <v>1</v>
      </c>
      <c r="I815" s="12" t="s">
        <v>814</v>
      </c>
      <c r="J815" s="13">
        <v>2000</v>
      </c>
      <c r="K815" s="12" t="s">
        <v>409</v>
      </c>
      <c r="L815" s="12" t="s">
        <v>422</v>
      </c>
      <c r="M815" s="12" t="s">
        <v>534</v>
      </c>
      <c r="N815" s="8">
        <v>9</v>
      </c>
      <c r="O815" s="12" t="s">
        <v>534</v>
      </c>
    </row>
    <row r="816" spans="1:19" s="21" customFormat="1" ht="90">
      <c r="A816" s="8">
        <v>10542</v>
      </c>
      <c r="B816" s="8" t="s">
        <v>1</v>
      </c>
      <c r="C816" s="8" t="s">
        <v>993</v>
      </c>
      <c r="D816" s="8" t="s">
        <v>995</v>
      </c>
      <c r="E816" s="8">
        <v>1030105</v>
      </c>
      <c r="F816" s="8">
        <v>1030105999</v>
      </c>
      <c r="G816" s="8" t="s">
        <v>227</v>
      </c>
      <c r="H816" s="8"/>
      <c r="I816" s="8" t="s">
        <v>544</v>
      </c>
      <c r="J816" s="18">
        <v>5000</v>
      </c>
      <c r="K816" s="8"/>
      <c r="L816" s="8"/>
      <c r="M816" s="8" t="s">
        <v>534</v>
      </c>
      <c r="N816" s="8">
        <v>9</v>
      </c>
      <c r="O816" s="8" t="s">
        <v>534</v>
      </c>
    </row>
    <row r="817" spans="1:19" ht="90">
      <c r="A817" s="12">
        <v>10542</v>
      </c>
      <c r="B817" s="12" t="s">
        <v>1</v>
      </c>
      <c r="C817" s="12" t="s">
        <v>993</v>
      </c>
      <c r="D817" s="12" t="s">
        <v>995</v>
      </c>
      <c r="E817" s="12">
        <v>1030105</v>
      </c>
      <c r="F817" s="12">
        <v>1030105999</v>
      </c>
      <c r="G817" s="12" t="s">
        <v>227</v>
      </c>
      <c r="H817" s="12">
        <v>1</v>
      </c>
      <c r="I817" s="12" t="s">
        <v>361</v>
      </c>
      <c r="J817" s="13">
        <v>5000</v>
      </c>
      <c r="K817" s="12" t="s">
        <v>410</v>
      </c>
      <c r="L817" s="12" t="s">
        <v>422</v>
      </c>
      <c r="M817" s="12" t="s">
        <v>534</v>
      </c>
      <c r="N817" s="8">
        <v>9</v>
      </c>
      <c r="O817" s="12" t="s">
        <v>534</v>
      </c>
    </row>
    <row r="818" spans="1:19" s="21" customFormat="1" ht="54">
      <c r="A818" s="8">
        <v>10565</v>
      </c>
      <c r="B818" s="8" t="s">
        <v>1</v>
      </c>
      <c r="C818" s="8" t="s">
        <v>993</v>
      </c>
      <c r="D818" s="8" t="s">
        <v>1007</v>
      </c>
      <c r="E818" s="8">
        <v>1030209</v>
      </c>
      <c r="F818" s="8">
        <v>1030209004</v>
      </c>
      <c r="G818" s="8" t="s">
        <v>235</v>
      </c>
      <c r="H818" s="8"/>
      <c r="I818" s="8" t="s">
        <v>544</v>
      </c>
      <c r="J818" s="18">
        <v>17800</v>
      </c>
      <c r="K818" s="8"/>
      <c r="L818" s="8"/>
      <c r="M818" s="8" t="s">
        <v>534</v>
      </c>
      <c r="N818" s="8">
        <v>9</v>
      </c>
      <c r="O818" s="8" t="s">
        <v>534</v>
      </c>
    </row>
    <row r="819" spans="1:19" ht="54">
      <c r="A819" s="12">
        <v>10565</v>
      </c>
      <c r="B819" s="12" t="s">
        <v>1</v>
      </c>
      <c r="C819" s="12" t="s">
        <v>993</v>
      </c>
      <c r="D819" s="12" t="s">
        <v>1007</v>
      </c>
      <c r="E819" s="12">
        <v>1030209</v>
      </c>
      <c r="F819" s="12">
        <v>1030209004</v>
      </c>
      <c r="G819" s="12" t="s">
        <v>235</v>
      </c>
      <c r="H819" s="12">
        <v>1</v>
      </c>
      <c r="I819" s="12" t="s">
        <v>815</v>
      </c>
      <c r="J819" s="13">
        <v>8000</v>
      </c>
      <c r="K819" s="12" t="s">
        <v>411</v>
      </c>
      <c r="L819" s="12" t="s">
        <v>424</v>
      </c>
      <c r="M819" s="12" t="s">
        <v>534</v>
      </c>
      <c r="N819" s="8">
        <v>9</v>
      </c>
      <c r="O819" s="12" t="s">
        <v>534</v>
      </c>
    </row>
    <row r="820" spans="1:19" s="21" customFormat="1" ht="54">
      <c r="A820" s="12">
        <v>10565</v>
      </c>
      <c r="B820" s="12" t="s">
        <v>1</v>
      </c>
      <c r="C820" s="12" t="s">
        <v>993</v>
      </c>
      <c r="D820" s="12" t="s">
        <v>1007</v>
      </c>
      <c r="E820" s="12">
        <v>1030209</v>
      </c>
      <c r="F820" s="12">
        <v>1030209004</v>
      </c>
      <c r="G820" s="12" t="s">
        <v>235</v>
      </c>
      <c r="H820" s="12">
        <v>2</v>
      </c>
      <c r="I820" s="12" t="s">
        <v>363</v>
      </c>
      <c r="J820" s="13">
        <v>3300</v>
      </c>
      <c r="K820" s="12" t="s">
        <v>411</v>
      </c>
      <c r="L820" s="12" t="s">
        <v>422</v>
      </c>
      <c r="M820" s="12" t="s">
        <v>534</v>
      </c>
      <c r="N820" s="8">
        <v>9</v>
      </c>
      <c r="O820" s="12" t="s">
        <v>534</v>
      </c>
      <c r="P820" s="2"/>
      <c r="Q820" s="2"/>
      <c r="R820" s="2"/>
      <c r="S820" s="2"/>
    </row>
    <row r="821" spans="1:19" ht="54">
      <c r="A821" s="12">
        <v>10565</v>
      </c>
      <c r="B821" s="12" t="s">
        <v>1</v>
      </c>
      <c r="C821" s="12" t="s">
        <v>993</v>
      </c>
      <c r="D821" s="12" t="s">
        <v>1007</v>
      </c>
      <c r="E821" s="12">
        <v>1030209</v>
      </c>
      <c r="F821" s="12">
        <v>1030209004</v>
      </c>
      <c r="G821" s="12" t="s">
        <v>235</v>
      </c>
      <c r="H821" s="12">
        <v>3</v>
      </c>
      <c r="I821" s="12" t="s">
        <v>364</v>
      </c>
      <c r="J821" s="13">
        <v>600</v>
      </c>
      <c r="K821" s="12" t="s">
        <v>411</v>
      </c>
      <c r="L821" s="12" t="s">
        <v>422</v>
      </c>
      <c r="M821" s="12" t="s">
        <v>534</v>
      </c>
      <c r="N821" s="8">
        <v>9</v>
      </c>
      <c r="O821" s="12" t="s">
        <v>534</v>
      </c>
    </row>
    <row r="822" spans="1:19" s="21" customFormat="1" ht="54">
      <c r="A822" s="12">
        <v>10565</v>
      </c>
      <c r="B822" s="12" t="s">
        <v>1</v>
      </c>
      <c r="C822" s="12" t="s">
        <v>993</v>
      </c>
      <c r="D822" s="12" t="s">
        <v>1007</v>
      </c>
      <c r="E822" s="12">
        <v>1030209</v>
      </c>
      <c r="F822" s="12">
        <v>1030209004</v>
      </c>
      <c r="G822" s="12" t="s">
        <v>235</v>
      </c>
      <c r="H822" s="12">
        <v>4</v>
      </c>
      <c r="I822" s="12" t="s">
        <v>816</v>
      </c>
      <c r="J822" s="13">
        <v>5900</v>
      </c>
      <c r="K822" s="12" t="s">
        <v>411</v>
      </c>
      <c r="L822" s="12" t="s">
        <v>422</v>
      </c>
      <c r="M822" s="12" t="s">
        <v>534</v>
      </c>
      <c r="N822" s="8">
        <v>9</v>
      </c>
      <c r="O822" s="12" t="s">
        <v>534</v>
      </c>
      <c r="P822" s="2"/>
      <c r="Q822" s="2"/>
      <c r="R822" s="2"/>
      <c r="S822" s="2"/>
    </row>
    <row r="823" spans="1:19" ht="54">
      <c r="A823" s="8">
        <v>10567</v>
      </c>
      <c r="B823" s="8" t="s">
        <v>1</v>
      </c>
      <c r="C823" s="8" t="s">
        <v>993</v>
      </c>
      <c r="D823" s="8" t="s">
        <v>1007</v>
      </c>
      <c r="E823" s="8">
        <v>1030209</v>
      </c>
      <c r="F823" s="8"/>
      <c r="G823" s="8" t="s">
        <v>237</v>
      </c>
      <c r="H823" s="8"/>
      <c r="I823" s="8" t="s">
        <v>544</v>
      </c>
      <c r="J823" s="18">
        <v>12000</v>
      </c>
      <c r="K823" s="8"/>
      <c r="L823" s="8"/>
      <c r="M823" s="8" t="s">
        <v>534</v>
      </c>
      <c r="N823" s="8">
        <v>9</v>
      </c>
      <c r="O823" s="8" t="s">
        <v>534</v>
      </c>
      <c r="P823" s="21"/>
      <c r="Q823" s="21"/>
      <c r="R823" s="21"/>
      <c r="S823" s="21"/>
    </row>
    <row r="824" spans="1:19" s="21" customFormat="1" ht="54">
      <c r="A824" s="12">
        <v>10567</v>
      </c>
      <c r="B824" s="12" t="s">
        <v>1</v>
      </c>
      <c r="C824" s="12" t="s">
        <v>993</v>
      </c>
      <c r="D824" s="12" t="s">
        <v>1007</v>
      </c>
      <c r="E824" s="12">
        <v>1030209</v>
      </c>
      <c r="F824" s="12"/>
      <c r="G824" s="12" t="s">
        <v>237</v>
      </c>
      <c r="H824" s="12">
        <v>1</v>
      </c>
      <c r="I824" s="12" t="s">
        <v>817</v>
      </c>
      <c r="J824" s="13">
        <v>12000</v>
      </c>
      <c r="K824" s="12" t="s">
        <v>1025</v>
      </c>
      <c r="L824" s="12" t="s">
        <v>433</v>
      </c>
      <c r="M824" s="12" t="s">
        <v>534</v>
      </c>
      <c r="N824" s="8">
        <v>9</v>
      </c>
      <c r="O824" s="12" t="s">
        <v>534</v>
      </c>
      <c r="P824" s="2"/>
      <c r="Q824" s="2"/>
      <c r="R824" s="2"/>
      <c r="S824" s="2"/>
    </row>
    <row r="825" spans="1:19" ht="90">
      <c r="A825" s="8">
        <v>10572</v>
      </c>
      <c r="B825" s="8" t="s">
        <v>1</v>
      </c>
      <c r="C825" s="8" t="s">
        <v>993</v>
      </c>
      <c r="D825" s="8" t="s">
        <v>995</v>
      </c>
      <c r="E825" s="8">
        <v>1030216</v>
      </c>
      <c r="F825" s="8">
        <v>1030216001</v>
      </c>
      <c r="G825" s="8" t="s">
        <v>238</v>
      </c>
      <c r="H825" s="8"/>
      <c r="I825" s="8" t="s">
        <v>544</v>
      </c>
      <c r="J825" s="18">
        <v>10000</v>
      </c>
      <c r="K825" s="8"/>
      <c r="L825" s="8"/>
      <c r="M825" s="8" t="s">
        <v>534</v>
      </c>
      <c r="N825" s="8">
        <v>9</v>
      </c>
      <c r="O825" s="8" t="s">
        <v>534</v>
      </c>
      <c r="P825" s="21"/>
      <c r="Q825" s="21"/>
      <c r="R825" s="21"/>
      <c r="S825" s="21"/>
    </row>
    <row r="826" spans="1:19" s="21" customFormat="1" ht="90">
      <c r="A826" s="12">
        <v>10572</v>
      </c>
      <c r="B826" s="12" t="s">
        <v>1</v>
      </c>
      <c r="C826" s="12" t="s">
        <v>993</v>
      </c>
      <c r="D826" s="12" t="s">
        <v>995</v>
      </c>
      <c r="E826" s="12">
        <v>1030216</v>
      </c>
      <c r="F826" s="12">
        <v>1030216001</v>
      </c>
      <c r="G826" s="12" t="s">
        <v>238</v>
      </c>
      <c r="H826" s="12">
        <v>1</v>
      </c>
      <c r="I826" s="12" t="s">
        <v>818</v>
      </c>
      <c r="J826" s="13">
        <v>10000</v>
      </c>
      <c r="K826" s="12" t="s">
        <v>518</v>
      </c>
      <c r="L826" s="12" t="s">
        <v>422</v>
      </c>
      <c r="M826" s="12" t="s">
        <v>534</v>
      </c>
      <c r="N826" s="8">
        <v>9</v>
      </c>
      <c r="O826" s="12" t="s">
        <v>534</v>
      </c>
      <c r="P826" s="2"/>
      <c r="Q826" s="2"/>
      <c r="R826" s="2"/>
      <c r="S826" s="2"/>
    </row>
    <row r="827" spans="1:19" ht="90">
      <c r="A827" s="8">
        <v>10573</v>
      </c>
      <c r="B827" s="8" t="s">
        <v>1</v>
      </c>
      <c r="C827" s="8" t="s">
        <v>993</v>
      </c>
      <c r="D827" s="8" t="s">
        <v>995</v>
      </c>
      <c r="E827" s="8">
        <v>1030102</v>
      </c>
      <c r="F827" s="8">
        <v>1030102001</v>
      </c>
      <c r="G827" s="8" t="s">
        <v>239</v>
      </c>
      <c r="H827" s="8"/>
      <c r="I827" s="8" t="s">
        <v>544</v>
      </c>
      <c r="J827" s="18">
        <v>11000</v>
      </c>
      <c r="K827" s="8"/>
      <c r="L827" s="8"/>
      <c r="M827" s="8" t="s">
        <v>534</v>
      </c>
      <c r="N827" s="8">
        <v>9</v>
      </c>
      <c r="O827" s="8" t="s">
        <v>534</v>
      </c>
      <c r="P827" s="21"/>
      <c r="Q827" s="21"/>
      <c r="R827" s="21"/>
      <c r="S827" s="21"/>
    </row>
    <row r="828" spans="1:19" s="21" customFormat="1" ht="90">
      <c r="A828" s="12">
        <v>10573</v>
      </c>
      <c r="B828" s="12" t="s">
        <v>1</v>
      </c>
      <c r="C828" s="12" t="s">
        <v>993</v>
      </c>
      <c r="D828" s="12" t="s">
        <v>995</v>
      </c>
      <c r="E828" s="12">
        <v>1030102</v>
      </c>
      <c r="F828" s="12">
        <v>1030102001</v>
      </c>
      <c r="G828" s="12" t="s">
        <v>239</v>
      </c>
      <c r="H828" s="12">
        <v>1</v>
      </c>
      <c r="I828" s="12" t="s">
        <v>819</v>
      </c>
      <c r="J828" s="13">
        <v>9000</v>
      </c>
      <c r="K828" s="12" t="s">
        <v>410</v>
      </c>
      <c r="L828" s="12" t="s">
        <v>424</v>
      </c>
      <c r="M828" s="12" t="s">
        <v>534</v>
      </c>
      <c r="N828" s="8">
        <v>9</v>
      </c>
      <c r="O828" s="12" t="s">
        <v>534</v>
      </c>
      <c r="P828" s="2"/>
      <c r="Q828" s="2"/>
      <c r="R828" s="2"/>
      <c r="S828" s="2"/>
    </row>
    <row r="829" spans="1:19" ht="90">
      <c r="A829" s="12">
        <v>10573</v>
      </c>
      <c r="B829" s="12" t="s">
        <v>1</v>
      </c>
      <c r="C829" s="12" t="s">
        <v>993</v>
      </c>
      <c r="D829" s="12" t="s">
        <v>995</v>
      </c>
      <c r="E829" s="12">
        <v>1030102</v>
      </c>
      <c r="F829" s="12">
        <v>1030102001</v>
      </c>
      <c r="G829" s="12" t="s">
        <v>239</v>
      </c>
      <c r="H829" s="12">
        <v>2</v>
      </c>
      <c r="I829" s="12" t="s">
        <v>820</v>
      </c>
      <c r="J829" s="13">
        <v>2000</v>
      </c>
      <c r="K829" s="12" t="s">
        <v>410</v>
      </c>
      <c r="L829" s="12" t="s">
        <v>424</v>
      </c>
      <c r="M829" s="12" t="s">
        <v>534</v>
      </c>
      <c r="N829" s="8">
        <v>9</v>
      </c>
      <c r="O829" s="12" t="s">
        <v>534</v>
      </c>
    </row>
    <row r="830" spans="1:19" s="21" customFormat="1" ht="54">
      <c r="A830" s="8">
        <v>10582</v>
      </c>
      <c r="B830" s="8" t="s">
        <v>1</v>
      </c>
      <c r="C830" s="8" t="s">
        <v>993</v>
      </c>
      <c r="D830" s="8" t="s">
        <v>1004</v>
      </c>
      <c r="E830" s="8">
        <v>1030207</v>
      </c>
      <c r="F830" s="8">
        <v>1030207004</v>
      </c>
      <c r="G830" s="8" t="s">
        <v>245</v>
      </c>
      <c r="H830" s="8"/>
      <c r="I830" s="8" t="s">
        <v>544</v>
      </c>
      <c r="J830" s="18">
        <v>33244.199999999997</v>
      </c>
      <c r="K830" s="8"/>
      <c r="L830" s="8"/>
      <c r="M830" s="8" t="s">
        <v>534</v>
      </c>
      <c r="N830" s="8">
        <v>9</v>
      </c>
      <c r="O830" s="8" t="s">
        <v>534</v>
      </c>
    </row>
    <row r="831" spans="1:19" ht="54">
      <c r="A831" s="12">
        <v>10582</v>
      </c>
      <c r="B831" s="12" t="s">
        <v>1</v>
      </c>
      <c r="C831" s="12" t="s">
        <v>993</v>
      </c>
      <c r="D831" s="12" t="s">
        <v>1004</v>
      </c>
      <c r="E831" s="12">
        <v>1030207</v>
      </c>
      <c r="F831" s="12">
        <v>1030207004</v>
      </c>
      <c r="G831" s="12" t="s">
        <v>245</v>
      </c>
      <c r="H831" s="12">
        <v>1</v>
      </c>
      <c r="I831" s="12" t="s">
        <v>821</v>
      </c>
      <c r="J831" s="13">
        <v>33244.199999999997</v>
      </c>
      <c r="K831" s="12" t="s">
        <v>410</v>
      </c>
      <c r="L831" s="12" t="s">
        <v>424</v>
      </c>
      <c r="M831" s="12" t="s">
        <v>534</v>
      </c>
      <c r="N831" s="8">
        <v>9</v>
      </c>
      <c r="O831" s="12" t="s">
        <v>534</v>
      </c>
    </row>
    <row r="832" spans="1:19" s="21" customFormat="1" ht="54" customHeight="1">
      <c r="A832" s="8">
        <v>10593</v>
      </c>
      <c r="B832" s="8" t="s">
        <v>1</v>
      </c>
      <c r="C832" s="8" t="s">
        <v>993</v>
      </c>
      <c r="D832" s="8" t="s">
        <v>1007</v>
      </c>
      <c r="E832" s="8">
        <v>1109999</v>
      </c>
      <c r="F832" s="8">
        <v>1109999999</v>
      </c>
      <c r="G832" s="8" t="s">
        <v>249</v>
      </c>
      <c r="H832" s="8"/>
      <c r="I832" s="8" t="s">
        <v>544</v>
      </c>
      <c r="J832" s="18">
        <v>7200</v>
      </c>
      <c r="K832" s="8"/>
      <c r="L832" s="8"/>
      <c r="M832" s="8" t="s">
        <v>534</v>
      </c>
      <c r="N832" s="8">
        <v>9</v>
      </c>
      <c r="O832" s="8" t="s">
        <v>534</v>
      </c>
    </row>
    <row r="833" spans="1:19" ht="54" customHeight="1">
      <c r="A833" s="12">
        <v>10593</v>
      </c>
      <c r="B833" s="12" t="s">
        <v>1</v>
      </c>
      <c r="C833" s="12" t="s">
        <v>993</v>
      </c>
      <c r="D833" s="12" t="s">
        <v>1007</v>
      </c>
      <c r="E833" s="12">
        <v>1109999</v>
      </c>
      <c r="F833" s="12">
        <v>1109999999</v>
      </c>
      <c r="G833" s="12" t="s">
        <v>249</v>
      </c>
      <c r="H833" s="12">
        <v>1</v>
      </c>
      <c r="I833" s="12" t="s">
        <v>822</v>
      </c>
      <c r="J833" s="13">
        <v>7200</v>
      </c>
      <c r="K833" s="12" t="s">
        <v>420</v>
      </c>
      <c r="L833" s="12" t="s">
        <v>422</v>
      </c>
      <c r="M833" s="12" t="s">
        <v>534</v>
      </c>
      <c r="N833" s="8">
        <v>9</v>
      </c>
      <c r="O833" s="12" t="s">
        <v>534</v>
      </c>
    </row>
    <row r="834" spans="1:19" s="21" customFormat="1" ht="54" customHeight="1">
      <c r="A834" s="8">
        <v>10594</v>
      </c>
      <c r="B834" s="8" t="s">
        <v>1</v>
      </c>
      <c r="C834" s="8" t="s">
        <v>993</v>
      </c>
      <c r="D834" s="8" t="s">
        <v>1007</v>
      </c>
      <c r="E834" s="8">
        <v>1100301</v>
      </c>
      <c r="F834" s="8">
        <v>1100301001</v>
      </c>
      <c r="G834" s="8" t="s">
        <v>250</v>
      </c>
      <c r="H834" s="8"/>
      <c r="I834" s="8" t="s">
        <v>544</v>
      </c>
      <c r="J834" s="18">
        <v>7800</v>
      </c>
      <c r="K834" s="8"/>
      <c r="L834" s="8"/>
      <c r="M834" s="8" t="s">
        <v>534</v>
      </c>
      <c r="N834" s="8">
        <v>9</v>
      </c>
      <c r="O834" s="8" t="s">
        <v>534</v>
      </c>
    </row>
    <row r="835" spans="1:19" ht="54" customHeight="1">
      <c r="A835" s="12">
        <v>10594</v>
      </c>
      <c r="B835" s="12" t="s">
        <v>1</v>
      </c>
      <c r="C835" s="12" t="s">
        <v>993</v>
      </c>
      <c r="D835" s="12" t="s">
        <v>1007</v>
      </c>
      <c r="E835" s="12">
        <v>1100301</v>
      </c>
      <c r="F835" s="12">
        <v>1100301001</v>
      </c>
      <c r="G835" s="12" t="s">
        <v>250</v>
      </c>
      <c r="H835" s="12">
        <v>1</v>
      </c>
      <c r="I835" s="12" t="s">
        <v>823</v>
      </c>
      <c r="J835" s="13">
        <v>7800</v>
      </c>
      <c r="K835" s="12" t="s">
        <v>420</v>
      </c>
      <c r="L835" s="12" t="s">
        <v>422</v>
      </c>
      <c r="M835" s="12" t="s">
        <v>534</v>
      </c>
      <c r="N835" s="8">
        <v>9</v>
      </c>
      <c r="O835" s="12" t="s">
        <v>534</v>
      </c>
    </row>
    <row r="836" spans="1:19" s="21" customFormat="1" ht="90">
      <c r="A836" s="8">
        <v>10596</v>
      </c>
      <c r="B836" s="8" t="s">
        <v>1</v>
      </c>
      <c r="C836" s="8" t="s">
        <v>993</v>
      </c>
      <c r="D836" s="8" t="s">
        <v>995</v>
      </c>
      <c r="E836" s="8">
        <v>1030213</v>
      </c>
      <c r="F836" s="8">
        <v>1030213999</v>
      </c>
      <c r="G836" s="8" t="s">
        <v>251</v>
      </c>
      <c r="H836" s="8"/>
      <c r="I836" s="8" t="s">
        <v>544</v>
      </c>
      <c r="J836" s="18">
        <v>500</v>
      </c>
      <c r="K836" s="8"/>
      <c r="L836" s="8"/>
      <c r="M836" s="8" t="s">
        <v>534</v>
      </c>
      <c r="N836" s="8">
        <v>9</v>
      </c>
      <c r="O836" s="8" t="s">
        <v>534</v>
      </c>
    </row>
    <row r="837" spans="1:19" ht="90">
      <c r="A837" s="12">
        <v>10596</v>
      </c>
      <c r="B837" s="12" t="s">
        <v>1</v>
      </c>
      <c r="C837" s="12" t="s">
        <v>993</v>
      </c>
      <c r="D837" s="12" t="s">
        <v>995</v>
      </c>
      <c r="E837" s="12">
        <v>1030213</v>
      </c>
      <c r="F837" s="12">
        <v>1030213999</v>
      </c>
      <c r="G837" s="12" t="s">
        <v>251</v>
      </c>
      <c r="H837" s="12">
        <v>1</v>
      </c>
      <c r="I837" s="12" t="s">
        <v>365</v>
      </c>
      <c r="J837" s="13">
        <v>500</v>
      </c>
      <c r="K837" s="12" t="s">
        <v>410</v>
      </c>
      <c r="L837" s="12" t="s">
        <v>422</v>
      </c>
      <c r="M837" s="12" t="s">
        <v>534</v>
      </c>
      <c r="N837" s="8">
        <v>9</v>
      </c>
      <c r="O837" s="12" t="s">
        <v>534</v>
      </c>
    </row>
    <row r="838" spans="1:19" s="21" customFormat="1" ht="54">
      <c r="A838" s="8">
        <v>10602</v>
      </c>
      <c r="B838" s="8" t="s">
        <v>1</v>
      </c>
      <c r="C838" s="8" t="s">
        <v>993</v>
      </c>
      <c r="D838" s="8" t="s">
        <v>1007</v>
      </c>
      <c r="E838" s="8">
        <v>1030209</v>
      </c>
      <c r="F838" s="8">
        <v>1030209004</v>
      </c>
      <c r="G838" s="8" t="s">
        <v>254</v>
      </c>
      <c r="H838" s="8"/>
      <c r="I838" s="8" t="s">
        <v>544</v>
      </c>
      <c r="J838" s="18">
        <v>195000</v>
      </c>
      <c r="K838" s="8"/>
      <c r="L838" s="8"/>
      <c r="M838" s="8" t="s">
        <v>534</v>
      </c>
      <c r="N838" s="8">
        <v>9</v>
      </c>
      <c r="O838" s="8" t="s">
        <v>534</v>
      </c>
    </row>
    <row r="839" spans="1:19" ht="54">
      <c r="A839" s="12">
        <v>10602</v>
      </c>
      <c r="B839" s="12" t="s">
        <v>1</v>
      </c>
      <c r="C839" s="12" t="s">
        <v>993</v>
      </c>
      <c r="D839" s="12" t="s">
        <v>1007</v>
      </c>
      <c r="E839" s="12">
        <v>1030209</v>
      </c>
      <c r="F839" s="12">
        <v>1030209004</v>
      </c>
      <c r="G839" s="12" t="s">
        <v>254</v>
      </c>
      <c r="H839" s="12">
        <v>1</v>
      </c>
      <c r="I839" s="12" t="s">
        <v>824</v>
      </c>
      <c r="J839" s="13">
        <v>195000</v>
      </c>
      <c r="K839" s="12" t="s">
        <v>1026</v>
      </c>
      <c r="L839" s="12" t="s">
        <v>422</v>
      </c>
      <c r="M839" s="12" t="s">
        <v>534</v>
      </c>
      <c r="N839" s="8">
        <v>9</v>
      </c>
      <c r="O839" s="12" t="s">
        <v>534</v>
      </c>
    </row>
    <row r="840" spans="1:19" s="21" customFormat="1" ht="90">
      <c r="A840" s="8">
        <v>10635</v>
      </c>
      <c r="B840" s="8" t="s">
        <v>1</v>
      </c>
      <c r="C840" s="8" t="s">
        <v>993</v>
      </c>
      <c r="D840" s="8" t="s">
        <v>995</v>
      </c>
      <c r="E840" s="8">
        <v>1030213</v>
      </c>
      <c r="F840" s="8">
        <v>1030213999</v>
      </c>
      <c r="G840" s="8" t="s">
        <v>267</v>
      </c>
      <c r="H840" s="8"/>
      <c r="I840" s="8" t="s">
        <v>544</v>
      </c>
      <c r="J840" s="18">
        <v>150</v>
      </c>
      <c r="K840" s="8"/>
      <c r="L840" s="8"/>
      <c r="M840" s="8" t="s">
        <v>534</v>
      </c>
      <c r="N840" s="8">
        <v>9</v>
      </c>
      <c r="O840" s="8" t="s">
        <v>534</v>
      </c>
    </row>
    <row r="841" spans="1:19" ht="90">
      <c r="A841" s="12">
        <v>10635</v>
      </c>
      <c r="B841" s="12" t="s">
        <v>1</v>
      </c>
      <c r="C841" s="12" t="s">
        <v>993</v>
      </c>
      <c r="D841" s="12" t="s">
        <v>995</v>
      </c>
      <c r="E841" s="12">
        <v>1030213</v>
      </c>
      <c r="F841" s="12">
        <v>1030213999</v>
      </c>
      <c r="G841" s="12" t="s">
        <v>267</v>
      </c>
      <c r="H841" s="12">
        <v>1</v>
      </c>
      <c r="I841" s="12" t="s">
        <v>826</v>
      </c>
      <c r="J841" s="13">
        <v>150</v>
      </c>
      <c r="K841" s="12" t="s">
        <v>409</v>
      </c>
      <c r="L841" s="12" t="s">
        <v>422</v>
      </c>
      <c r="M841" s="12" t="s">
        <v>534</v>
      </c>
      <c r="N841" s="8">
        <v>9</v>
      </c>
      <c r="O841" s="12" t="s">
        <v>534</v>
      </c>
    </row>
    <row r="842" spans="1:19" s="21" customFormat="1" ht="96" customHeight="1">
      <c r="A842" s="8">
        <v>20001</v>
      </c>
      <c r="B842" s="8" t="s">
        <v>1</v>
      </c>
      <c r="C842" s="8" t="s">
        <v>993</v>
      </c>
      <c r="D842" s="8" t="s">
        <v>1007</v>
      </c>
      <c r="E842" s="8">
        <v>2020110</v>
      </c>
      <c r="F842" s="8">
        <v>2020110999</v>
      </c>
      <c r="G842" s="8" t="s">
        <v>275</v>
      </c>
      <c r="H842" s="8"/>
      <c r="I842" s="8" t="s">
        <v>544</v>
      </c>
      <c r="J842" s="18">
        <v>38000</v>
      </c>
      <c r="K842" s="8"/>
      <c r="L842" s="8"/>
      <c r="M842" s="8" t="s">
        <v>534</v>
      </c>
      <c r="N842" s="8">
        <v>9</v>
      </c>
      <c r="O842" s="8" t="s">
        <v>534</v>
      </c>
    </row>
    <row r="843" spans="1:19" ht="96" customHeight="1">
      <c r="A843" s="12">
        <v>20001</v>
      </c>
      <c r="B843" s="12" t="s">
        <v>1</v>
      </c>
      <c r="C843" s="12" t="s">
        <v>993</v>
      </c>
      <c r="D843" s="12" t="s">
        <v>1007</v>
      </c>
      <c r="E843" s="12">
        <v>2020110</v>
      </c>
      <c r="F843" s="12">
        <v>2020110999</v>
      </c>
      <c r="G843" s="12" t="s">
        <v>275</v>
      </c>
      <c r="H843" s="12">
        <v>1</v>
      </c>
      <c r="I843" s="12" t="s">
        <v>827</v>
      </c>
      <c r="J843" s="13">
        <v>38000</v>
      </c>
      <c r="K843" s="12" t="s">
        <v>420</v>
      </c>
      <c r="L843" s="12" t="s">
        <v>422</v>
      </c>
      <c r="M843" s="12" t="s">
        <v>534</v>
      </c>
      <c r="N843" s="8">
        <v>9</v>
      </c>
      <c r="O843" s="12" t="s">
        <v>534</v>
      </c>
    </row>
    <row r="844" spans="1:19" s="21" customFormat="1" ht="96" customHeight="1">
      <c r="A844" s="8">
        <v>20001</v>
      </c>
      <c r="B844" s="8" t="s">
        <v>3</v>
      </c>
      <c r="C844" s="8" t="s">
        <v>993</v>
      </c>
      <c r="D844" s="8" t="s">
        <v>1007</v>
      </c>
      <c r="E844" s="8">
        <v>2020110</v>
      </c>
      <c r="F844" s="8"/>
      <c r="G844" s="8" t="s">
        <v>275</v>
      </c>
      <c r="H844" s="8"/>
      <c r="I844" s="8" t="s">
        <v>544</v>
      </c>
      <c r="J844" s="18">
        <v>183000</v>
      </c>
      <c r="K844" s="8"/>
      <c r="L844" s="8"/>
      <c r="M844" s="8" t="s">
        <v>534</v>
      </c>
      <c r="N844" s="8">
        <v>9</v>
      </c>
      <c r="O844" s="8" t="s">
        <v>534</v>
      </c>
    </row>
    <row r="845" spans="1:19" ht="96" customHeight="1">
      <c r="A845" s="12">
        <v>20001</v>
      </c>
      <c r="B845" s="12" t="s">
        <v>3</v>
      </c>
      <c r="C845" s="12" t="s">
        <v>993</v>
      </c>
      <c r="D845" s="12" t="s">
        <v>1007</v>
      </c>
      <c r="E845" s="12">
        <v>2020110</v>
      </c>
      <c r="F845" s="12"/>
      <c r="G845" s="12" t="s">
        <v>275</v>
      </c>
      <c r="H845" s="12">
        <v>1</v>
      </c>
      <c r="I845" s="12" t="s">
        <v>828</v>
      </c>
      <c r="J845" s="13">
        <v>183000</v>
      </c>
      <c r="K845" s="12" t="s">
        <v>411</v>
      </c>
      <c r="L845" s="12" t="s">
        <v>422</v>
      </c>
      <c r="M845" s="12" t="s">
        <v>534</v>
      </c>
      <c r="N845" s="8">
        <v>9</v>
      </c>
      <c r="O845" s="12" t="s">
        <v>534</v>
      </c>
    </row>
    <row r="846" spans="1:19" s="21" customFormat="1" ht="96" customHeight="1">
      <c r="A846" s="8">
        <v>20002</v>
      </c>
      <c r="B846" s="8" t="s">
        <v>1</v>
      </c>
      <c r="C846" s="8" t="s">
        <v>993</v>
      </c>
      <c r="D846" s="8" t="s">
        <v>1007</v>
      </c>
      <c r="E846" s="8">
        <v>2020104</v>
      </c>
      <c r="F846" s="8">
        <v>2020104002</v>
      </c>
      <c r="G846" s="8" t="s">
        <v>276</v>
      </c>
      <c r="H846" s="8"/>
      <c r="I846" s="8" t="s">
        <v>544</v>
      </c>
      <c r="J846" s="18">
        <v>50000</v>
      </c>
      <c r="K846" s="8"/>
      <c r="L846" s="8"/>
      <c r="M846" s="8" t="s">
        <v>534</v>
      </c>
      <c r="N846" s="8">
        <v>9</v>
      </c>
      <c r="O846" s="8" t="s">
        <v>534</v>
      </c>
    </row>
    <row r="847" spans="1:19" ht="96" customHeight="1">
      <c r="A847" s="12">
        <v>20002</v>
      </c>
      <c r="B847" s="12" t="s">
        <v>1</v>
      </c>
      <c r="C847" s="12" t="s">
        <v>993</v>
      </c>
      <c r="D847" s="12" t="s">
        <v>1007</v>
      </c>
      <c r="E847" s="12">
        <v>2020104</v>
      </c>
      <c r="F847" s="12">
        <v>2020104002</v>
      </c>
      <c r="G847" s="12" t="s">
        <v>276</v>
      </c>
      <c r="H847" s="12">
        <v>1</v>
      </c>
      <c r="I847" s="12" t="s">
        <v>829</v>
      </c>
      <c r="J847" s="13">
        <v>44000</v>
      </c>
      <c r="K847" s="12" t="s">
        <v>1025</v>
      </c>
      <c r="L847" s="12" t="s">
        <v>442</v>
      </c>
      <c r="M847" s="12" t="s">
        <v>534</v>
      </c>
      <c r="N847" s="8">
        <v>9</v>
      </c>
      <c r="O847" s="12" t="s">
        <v>534</v>
      </c>
    </row>
    <row r="848" spans="1:19" s="21" customFormat="1" ht="96" customHeight="1">
      <c r="A848" s="12">
        <v>20002</v>
      </c>
      <c r="B848" s="12" t="s">
        <v>1</v>
      </c>
      <c r="C848" s="12" t="s">
        <v>993</v>
      </c>
      <c r="D848" s="12" t="s">
        <v>1007</v>
      </c>
      <c r="E848" s="12">
        <v>2020104</v>
      </c>
      <c r="F848" s="12">
        <v>2020104002</v>
      </c>
      <c r="G848" s="12" t="s">
        <v>276</v>
      </c>
      <c r="H848" s="12">
        <v>2</v>
      </c>
      <c r="I848" s="12" t="s">
        <v>367</v>
      </c>
      <c r="J848" s="13">
        <v>5000</v>
      </c>
      <c r="K848" s="12" t="s">
        <v>411</v>
      </c>
      <c r="L848" s="12" t="s">
        <v>430</v>
      </c>
      <c r="M848" s="12" t="s">
        <v>534</v>
      </c>
      <c r="N848" s="8">
        <v>9</v>
      </c>
      <c r="O848" s="12" t="s">
        <v>534</v>
      </c>
      <c r="P848" s="2"/>
      <c r="Q848" s="2"/>
      <c r="R848" s="2"/>
      <c r="S848" s="2"/>
    </row>
    <row r="849" spans="1:19" ht="96" customHeight="1">
      <c r="A849" s="12">
        <v>20002</v>
      </c>
      <c r="B849" s="12" t="s">
        <v>1</v>
      </c>
      <c r="C849" s="12" t="s">
        <v>993</v>
      </c>
      <c r="D849" s="12" t="s">
        <v>1007</v>
      </c>
      <c r="E849" s="12">
        <v>2020104</v>
      </c>
      <c r="F849" s="12">
        <v>2020104002</v>
      </c>
      <c r="G849" s="12" t="s">
        <v>276</v>
      </c>
      <c r="H849" s="12">
        <v>3</v>
      </c>
      <c r="I849" s="12" t="s">
        <v>367</v>
      </c>
      <c r="J849" s="13">
        <v>1000</v>
      </c>
      <c r="K849" s="12" t="s">
        <v>411</v>
      </c>
      <c r="L849" s="12" t="s">
        <v>430</v>
      </c>
      <c r="M849" s="12" t="s">
        <v>534</v>
      </c>
      <c r="N849" s="8">
        <v>9</v>
      </c>
      <c r="O849" s="12" t="s">
        <v>534</v>
      </c>
    </row>
    <row r="850" spans="1:19" s="21" customFormat="1" ht="96" customHeight="1">
      <c r="A850" s="8">
        <v>20003</v>
      </c>
      <c r="B850" s="8" t="s">
        <v>1</v>
      </c>
      <c r="C850" s="8" t="s">
        <v>993</v>
      </c>
      <c r="D850" s="8" t="s">
        <v>1007</v>
      </c>
      <c r="E850" s="8">
        <v>2020305</v>
      </c>
      <c r="F850" s="8">
        <v>2020305001</v>
      </c>
      <c r="G850" s="8" t="s">
        <v>277</v>
      </c>
      <c r="H850" s="8"/>
      <c r="I850" s="8" t="s">
        <v>544</v>
      </c>
      <c r="J850" s="18">
        <v>15800</v>
      </c>
      <c r="K850" s="8"/>
      <c r="L850" s="8"/>
      <c r="M850" s="8" t="s">
        <v>534</v>
      </c>
      <c r="N850" s="8">
        <v>9</v>
      </c>
      <c r="O850" s="8" t="s">
        <v>534</v>
      </c>
    </row>
    <row r="851" spans="1:19" ht="96" customHeight="1">
      <c r="A851" s="12">
        <v>20003</v>
      </c>
      <c r="B851" s="12" t="s">
        <v>1</v>
      </c>
      <c r="C851" s="12" t="s">
        <v>993</v>
      </c>
      <c r="D851" s="12" t="s">
        <v>1007</v>
      </c>
      <c r="E851" s="12">
        <v>2020305</v>
      </c>
      <c r="F851" s="12">
        <v>2020305001</v>
      </c>
      <c r="G851" s="12" t="s">
        <v>277</v>
      </c>
      <c r="H851" s="12">
        <v>1</v>
      </c>
      <c r="I851" s="12" t="s">
        <v>830</v>
      </c>
      <c r="J851" s="13">
        <v>3600</v>
      </c>
      <c r="K851" s="12" t="s">
        <v>420</v>
      </c>
      <c r="L851" s="12" t="s">
        <v>422</v>
      </c>
      <c r="M851" s="12" t="s">
        <v>534</v>
      </c>
      <c r="N851" s="8">
        <v>9</v>
      </c>
      <c r="O851" s="12" t="s">
        <v>534</v>
      </c>
    </row>
    <row r="852" spans="1:19" s="21" customFormat="1" ht="54">
      <c r="A852" s="12">
        <v>20003</v>
      </c>
      <c r="B852" s="12" t="s">
        <v>1</v>
      </c>
      <c r="C852" s="12" t="s">
        <v>993</v>
      </c>
      <c r="D852" s="12" t="s">
        <v>1007</v>
      </c>
      <c r="E852" s="12">
        <v>2020305</v>
      </c>
      <c r="F852" s="12">
        <v>2020305001</v>
      </c>
      <c r="G852" s="12" t="s">
        <v>277</v>
      </c>
      <c r="H852" s="12">
        <v>2</v>
      </c>
      <c r="I852" s="12" t="s">
        <v>831</v>
      </c>
      <c r="J852" s="13">
        <v>4700</v>
      </c>
      <c r="K852" s="12" t="s">
        <v>420</v>
      </c>
      <c r="L852" s="12" t="s">
        <v>422</v>
      </c>
      <c r="M852" s="12" t="s">
        <v>534</v>
      </c>
      <c r="N852" s="8">
        <v>9</v>
      </c>
      <c r="O852" s="12" t="s">
        <v>534</v>
      </c>
      <c r="P852" s="2"/>
      <c r="Q852" s="2"/>
      <c r="R852" s="2"/>
      <c r="S852" s="2"/>
    </row>
    <row r="853" spans="1:19" ht="54">
      <c r="A853" s="12">
        <v>20003</v>
      </c>
      <c r="B853" s="12" t="s">
        <v>1</v>
      </c>
      <c r="C853" s="12" t="s">
        <v>993</v>
      </c>
      <c r="D853" s="12" t="s">
        <v>1007</v>
      </c>
      <c r="E853" s="12">
        <v>2020305</v>
      </c>
      <c r="F853" s="12">
        <v>2020305001</v>
      </c>
      <c r="G853" s="12" t="s">
        <v>277</v>
      </c>
      <c r="H853" s="12">
        <v>3</v>
      </c>
      <c r="I853" s="12" t="s">
        <v>832</v>
      </c>
      <c r="J853" s="13">
        <v>7500</v>
      </c>
      <c r="K853" s="12" t="s">
        <v>411</v>
      </c>
      <c r="L853" s="12" t="s">
        <v>422</v>
      </c>
      <c r="M853" s="12" t="s">
        <v>534</v>
      </c>
      <c r="N853" s="8">
        <v>9</v>
      </c>
      <c r="O853" s="12" t="s">
        <v>534</v>
      </c>
    </row>
    <row r="854" spans="1:19" s="21" customFormat="1" ht="90">
      <c r="A854" s="8">
        <v>20007</v>
      </c>
      <c r="B854" s="8" t="s">
        <v>1</v>
      </c>
      <c r="C854" s="8" t="s">
        <v>993</v>
      </c>
      <c r="D854" s="8" t="s">
        <v>995</v>
      </c>
      <c r="E854" s="8">
        <v>2020103</v>
      </c>
      <c r="F854" s="8">
        <v>2020103001</v>
      </c>
      <c r="G854" s="8" t="s">
        <v>280</v>
      </c>
      <c r="H854" s="8"/>
      <c r="I854" s="8" t="s">
        <v>544</v>
      </c>
      <c r="J854" s="18">
        <v>500</v>
      </c>
      <c r="K854" s="8"/>
      <c r="L854" s="8"/>
      <c r="M854" s="8" t="s">
        <v>534</v>
      </c>
      <c r="N854" s="8">
        <v>9</v>
      </c>
      <c r="O854" s="8" t="s">
        <v>534</v>
      </c>
    </row>
    <row r="855" spans="1:19" ht="90">
      <c r="A855" s="12">
        <v>20007</v>
      </c>
      <c r="B855" s="12" t="s">
        <v>1</v>
      </c>
      <c r="C855" s="12" t="s">
        <v>993</v>
      </c>
      <c r="D855" s="12" t="s">
        <v>995</v>
      </c>
      <c r="E855" s="12">
        <v>2020103</v>
      </c>
      <c r="F855" s="12">
        <v>2020103001</v>
      </c>
      <c r="G855" s="12" t="s">
        <v>280</v>
      </c>
      <c r="H855" s="12">
        <v>1</v>
      </c>
      <c r="I855" s="12" t="s">
        <v>833</v>
      </c>
      <c r="J855" s="13">
        <v>500</v>
      </c>
      <c r="K855" s="12" t="s">
        <v>409</v>
      </c>
      <c r="L855" s="12" t="s">
        <v>422</v>
      </c>
      <c r="M855" s="12" t="s">
        <v>534</v>
      </c>
      <c r="N855" s="8">
        <v>9</v>
      </c>
      <c r="O855" s="12" t="s">
        <v>534</v>
      </c>
    </row>
    <row r="856" spans="1:19" s="21" customFormat="1" ht="90">
      <c r="A856" s="8">
        <v>20008</v>
      </c>
      <c r="B856" s="8" t="s">
        <v>1</v>
      </c>
      <c r="C856" s="8" t="s">
        <v>993</v>
      </c>
      <c r="D856" s="8" t="s">
        <v>995</v>
      </c>
      <c r="E856" s="8">
        <v>2020105</v>
      </c>
      <c r="F856" s="8">
        <v>2020105999</v>
      </c>
      <c r="G856" s="8" t="s">
        <v>281</v>
      </c>
      <c r="H856" s="8"/>
      <c r="I856" s="8" t="s">
        <v>544</v>
      </c>
      <c r="J856" s="18">
        <v>5000</v>
      </c>
      <c r="K856" s="8"/>
      <c r="L856" s="8"/>
      <c r="M856" s="8" t="s">
        <v>534</v>
      </c>
      <c r="N856" s="8">
        <v>9</v>
      </c>
      <c r="O856" s="8" t="s">
        <v>534</v>
      </c>
    </row>
    <row r="857" spans="1:19" ht="90">
      <c r="A857" s="12">
        <v>20008</v>
      </c>
      <c r="B857" s="12" t="s">
        <v>1</v>
      </c>
      <c r="C857" s="12" t="s">
        <v>993</v>
      </c>
      <c r="D857" s="12" t="s">
        <v>995</v>
      </c>
      <c r="E857" s="12">
        <v>2020105</v>
      </c>
      <c r="F857" s="12">
        <v>2020105999</v>
      </c>
      <c r="G857" s="12" t="s">
        <v>281</v>
      </c>
      <c r="H857" s="12">
        <v>1</v>
      </c>
      <c r="I857" s="12" t="s">
        <v>834</v>
      </c>
      <c r="J857" s="13">
        <v>5000</v>
      </c>
      <c r="K857" s="12" t="s">
        <v>410</v>
      </c>
      <c r="L857" s="12" t="s">
        <v>422</v>
      </c>
      <c r="M857" s="12" t="s">
        <v>534</v>
      </c>
      <c r="N857" s="8">
        <v>9</v>
      </c>
      <c r="O857" s="12" t="s">
        <v>534</v>
      </c>
    </row>
    <row r="858" spans="1:19" s="21" customFormat="1" ht="90">
      <c r="A858" s="8">
        <v>20040</v>
      </c>
      <c r="B858" s="8" t="s">
        <v>1</v>
      </c>
      <c r="C858" s="8" t="s">
        <v>993</v>
      </c>
      <c r="D858" s="8" t="s">
        <v>995</v>
      </c>
      <c r="E858" s="8">
        <v>2020305</v>
      </c>
      <c r="F858" s="8">
        <v>2020305001</v>
      </c>
      <c r="G858" s="8" t="s">
        <v>294</v>
      </c>
      <c r="H858" s="8"/>
      <c r="I858" s="8" t="s">
        <v>544</v>
      </c>
      <c r="J858" s="18">
        <v>4000</v>
      </c>
      <c r="K858" s="8"/>
      <c r="L858" s="8"/>
      <c r="M858" s="8" t="s">
        <v>534</v>
      </c>
      <c r="N858" s="8">
        <v>9</v>
      </c>
      <c r="O858" s="8" t="s">
        <v>534</v>
      </c>
    </row>
    <row r="859" spans="1:19" ht="90">
      <c r="A859" s="12">
        <v>20040</v>
      </c>
      <c r="B859" s="12" t="s">
        <v>1</v>
      </c>
      <c r="C859" s="12" t="s">
        <v>993</v>
      </c>
      <c r="D859" s="12" t="s">
        <v>995</v>
      </c>
      <c r="E859" s="12">
        <v>2020305</v>
      </c>
      <c r="F859" s="12">
        <v>2020305001</v>
      </c>
      <c r="G859" s="12" t="s">
        <v>294</v>
      </c>
      <c r="H859" s="12">
        <v>1</v>
      </c>
      <c r="I859" s="12" t="s">
        <v>368</v>
      </c>
      <c r="J859" s="13">
        <v>4000</v>
      </c>
      <c r="K859" s="12" t="s">
        <v>411</v>
      </c>
      <c r="L859" s="12" t="s">
        <v>432</v>
      </c>
      <c r="M859" s="12" t="s">
        <v>534</v>
      </c>
      <c r="N859" s="8">
        <v>9</v>
      </c>
      <c r="O859" s="12" t="s">
        <v>534</v>
      </c>
    </row>
    <row r="860" spans="1:19" s="21" customFormat="1" ht="54">
      <c r="A860" s="8">
        <v>20041</v>
      </c>
      <c r="B860" s="8" t="s">
        <v>1</v>
      </c>
      <c r="C860" s="8" t="s">
        <v>993</v>
      </c>
      <c r="D860" s="8" t="s">
        <v>1007</v>
      </c>
      <c r="E860" s="8">
        <v>2020110</v>
      </c>
      <c r="F860" s="8"/>
      <c r="G860" s="8" t="s">
        <v>295</v>
      </c>
      <c r="H860" s="8"/>
      <c r="I860" s="8" t="s">
        <v>544</v>
      </c>
      <c r="J860" s="18">
        <v>60000</v>
      </c>
      <c r="K860" s="8"/>
      <c r="L860" s="8"/>
      <c r="M860" s="8" t="s">
        <v>534</v>
      </c>
      <c r="N860" s="8">
        <v>9</v>
      </c>
      <c r="O860" s="8" t="s">
        <v>534</v>
      </c>
    </row>
    <row r="861" spans="1:19" ht="54">
      <c r="A861" s="12">
        <v>20041</v>
      </c>
      <c r="B861" s="12" t="s">
        <v>1</v>
      </c>
      <c r="C861" s="12" t="s">
        <v>993</v>
      </c>
      <c r="D861" s="12" t="s">
        <v>1007</v>
      </c>
      <c r="E861" s="12">
        <v>2020110</v>
      </c>
      <c r="F861" s="12"/>
      <c r="G861" s="12" t="s">
        <v>295</v>
      </c>
      <c r="H861" s="12">
        <v>1</v>
      </c>
      <c r="I861" s="12" t="s">
        <v>835</v>
      </c>
      <c r="J861" s="13">
        <v>60000</v>
      </c>
      <c r="K861" s="12" t="s">
        <v>420</v>
      </c>
      <c r="L861" s="12" t="s">
        <v>432</v>
      </c>
      <c r="M861" s="12" t="s">
        <v>534</v>
      </c>
      <c r="N861" s="8">
        <v>9</v>
      </c>
      <c r="O861" s="12" t="s">
        <v>534</v>
      </c>
    </row>
    <row r="862" spans="1:19" s="21" customFormat="1" ht="54">
      <c r="A862" s="8">
        <v>20043</v>
      </c>
      <c r="B862" s="8" t="s">
        <v>1</v>
      </c>
      <c r="C862" s="8" t="s">
        <v>993</v>
      </c>
      <c r="D862" s="8" t="s">
        <v>1007</v>
      </c>
      <c r="E862" s="8">
        <v>2020104</v>
      </c>
      <c r="F862" s="8"/>
      <c r="G862" s="8" t="s">
        <v>296</v>
      </c>
      <c r="H862" s="8"/>
      <c r="I862" s="8" t="s">
        <v>544</v>
      </c>
      <c r="J862" s="18">
        <v>57000</v>
      </c>
      <c r="K862" s="8"/>
      <c r="L862" s="8"/>
      <c r="M862" s="8" t="s">
        <v>534</v>
      </c>
      <c r="N862" s="8">
        <v>9</v>
      </c>
      <c r="O862" s="8" t="s">
        <v>534</v>
      </c>
    </row>
    <row r="863" spans="1:19" ht="54">
      <c r="A863" s="12">
        <v>20043</v>
      </c>
      <c r="B863" s="12" t="s">
        <v>1</v>
      </c>
      <c r="C863" s="12" t="s">
        <v>993</v>
      </c>
      <c r="D863" s="12" t="s">
        <v>1007</v>
      </c>
      <c r="E863" s="12">
        <v>2020104</v>
      </c>
      <c r="F863" s="12"/>
      <c r="G863" s="12" t="s">
        <v>296</v>
      </c>
      <c r="H863" s="12">
        <v>1</v>
      </c>
      <c r="I863" s="12" t="s">
        <v>836</v>
      </c>
      <c r="J863" s="13">
        <v>57000</v>
      </c>
      <c r="K863" s="12" t="s">
        <v>1025</v>
      </c>
      <c r="L863" s="12" t="s">
        <v>443</v>
      </c>
      <c r="M863" s="12" t="s">
        <v>534</v>
      </c>
      <c r="N863" s="8">
        <v>9</v>
      </c>
      <c r="O863" s="12" t="s">
        <v>534</v>
      </c>
    </row>
    <row r="864" spans="1:19" s="21" customFormat="1" ht="54">
      <c r="A864" s="8">
        <v>20044</v>
      </c>
      <c r="B864" s="8" t="s">
        <v>1</v>
      </c>
      <c r="C864" s="8" t="s">
        <v>993</v>
      </c>
      <c r="D864" s="8" t="s">
        <v>1007</v>
      </c>
      <c r="E864" s="8">
        <v>2020305</v>
      </c>
      <c r="F864" s="8"/>
      <c r="G864" s="8" t="s">
        <v>297</v>
      </c>
      <c r="H864" s="8"/>
      <c r="I864" s="8" t="s">
        <v>544</v>
      </c>
      <c r="J864" s="18">
        <v>32500</v>
      </c>
      <c r="K864" s="8"/>
      <c r="L864" s="8"/>
      <c r="M864" s="8" t="s">
        <v>534</v>
      </c>
      <c r="N864" s="8">
        <v>9</v>
      </c>
      <c r="O864" s="8" t="s">
        <v>534</v>
      </c>
    </row>
    <row r="865" spans="1:19" ht="54">
      <c r="A865" s="12">
        <v>20044</v>
      </c>
      <c r="B865" s="12" t="s">
        <v>1</v>
      </c>
      <c r="C865" s="12" t="s">
        <v>993</v>
      </c>
      <c r="D865" s="12" t="s">
        <v>1007</v>
      </c>
      <c r="E865" s="12">
        <v>2020305</v>
      </c>
      <c r="F865" s="12"/>
      <c r="G865" s="12" t="s">
        <v>297</v>
      </c>
      <c r="H865" s="12">
        <v>1</v>
      </c>
      <c r="I865" s="12" t="s">
        <v>837</v>
      </c>
      <c r="J865" s="13">
        <v>32500</v>
      </c>
      <c r="K865" s="12" t="s">
        <v>1026</v>
      </c>
      <c r="L865" s="12" t="s">
        <v>443</v>
      </c>
      <c r="M865" s="12" t="s">
        <v>534</v>
      </c>
      <c r="N865" s="8">
        <v>9</v>
      </c>
      <c r="O865" s="12" t="s">
        <v>534</v>
      </c>
    </row>
    <row r="866" spans="1:19" s="21" customFormat="1" ht="90">
      <c r="A866" s="8">
        <v>20051</v>
      </c>
      <c r="B866" s="8" t="s">
        <v>1</v>
      </c>
      <c r="C866" s="8" t="s">
        <v>993</v>
      </c>
      <c r="D866" s="8" t="s">
        <v>995</v>
      </c>
      <c r="E866" s="8">
        <v>2020105</v>
      </c>
      <c r="F866" s="8"/>
      <c r="G866" s="8" t="s">
        <v>300</v>
      </c>
      <c r="H866" s="8"/>
      <c r="I866" s="8" t="s">
        <v>544</v>
      </c>
      <c r="J866" s="18">
        <v>3000</v>
      </c>
      <c r="K866" s="8"/>
      <c r="L866" s="8"/>
      <c r="M866" s="8" t="s">
        <v>534</v>
      </c>
      <c r="N866" s="8">
        <v>9</v>
      </c>
      <c r="O866" s="8" t="s">
        <v>534</v>
      </c>
    </row>
    <row r="867" spans="1:19" ht="90">
      <c r="A867" s="12">
        <v>20051</v>
      </c>
      <c r="B867" s="12" t="s">
        <v>1</v>
      </c>
      <c r="C867" s="12" t="s">
        <v>993</v>
      </c>
      <c r="D867" s="12" t="s">
        <v>995</v>
      </c>
      <c r="E867" s="12">
        <v>2020105</v>
      </c>
      <c r="F867" s="12"/>
      <c r="G867" s="12" t="s">
        <v>300</v>
      </c>
      <c r="H867" s="12">
        <v>1</v>
      </c>
      <c r="I867" s="12" t="s">
        <v>369</v>
      </c>
      <c r="J867" s="13">
        <v>3000</v>
      </c>
      <c r="K867" s="12" t="s">
        <v>411</v>
      </c>
      <c r="L867" s="12" t="s">
        <v>432</v>
      </c>
      <c r="M867" s="12" t="s">
        <v>534</v>
      </c>
      <c r="N867" s="8">
        <v>9</v>
      </c>
      <c r="O867" s="12" t="s">
        <v>534</v>
      </c>
    </row>
    <row r="868" spans="1:19" s="21" customFormat="1" ht="54">
      <c r="A868" s="8">
        <v>70001</v>
      </c>
      <c r="B868" s="8" t="s">
        <v>1</v>
      </c>
      <c r="C868" s="8" t="s">
        <v>1021</v>
      </c>
      <c r="D868" s="8" t="s">
        <v>1022</v>
      </c>
      <c r="E868" s="8">
        <v>7020401</v>
      </c>
      <c r="F868" s="8">
        <v>7020401001</v>
      </c>
      <c r="G868" s="8" t="s">
        <v>301</v>
      </c>
      <c r="H868" s="8"/>
      <c r="I868" s="8" t="s">
        <v>544</v>
      </c>
      <c r="J868" s="18">
        <v>5000</v>
      </c>
      <c r="K868" s="8"/>
      <c r="L868" s="8"/>
      <c r="M868" s="8" t="s">
        <v>534</v>
      </c>
      <c r="N868" s="8">
        <v>9</v>
      </c>
      <c r="O868" s="8" t="s">
        <v>534</v>
      </c>
    </row>
    <row r="869" spans="1:19" ht="54">
      <c r="A869" s="12">
        <v>70001</v>
      </c>
      <c r="B869" s="12" t="s">
        <v>1</v>
      </c>
      <c r="C869" s="12" t="s">
        <v>1021</v>
      </c>
      <c r="D869" s="12" t="s">
        <v>1022</v>
      </c>
      <c r="E869" s="12">
        <v>7020401</v>
      </c>
      <c r="F869" s="12">
        <v>7020401001</v>
      </c>
      <c r="G869" s="12" t="s">
        <v>301</v>
      </c>
      <c r="H869" s="12">
        <v>1</v>
      </c>
      <c r="I869" s="12" t="s">
        <v>838</v>
      </c>
      <c r="J869" s="13">
        <v>5000</v>
      </c>
      <c r="K869" s="12" t="s">
        <v>409</v>
      </c>
      <c r="L869" s="12" t="s">
        <v>437</v>
      </c>
      <c r="M869" s="12" t="s">
        <v>534</v>
      </c>
      <c r="N869" s="8">
        <v>9</v>
      </c>
      <c r="O869" s="12" t="s">
        <v>534</v>
      </c>
    </row>
    <row r="870" spans="1:19" s="21" customFormat="1" ht="54">
      <c r="A870" s="8">
        <v>70042</v>
      </c>
      <c r="B870" s="8" t="s">
        <v>1</v>
      </c>
      <c r="C870" s="8" t="s">
        <v>1021</v>
      </c>
      <c r="D870" s="8" t="s">
        <v>1022</v>
      </c>
      <c r="E870" s="8">
        <v>7020402</v>
      </c>
      <c r="F870" s="8"/>
      <c r="G870" s="8" t="s">
        <v>322</v>
      </c>
      <c r="H870" s="8"/>
      <c r="I870" s="8" t="s">
        <v>544</v>
      </c>
      <c r="J870" s="18">
        <v>1000</v>
      </c>
      <c r="K870" s="8"/>
      <c r="L870" s="8"/>
      <c r="M870" s="8" t="s">
        <v>534</v>
      </c>
      <c r="N870" s="8">
        <v>9</v>
      </c>
      <c r="O870" s="8" t="s">
        <v>534</v>
      </c>
    </row>
    <row r="871" spans="1:19" ht="54">
      <c r="A871" s="12">
        <v>70042</v>
      </c>
      <c r="B871" s="12" t="s">
        <v>1</v>
      </c>
      <c r="C871" s="12" t="s">
        <v>1021</v>
      </c>
      <c r="D871" s="12" t="s">
        <v>1022</v>
      </c>
      <c r="E871" s="12">
        <v>7020402</v>
      </c>
      <c r="F871" s="12"/>
      <c r="G871" s="12" t="s">
        <v>322</v>
      </c>
      <c r="H871" s="12">
        <v>1</v>
      </c>
      <c r="I871" s="12" t="s">
        <v>839</v>
      </c>
      <c r="J871" s="13">
        <v>1000</v>
      </c>
      <c r="K871" s="12" t="s">
        <v>409</v>
      </c>
      <c r="L871" s="12" t="s">
        <v>422</v>
      </c>
      <c r="M871" s="12" t="s">
        <v>534</v>
      </c>
      <c r="N871" s="8">
        <v>9</v>
      </c>
      <c r="O871" s="12" t="s">
        <v>534</v>
      </c>
    </row>
    <row r="872" spans="1:19" s="21" customFormat="1" ht="90">
      <c r="A872" s="8">
        <v>10660</v>
      </c>
      <c r="B872" s="8" t="s">
        <v>1</v>
      </c>
      <c r="C872" s="8" t="s">
        <v>993</v>
      </c>
      <c r="D872" s="8" t="s">
        <v>995</v>
      </c>
      <c r="E872" s="8">
        <v>1030299</v>
      </c>
      <c r="F872" s="8"/>
      <c r="G872" s="8" t="s">
        <v>333</v>
      </c>
      <c r="H872" s="8"/>
      <c r="I872" s="8" t="s">
        <v>544</v>
      </c>
      <c r="J872" s="18">
        <v>2000</v>
      </c>
      <c r="K872" s="8"/>
      <c r="L872" s="8"/>
      <c r="M872" s="8" t="s">
        <v>534</v>
      </c>
      <c r="N872" s="8">
        <v>9</v>
      </c>
      <c r="O872" s="8" t="s">
        <v>534</v>
      </c>
    </row>
    <row r="873" spans="1:19" ht="39" customHeight="1">
      <c r="A873" s="12">
        <v>10660</v>
      </c>
      <c r="B873" s="12" t="s">
        <v>1</v>
      </c>
      <c r="C873" s="12" t="s">
        <v>993</v>
      </c>
      <c r="D873" s="12" t="s">
        <v>995</v>
      </c>
      <c r="E873" s="12">
        <v>1030299</v>
      </c>
      <c r="F873" s="12"/>
      <c r="G873" s="12" t="s">
        <v>333</v>
      </c>
      <c r="H873" s="12">
        <v>1</v>
      </c>
      <c r="I873" s="12" t="s">
        <v>840</v>
      </c>
      <c r="J873" s="13">
        <v>2000</v>
      </c>
      <c r="K873" s="12" t="s">
        <v>409</v>
      </c>
      <c r="L873" s="12" t="s">
        <v>422</v>
      </c>
      <c r="M873" s="12" t="s">
        <v>534</v>
      </c>
      <c r="N873" s="8">
        <v>9</v>
      </c>
      <c r="O873" s="12" t="s">
        <v>534</v>
      </c>
    </row>
    <row r="874" spans="1:19" s="21" customFormat="1" ht="54">
      <c r="A874" s="9">
        <v>10065</v>
      </c>
      <c r="B874" s="8" t="s">
        <v>1</v>
      </c>
      <c r="C874" s="8" t="s">
        <v>993</v>
      </c>
      <c r="D874" s="8" t="s">
        <v>998</v>
      </c>
      <c r="E874" s="8">
        <v>1100503</v>
      </c>
      <c r="F874" s="8">
        <v>1100503001</v>
      </c>
      <c r="G874" s="8" t="s">
        <v>28</v>
      </c>
      <c r="H874" s="8"/>
      <c r="I874" s="8" t="s">
        <v>544</v>
      </c>
      <c r="J874" s="18">
        <v>800</v>
      </c>
      <c r="K874" s="8"/>
      <c r="L874" s="8"/>
      <c r="M874" s="8" t="s">
        <v>525</v>
      </c>
      <c r="N874" s="8">
        <v>10</v>
      </c>
      <c r="O874" s="8" t="s">
        <v>525</v>
      </c>
    </row>
    <row r="875" spans="1:19" ht="54">
      <c r="A875" s="14">
        <v>10065</v>
      </c>
      <c r="B875" s="12" t="s">
        <v>1</v>
      </c>
      <c r="C875" s="12" t="s">
        <v>993</v>
      </c>
      <c r="D875" s="12" t="s">
        <v>998</v>
      </c>
      <c r="E875" s="12">
        <v>1100503</v>
      </c>
      <c r="F875" s="12">
        <v>1100503001</v>
      </c>
      <c r="G875" s="12" t="s">
        <v>28</v>
      </c>
      <c r="H875" s="12">
        <v>1</v>
      </c>
      <c r="I875" s="12" t="s">
        <v>906</v>
      </c>
      <c r="J875" s="13">
        <v>800</v>
      </c>
      <c r="K875" s="14" t="s">
        <v>395</v>
      </c>
      <c r="L875" s="12" t="s">
        <v>422</v>
      </c>
      <c r="M875" s="12" t="s">
        <v>525</v>
      </c>
      <c r="N875" s="8">
        <v>10</v>
      </c>
      <c r="O875" s="12" t="s">
        <v>525</v>
      </c>
    </row>
    <row r="876" spans="1:19" s="21" customFormat="1" ht="54">
      <c r="A876" s="9">
        <v>10066</v>
      </c>
      <c r="B876" s="8" t="s">
        <v>1</v>
      </c>
      <c r="C876" s="8" t="s">
        <v>993</v>
      </c>
      <c r="D876" s="8" t="s">
        <v>998</v>
      </c>
      <c r="E876" s="8">
        <v>1100503</v>
      </c>
      <c r="F876" s="8">
        <v>1100503001</v>
      </c>
      <c r="G876" s="8" t="s">
        <v>29</v>
      </c>
      <c r="H876" s="8"/>
      <c r="I876" s="8" t="s">
        <v>544</v>
      </c>
      <c r="J876" s="18">
        <v>800</v>
      </c>
      <c r="K876" s="8"/>
      <c r="L876" s="8"/>
      <c r="M876" s="8" t="s">
        <v>525</v>
      </c>
      <c r="N876" s="8">
        <v>10</v>
      </c>
      <c r="O876" s="8" t="s">
        <v>525</v>
      </c>
    </row>
    <row r="877" spans="1:19" ht="54">
      <c r="A877" s="14">
        <v>10066</v>
      </c>
      <c r="B877" s="12" t="s">
        <v>1</v>
      </c>
      <c r="C877" s="12" t="s">
        <v>993</v>
      </c>
      <c r="D877" s="12" t="s">
        <v>998</v>
      </c>
      <c r="E877" s="12">
        <v>1100503</v>
      </c>
      <c r="F877" s="12">
        <v>1100503001</v>
      </c>
      <c r="G877" s="12" t="s">
        <v>29</v>
      </c>
      <c r="H877" s="12">
        <v>1</v>
      </c>
      <c r="I877" s="12" t="s">
        <v>907</v>
      </c>
      <c r="J877" s="13">
        <v>800</v>
      </c>
      <c r="K877" s="14" t="s">
        <v>395</v>
      </c>
      <c r="L877" s="12" t="s">
        <v>422</v>
      </c>
      <c r="M877" s="12" t="s">
        <v>525</v>
      </c>
      <c r="N877" s="8">
        <v>10</v>
      </c>
      <c r="O877" s="12" t="s">
        <v>525</v>
      </c>
    </row>
    <row r="878" spans="1:19" s="21" customFormat="1" ht="36">
      <c r="A878" s="8">
        <v>10330</v>
      </c>
      <c r="B878" s="8" t="s">
        <v>1</v>
      </c>
      <c r="C878" s="8" t="s">
        <v>1008</v>
      </c>
      <c r="D878" s="8" t="s">
        <v>1009</v>
      </c>
      <c r="E878" s="8">
        <v>1100101</v>
      </c>
      <c r="F878" s="8">
        <v>1100101001</v>
      </c>
      <c r="G878" s="8" t="s">
        <v>174</v>
      </c>
      <c r="H878" s="8"/>
      <c r="I878" s="8" t="s">
        <v>544</v>
      </c>
      <c r="J878" s="18">
        <v>66800</v>
      </c>
      <c r="K878" s="8"/>
      <c r="L878" s="8"/>
      <c r="M878" s="8" t="s">
        <v>525</v>
      </c>
      <c r="N878" s="8">
        <v>10</v>
      </c>
      <c r="O878" s="8" t="s">
        <v>525</v>
      </c>
    </row>
    <row r="879" spans="1:19" ht="36">
      <c r="A879" s="12">
        <v>10330</v>
      </c>
      <c r="B879" s="12" t="s">
        <v>1</v>
      </c>
      <c r="C879" s="12" t="s">
        <v>1008</v>
      </c>
      <c r="D879" s="12" t="s">
        <v>1009</v>
      </c>
      <c r="E879" s="12">
        <v>1100101</v>
      </c>
      <c r="F879" s="12">
        <v>1100101001</v>
      </c>
      <c r="G879" s="12" t="s">
        <v>174</v>
      </c>
      <c r="H879" s="12">
        <v>1</v>
      </c>
      <c r="I879" s="12" t="s">
        <v>908</v>
      </c>
      <c r="J879" s="13">
        <v>66800</v>
      </c>
      <c r="K879" s="12" t="s">
        <v>516</v>
      </c>
      <c r="L879" s="12" t="s">
        <v>422</v>
      </c>
      <c r="M879" s="12" t="s">
        <v>525</v>
      </c>
      <c r="N879" s="8">
        <v>10</v>
      </c>
      <c r="O879" s="12" t="s">
        <v>525</v>
      </c>
    </row>
    <row r="880" spans="1:19" s="21" customFormat="1" ht="36">
      <c r="A880" s="8">
        <v>10331</v>
      </c>
      <c r="B880" s="8" t="s">
        <v>1</v>
      </c>
      <c r="C880" s="8" t="s">
        <v>1008</v>
      </c>
      <c r="D880" s="8" t="s">
        <v>1009</v>
      </c>
      <c r="E880" s="8">
        <v>1100101</v>
      </c>
      <c r="F880" s="8">
        <v>1100101001</v>
      </c>
      <c r="G880" s="8" t="s">
        <v>175</v>
      </c>
      <c r="H880" s="8"/>
      <c r="I880" s="8" t="s">
        <v>544</v>
      </c>
      <c r="J880" s="18">
        <f>68189.32-10000-17850</f>
        <v>40339.320000000007</v>
      </c>
      <c r="K880" s="8"/>
      <c r="L880" s="8"/>
      <c r="M880" s="8" t="s">
        <v>525</v>
      </c>
      <c r="N880" s="8">
        <v>10</v>
      </c>
      <c r="O880" s="8" t="s">
        <v>525</v>
      </c>
      <c r="P880" s="21" t="s">
        <v>1103</v>
      </c>
      <c r="S880" s="21" t="s">
        <v>1109</v>
      </c>
    </row>
    <row r="881" spans="1:19" ht="36">
      <c r="A881" s="12">
        <v>10331</v>
      </c>
      <c r="B881" s="12" t="s">
        <v>1</v>
      </c>
      <c r="C881" s="12" t="s">
        <v>1008</v>
      </c>
      <c r="D881" s="12" t="s">
        <v>1009</v>
      </c>
      <c r="E881" s="12">
        <v>1100101</v>
      </c>
      <c r="F881" s="12">
        <v>1100101001</v>
      </c>
      <c r="G881" s="12" t="s">
        <v>175</v>
      </c>
      <c r="H881" s="12">
        <v>1</v>
      </c>
      <c r="I881" s="12" t="s">
        <v>909</v>
      </c>
      <c r="J881" s="13">
        <f>68189.32-10000-17850</f>
        <v>40339.320000000007</v>
      </c>
      <c r="K881" s="12" t="s">
        <v>516</v>
      </c>
      <c r="L881" s="12" t="s">
        <v>422</v>
      </c>
      <c r="M881" s="12" t="s">
        <v>525</v>
      </c>
      <c r="N881" s="8">
        <v>10</v>
      </c>
      <c r="O881" s="12" t="s">
        <v>525</v>
      </c>
      <c r="P881" s="2" t="s">
        <v>1104</v>
      </c>
      <c r="S881" s="2" t="s">
        <v>1109</v>
      </c>
    </row>
    <row r="882" spans="1:19" s="21" customFormat="1" ht="54">
      <c r="A882" s="8">
        <v>10334</v>
      </c>
      <c r="B882" s="8" t="s">
        <v>1</v>
      </c>
      <c r="C882" s="8" t="s">
        <v>993</v>
      </c>
      <c r="D882" s="8" t="s">
        <v>998</v>
      </c>
      <c r="E882" s="8">
        <v>1100504</v>
      </c>
      <c r="F882" s="8">
        <v>1100504001</v>
      </c>
      <c r="G882" s="8" t="s">
        <v>176</v>
      </c>
      <c r="H882" s="8"/>
      <c r="I882" s="8" t="s">
        <v>544</v>
      </c>
      <c r="J882" s="18">
        <v>2000</v>
      </c>
      <c r="K882" s="8"/>
      <c r="L882" s="8"/>
      <c r="M882" s="8" t="s">
        <v>525</v>
      </c>
      <c r="N882" s="8">
        <v>10</v>
      </c>
      <c r="O882" s="8" t="s">
        <v>525</v>
      </c>
    </row>
    <row r="883" spans="1:19" ht="54">
      <c r="A883" s="12">
        <v>10334</v>
      </c>
      <c r="B883" s="12" t="s">
        <v>1</v>
      </c>
      <c r="C883" s="12" t="s">
        <v>993</v>
      </c>
      <c r="D883" s="12" t="s">
        <v>998</v>
      </c>
      <c r="E883" s="12">
        <v>1100504</v>
      </c>
      <c r="F883" s="12">
        <v>1100504001</v>
      </c>
      <c r="G883" s="12" t="s">
        <v>176</v>
      </c>
      <c r="H883" s="12">
        <v>1</v>
      </c>
      <c r="I883" s="12" t="s">
        <v>910</v>
      </c>
      <c r="J883" s="13">
        <v>2000</v>
      </c>
      <c r="K883" s="12" t="s">
        <v>395</v>
      </c>
      <c r="L883" s="12" t="s">
        <v>422</v>
      </c>
      <c r="M883" s="12" t="s">
        <v>525</v>
      </c>
      <c r="N883" s="8">
        <v>10</v>
      </c>
      <c r="O883" s="12" t="s">
        <v>525</v>
      </c>
    </row>
    <row r="884" spans="1:19" s="21" customFormat="1" ht="47.25" customHeight="1">
      <c r="A884" s="8">
        <v>10335</v>
      </c>
      <c r="B884" s="8" t="s">
        <v>2</v>
      </c>
      <c r="C884" s="8" t="s">
        <v>1008</v>
      </c>
      <c r="D884" s="8" t="s">
        <v>1010</v>
      </c>
      <c r="E884" s="8">
        <v>1100102</v>
      </c>
      <c r="F884" s="8">
        <v>1100102001</v>
      </c>
      <c r="G884" s="8" t="s">
        <v>1055</v>
      </c>
      <c r="H884" s="8"/>
      <c r="I884" s="8"/>
      <c r="J884" s="18">
        <v>2948456.4</v>
      </c>
      <c r="K884" s="8"/>
      <c r="L884" s="8"/>
      <c r="M884" s="8" t="s">
        <v>525</v>
      </c>
      <c r="N884" s="8">
        <v>10</v>
      </c>
      <c r="O884" s="8"/>
      <c r="P884" s="21" t="s">
        <v>1090</v>
      </c>
      <c r="Q884" s="21" t="s">
        <v>1095</v>
      </c>
    </row>
    <row r="885" spans="1:19" ht="47.25" customHeight="1">
      <c r="A885" s="12">
        <v>10335</v>
      </c>
      <c r="B885" s="12" t="s">
        <v>2</v>
      </c>
      <c r="C885" s="12" t="s">
        <v>1008</v>
      </c>
      <c r="D885" s="12" t="s">
        <v>1010</v>
      </c>
      <c r="E885" s="12">
        <v>1100102</v>
      </c>
      <c r="F885" s="12">
        <v>1100102001</v>
      </c>
      <c r="G885" s="12" t="s">
        <v>1055</v>
      </c>
      <c r="H885" s="12">
        <v>1</v>
      </c>
      <c r="I885" s="12" t="s">
        <v>1057</v>
      </c>
      <c r="J885" s="13">
        <v>2948456.4</v>
      </c>
      <c r="K885" s="12" t="s">
        <v>1056</v>
      </c>
      <c r="L885" s="12" t="s">
        <v>422</v>
      </c>
      <c r="M885" s="12" t="s">
        <v>525</v>
      </c>
      <c r="N885" s="8">
        <v>10</v>
      </c>
      <c r="O885" s="12"/>
      <c r="P885" s="2" t="s">
        <v>1091</v>
      </c>
      <c r="Q885" s="21" t="s">
        <v>1095</v>
      </c>
    </row>
    <row r="886" spans="1:19" s="21" customFormat="1" ht="54">
      <c r="A886" s="8">
        <v>10337</v>
      </c>
      <c r="B886" s="8" t="s">
        <v>1</v>
      </c>
      <c r="C886" s="8" t="s">
        <v>993</v>
      </c>
      <c r="D886" s="8" t="s">
        <v>998</v>
      </c>
      <c r="E886" s="8">
        <v>1070602</v>
      </c>
      <c r="F886" s="8">
        <v>1070602999</v>
      </c>
      <c r="G886" s="8" t="s">
        <v>178</v>
      </c>
      <c r="H886" s="8"/>
      <c r="I886" s="8" t="s">
        <v>544</v>
      </c>
      <c r="J886" s="18">
        <v>500</v>
      </c>
      <c r="K886" s="8"/>
      <c r="L886" s="8"/>
      <c r="M886" s="8" t="s">
        <v>525</v>
      </c>
      <c r="N886" s="8">
        <v>10</v>
      </c>
      <c r="O886" s="8" t="s">
        <v>525</v>
      </c>
    </row>
    <row r="887" spans="1:19" ht="54">
      <c r="A887" s="12">
        <v>10337</v>
      </c>
      <c r="B887" s="12" t="s">
        <v>1</v>
      </c>
      <c r="C887" s="12" t="s">
        <v>993</v>
      </c>
      <c r="D887" s="12" t="s">
        <v>998</v>
      </c>
      <c r="E887" s="12">
        <v>1070602</v>
      </c>
      <c r="F887" s="12">
        <v>1070602999</v>
      </c>
      <c r="G887" s="12" t="s">
        <v>178</v>
      </c>
      <c r="H887" s="12">
        <v>1</v>
      </c>
      <c r="I887" s="12" t="s">
        <v>911</v>
      </c>
      <c r="J887" s="13">
        <v>500</v>
      </c>
      <c r="K887" s="12" t="s">
        <v>395</v>
      </c>
      <c r="L887" s="12" t="s">
        <v>422</v>
      </c>
      <c r="M887" s="12" t="s">
        <v>525</v>
      </c>
      <c r="N887" s="8">
        <v>10</v>
      </c>
      <c r="O887" s="12" t="s">
        <v>525</v>
      </c>
    </row>
    <row r="888" spans="1:19" s="21" customFormat="1" ht="36">
      <c r="A888" s="8">
        <v>20035</v>
      </c>
      <c r="B888" s="8" t="s">
        <v>1</v>
      </c>
      <c r="C888" s="8" t="s">
        <v>1008</v>
      </c>
      <c r="D888" s="8" t="s">
        <v>1010</v>
      </c>
      <c r="E888" s="8">
        <v>2050101</v>
      </c>
      <c r="F888" s="8">
        <v>2050101001</v>
      </c>
      <c r="G888" s="8" t="s">
        <v>292</v>
      </c>
      <c r="H888" s="8"/>
      <c r="I888" s="8" t="s">
        <v>544</v>
      </c>
      <c r="J888" s="18">
        <v>45000</v>
      </c>
      <c r="K888" s="8"/>
      <c r="L888" s="8"/>
      <c r="M888" s="8" t="s">
        <v>525</v>
      </c>
      <c r="N888" s="8">
        <v>10</v>
      </c>
      <c r="O888" s="8" t="s">
        <v>525</v>
      </c>
    </row>
    <row r="889" spans="1:19" ht="36">
      <c r="A889" s="12">
        <v>20035</v>
      </c>
      <c r="B889" s="12" t="s">
        <v>1</v>
      </c>
      <c r="C889" s="12" t="s">
        <v>1008</v>
      </c>
      <c r="D889" s="12" t="s">
        <v>1010</v>
      </c>
      <c r="E889" s="12">
        <v>2050101</v>
      </c>
      <c r="F889" s="12">
        <v>2050101001</v>
      </c>
      <c r="G889" s="12" t="s">
        <v>292</v>
      </c>
      <c r="H889" s="12">
        <v>1</v>
      </c>
      <c r="I889" s="12" t="s">
        <v>912</v>
      </c>
      <c r="J889" s="13">
        <v>45000</v>
      </c>
      <c r="K889" s="12" t="s">
        <v>516</v>
      </c>
      <c r="L889" s="12" t="s">
        <v>422</v>
      </c>
      <c r="M889" s="12" t="s">
        <v>525</v>
      </c>
      <c r="N889" s="8">
        <v>10</v>
      </c>
      <c r="O889" s="12" t="s">
        <v>525</v>
      </c>
    </row>
    <row r="890" spans="1:19" s="21" customFormat="1" ht="126">
      <c r="A890" s="9">
        <v>10067</v>
      </c>
      <c r="B890" s="8" t="s">
        <v>1</v>
      </c>
      <c r="C890" s="8" t="s">
        <v>999</v>
      </c>
      <c r="D890" s="8" t="s">
        <v>1000</v>
      </c>
      <c r="E890" s="8">
        <v>1040401</v>
      </c>
      <c r="F890" s="8">
        <v>1040401001</v>
      </c>
      <c r="G890" s="8" t="s">
        <v>30</v>
      </c>
      <c r="H890" s="8"/>
      <c r="I890" s="8" t="s">
        <v>544</v>
      </c>
      <c r="J890" s="18">
        <v>62000</v>
      </c>
      <c r="K890" s="8"/>
      <c r="L890" s="8"/>
      <c r="M890" s="8" t="s">
        <v>1110</v>
      </c>
      <c r="N890" s="8">
        <v>11</v>
      </c>
      <c r="O890" s="8" t="s">
        <v>532</v>
      </c>
      <c r="Q890" s="26"/>
      <c r="R890" s="26" t="s">
        <v>1109</v>
      </c>
    </row>
    <row r="891" spans="1:19" ht="126">
      <c r="A891" s="14">
        <v>10067</v>
      </c>
      <c r="B891" s="12" t="s">
        <v>1</v>
      </c>
      <c r="C891" s="12" t="s">
        <v>999</v>
      </c>
      <c r="D891" s="12" t="s">
        <v>1000</v>
      </c>
      <c r="E891" s="12">
        <v>1040401</v>
      </c>
      <c r="F891" s="12">
        <v>1040401001</v>
      </c>
      <c r="G891" s="12" t="s">
        <v>30</v>
      </c>
      <c r="H891" s="12">
        <v>1</v>
      </c>
      <c r="I891" s="12" t="s">
        <v>578</v>
      </c>
      <c r="J891" s="13">
        <v>62000</v>
      </c>
      <c r="K891" s="14" t="s">
        <v>390</v>
      </c>
      <c r="L891" s="12" t="s">
        <v>422</v>
      </c>
      <c r="M891" s="12" t="s">
        <v>1110</v>
      </c>
      <c r="N891" s="8">
        <v>11</v>
      </c>
      <c r="O891" s="12" t="s">
        <v>532</v>
      </c>
      <c r="Q891" s="3"/>
      <c r="R891" s="3" t="s">
        <v>1109</v>
      </c>
    </row>
    <row r="892" spans="1:19" s="21" customFormat="1" ht="90">
      <c r="A892" s="9">
        <v>10032</v>
      </c>
      <c r="B892" s="8" t="s">
        <v>1</v>
      </c>
      <c r="C892" s="8" t="s">
        <v>996</v>
      </c>
      <c r="D892" s="8" t="s">
        <v>997</v>
      </c>
      <c r="E892" s="8">
        <v>1030211</v>
      </c>
      <c r="F892" s="8"/>
      <c r="G892" s="8" t="s">
        <v>12</v>
      </c>
      <c r="H892" s="8"/>
      <c r="I892" s="8" t="s">
        <v>544</v>
      </c>
      <c r="J892" s="18">
        <v>51700</v>
      </c>
      <c r="K892" s="9"/>
      <c r="L892" s="8"/>
      <c r="M892" s="8" t="s">
        <v>1110</v>
      </c>
      <c r="N892" s="8">
        <v>11</v>
      </c>
      <c r="O892" s="9" t="s">
        <v>524</v>
      </c>
      <c r="Q892" s="26"/>
      <c r="R892" s="26"/>
    </row>
    <row r="893" spans="1:19" ht="90">
      <c r="A893" s="14">
        <v>10032</v>
      </c>
      <c r="B893" s="12" t="s">
        <v>1</v>
      </c>
      <c r="C893" s="12" t="s">
        <v>996</v>
      </c>
      <c r="D893" s="12" t="s">
        <v>997</v>
      </c>
      <c r="E893" s="12">
        <v>1030211</v>
      </c>
      <c r="F893" s="12"/>
      <c r="G893" s="12" t="s">
        <v>12</v>
      </c>
      <c r="H893" s="12">
        <v>1</v>
      </c>
      <c r="I893" s="12" t="s">
        <v>595</v>
      </c>
      <c r="J893" s="13">
        <v>51700</v>
      </c>
      <c r="K893" s="12" t="s">
        <v>390</v>
      </c>
      <c r="L893" s="12" t="s">
        <v>422</v>
      </c>
      <c r="M893" s="12" t="s">
        <v>1110</v>
      </c>
      <c r="N893" s="8">
        <v>11</v>
      </c>
      <c r="O893" s="12" t="s">
        <v>524</v>
      </c>
      <c r="Q893" s="3"/>
      <c r="R893" s="3"/>
    </row>
    <row r="894" spans="1:19" s="21" customFormat="1" ht="90">
      <c r="A894" s="9">
        <v>10052</v>
      </c>
      <c r="B894" s="8" t="s">
        <v>1</v>
      </c>
      <c r="C894" s="8" t="s">
        <v>996</v>
      </c>
      <c r="D894" s="8" t="s">
        <v>997</v>
      </c>
      <c r="E894" s="8">
        <v>1040101</v>
      </c>
      <c r="F894" s="8"/>
      <c r="G894" s="8" t="s">
        <v>21</v>
      </c>
      <c r="H894" s="8"/>
      <c r="I894" s="8" t="s">
        <v>544</v>
      </c>
      <c r="J894" s="18">
        <v>36000</v>
      </c>
      <c r="K894" s="8"/>
      <c r="L894" s="8"/>
      <c r="M894" s="8" t="s">
        <v>1110</v>
      </c>
      <c r="N894" s="8">
        <v>11</v>
      </c>
      <c r="O894" s="9" t="s">
        <v>524</v>
      </c>
    </row>
    <row r="895" spans="1:19" ht="90">
      <c r="A895" s="14">
        <v>10052</v>
      </c>
      <c r="B895" s="12" t="s">
        <v>1</v>
      </c>
      <c r="C895" s="12" t="s">
        <v>996</v>
      </c>
      <c r="D895" s="12" t="s">
        <v>997</v>
      </c>
      <c r="E895" s="12">
        <v>1040101</v>
      </c>
      <c r="F895" s="12"/>
      <c r="G895" s="12" t="s">
        <v>21</v>
      </c>
      <c r="H895" s="12">
        <v>1</v>
      </c>
      <c r="I895" s="12" t="s">
        <v>596</v>
      </c>
      <c r="J895" s="13">
        <v>36000</v>
      </c>
      <c r="K895" s="14" t="s">
        <v>390</v>
      </c>
      <c r="L895" s="12" t="s">
        <v>427</v>
      </c>
      <c r="M895" s="12" t="s">
        <v>1110</v>
      </c>
      <c r="N895" s="8">
        <v>11</v>
      </c>
      <c r="O895" s="12" t="s">
        <v>524</v>
      </c>
    </row>
    <row r="896" spans="1:19" s="21" customFormat="1" ht="90">
      <c r="A896" s="8">
        <v>10406</v>
      </c>
      <c r="B896" s="8" t="s">
        <v>1</v>
      </c>
      <c r="C896" s="8" t="s">
        <v>996</v>
      </c>
      <c r="D896" s="8" t="s">
        <v>997</v>
      </c>
      <c r="E896" s="8">
        <v>1040102</v>
      </c>
      <c r="F896" s="8"/>
      <c r="G896" s="8" t="s">
        <v>209</v>
      </c>
      <c r="H896" s="8"/>
      <c r="I896" s="8" t="s">
        <v>544</v>
      </c>
      <c r="J896" s="18">
        <v>4500</v>
      </c>
      <c r="K896" s="8"/>
      <c r="L896" s="8"/>
      <c r="M896" s="8" t="s">
        <v>1110</v>
      </c>
      <c r="N896" s="8">
        <v>11</v>
      </c>
      <c r="O896" s="8" t="s">
        <v>524</v>
      </c>
    </row>
    <row r="897" spans="1:18" ht="90">
      <c r="A897" s="12">
        <v>10406</v>
      </c>
      <c r="B897" s="12" t="s">
        <v>1</v>
      </c>
      <c r="C897" s="12" t="s">
        <v>996</v>
      </c>
      <c r="D897" s="12" t="s">
        <v>997</v>
      </c>
      <c r="E897" s="12">
        <v>1040102</v>
      </c>
      <c r="F897" s="12"/>
      <c r="G897" s="12" t="s">
        <v>209</v>
      </c>
      <c r="H897" s="12">
        <v>1</v>
      </c>
      <c r="I897" s="12" t="s">
        <v>603</v>
      </c>
      <c r="J897" s="13">
        <v>4500</v>
      </c>
      <c r="K897" s="12" t="s">
        <v>390</v>
      </c>
      <c r="L897" s="12" t="s">
        <v>427</v>
      </c>
      <c r="M897" s="12" t="s">
        <v>1110</v>
      </c>
      <c r="N897" s="8">
        <v>11</v>
      </c>
      <c r="O897" s="12" t="s">
        <v>524</v>
      </c>
    </row>
    <row r="898" spans="1:18" s="21" customFormat="1" ht="54">
      <c r="A898" s="8">
        <v>10548</v>
      </c>
      <c r="B898" s="8" t="s">
        <v>1</v>
      </c>
      <c r="C898" s="8" t="s">
        <v>1015</v>
      </c>
      <c r="D898" s="8" t="s">
        <v>1017</v>
      </c>
      <c r="E898" s="8">
        <v>1040399</v>
      </c>
      <c r="F898" s="8"/>
      <c r="G898" s="8" t="s">
        <v>982</v>
      </c>
      <c r="H898" s="8"/>
      <c r="I898" s="8" t="s">
        <v>544</v>
      </c>
      <c r="J898" s="18">
        <v>42500</v>
      </c>
      <c r="K898" s="8"/>
      <c r="L898" s="8"/>
      <c r="M898" s="8" t="s">
        <v>1110</v>
      </c>
      <c r="N898" s="8">
        <v>11</v>
      </c>
      <c r="O898" s="8" t="s">
        <v>524</v>
      </c>
    </row>
    <row r="899" spans="1:18" ht="54">
      <c r="A899" s="12">
        <v>10548</v>
      </c>
      <c r="B899" s="12" t="s">
        <v>1</v>
      </c>
      <c r="C899" s="12" t="s">
        <v>1015</v>
      </c>
      <c r="D899" s="12" t="s">
        <v>1017</v>
      </c>
      <c r="E899" s="12">
        <v>1040399</v>
      </c>
      <c r="F899" s="12"/>
      <c r="G899" s="12" t="s">
        <v>982</v>
      </c>
      <c r="H899" s="12">
        <v>1</v>
      </c>
      <c r="I899" s="12" t="s">
        <v>605</v>
      </c>
      <c r="J899" s="13">
        <v>42500</v>
      </c>
      <c r="K899" s="12" t="s">
        <v>390</v>
      </c>
      <c r="L899" s="12" t="s">
        <v>427</v>
      </c>
      <c r="M899" s="12" t="s">
        <v>1110</v>
      </c>
      <c r="N899" s="8">
        <v>11</v>
      </c>
      <c r="O899" s="12" t="s">
        <v>524</v>
      </c>
    </row>
    <row r="900" spans="1:18" s="21" customFormat="1" ht="54">
      <c r="A900" s="8">
        <v>10562</v>
      </c>
      <c r="B900" s="8" t="s">
        <v>1</v>
      </c>
      <c r="C900" s="8" t="s">
        <v>1015</v>
      </c>
      <c r="D900" s="8" t="s">
        <v>1017</v>
      </c>
      <c r="E900" s="8">
        <v>1040102</v>
      </c>
      <c r="F900" s="8"/>
      <c r="G900" s="8" t="s">
        <v>233</v>
      </c>
      <c r="H900" s="8"/>
      <c r="I900" s="8" t="s">
        <v>544</v>
      </c>
      <c r="J900" s="18">
        <v>15000</v>
      </c>
      <c r="K900" s="8"/>
      <c r="L900" s="8"/>
      <c r="M900" s="8" t="s">
        <v>1110</v>
      </c>
      <c r="N900" s="8">
        <v>11</v>
      </c>
      <c r="O900" s="8" t="s">
        <v>524</v>
      </c>
    </row>
    <row r="901" spans="1:18" ht="54">
      <c r="A901" s="12">
        <v>10562</v>
      </c>
      <c r="B901" s="12" t="s">
        <v>1</v>
      </c>
      <c r="C901" s="12" t="s">
        <v>1015</v>
      </c>
      <c r="D901" s="12" t="s">
        <v>1017</v>
      </c>
      <c r="E901" s="12">
        <v>1040102</v>
      </c>
      <c r="F901" s="12"/>
      <c r="G901" s="12" t="s">
        <v>233</v>
      </c>
      <c r="H901" s="12">
        <v>1</v>
      </c>
      <c r="I901" s="12" t="s">
        <v>605</v>
      </c>
      <c r="J901" s="13">
        <v>15000</v>
      </c>
      <c r="K901" s="12" t="s">
        <v>390</v>
      </c>
      <c r="L901" s="12" t="s">
        <v>427</v>
      </c>
      <c r="M901" s="12" t="s">
        <v>1110</v>
      </c>
      <c r="N901" s="8">
        <v>11</v>
      </c>
      <c r="O901" s="12" t="s">
        <v>524</v>
      </c>
    </row>
    <row r="902" spans="1:18" s="21" customFormat="1" ht="69" customHeight="1">
      <c r="A902" s="8">
        <v>10563</v>
      </c>
      <c r="B902" s="8" t="s">
        <v>1</v>
      </c>
      <c r="C902" s="8" t="s">
        <v>1015</v>
      </c>
      <c r="D902" s="8" t="s">
        <v>1017</v>
      </c>
      <c r="E902" s="8">
        <v>1040205</v>
      </c>
      <c r="F902" s="8"/>
      <c r="G902" s="8" t="s">
        <v>234</v>
      </c>
      <c r="H902" s="8"/>
      <c r="I902" s="8" t="s">
        <v>544</v>
      </c>
      <c r="J902" s="18">
        <v>42500</v>
      </c>
      <c r="K902" s="8"/>
      <c r="L902" s="8"/>
      <c r="M902" s="8" t="s">
        <v>1110</v>
      </c>
      <c r="N902" s="8">
        <v>11</v>
      </c>
      <c r="O902" s="8" t="s">
        <v>524</v>
      </c>
    </row>
    <row r="903" spans="1:18" ht="69" customHeight="1">
      <c r="A903" s="12">
        <v>10563</v>
      </c>
      <c r="B903" s="12" t="s">
        <v>1</v>
      </c>
      <c r="C903" s="12" t="s">
        <v>1015</v>
      </c>
      <c r="D903" s="12" t="s">
        <v>1017</v>
      </c>
      <c r="E903" s="12">
        <v>1040205</v>
      </c>
      <c r="F903" s="12"/>
      <c r="G903" s="12" t="s">
        <v>234</v>
      </c>
      <c r="H903" s="12">
        <v>1</v>
      </c>
      <c r="I903" s="12" t="s">
        <v>605</v>
      </c>
      <c r="J903" s="13">
        <v>42500</v>
      </c>
      <c r="K903" s="12" t="s">
        <v>390</v>
      </c>
      <c r="L903" s="12" t="s">
        <v>427</v>
      </c>
      <c r="M903" s="12" t="s">
        <v>1110</v>
      </c>
      <c r="N903" s="8">
        <v>11</v>
      </c>
      <c r="O903" s="12" t="s">
        <v>524</v>
      </c>
    </row>
    <row r="904" spans="1:18" s="21" customFormat="1" ht="69" customHeight="1">
      <c r="A904" s="8">
        <v>10662</v>
      </c>
      <c r="B904" s="8" t="s">
        <v>1</v>
      </c>
      <c r="C904" s="8" t="s">
        <v>1015</v>
      </c>
      <c r="D904" s="8" t="s">
        <v>1016</v>
      </c>
      <c r="E904" s="8">
        <v>1040399</v>
      </c>
      <c r="F904" s="8"/>
      <c r="G904" s="8" t="s">
        <v>1033</v>
      </c>
      <c r="H904" s="8"/>
      <c r="I904" s="8"/>
      <c r="J904" s="18">
        <v>50000</v>
      </c>
      <c r="K904" s="8"/>
      <c r="L904" s="8"/>
      <c r="M904" s="8" t="s">
        <v>1110</v>
      </c>
      <c r="N904" s="8">
        <v>11</v>
      </c>
      <c r="O904" s="8" t="s">
        <v>524</v>
      </c>
    </row>
    <row r="905" spans="1:18" ht="69" customHeight="1">
      <c r="A905" s="12">
        <v>10662</v>
      </c>
      <c r="B905" s="12" t="s">
        <v>1</v>
      </c>
      <c r="C905" s="12" t="s">
        <v>1015</v>
      </c>
      <c r="D905" s="12" t="s">
        <v>1016</v>
      </c>
      <c r="E905" s="12">
        <v>1040399</v>
      </c>
      <c r="F905" s="12"/>
      <c r="G905" s="12" t="s">
        <v>1033</v>
      </c>
      <c r="H905" s="12">
        <v>1</v>
      </c>
      <c r="I905" s="12" t="s">
        <v>1031</v>
      </c>
      <c r="J905" s="13">
        <v>12500</v>
      </c>
      <c r="K905" s="12" t="s">
        <v>390</v>
      </c>
      <c r="L905" s="12" t="s">
        <v>427</v>
      </c>
      <c r="M905" s="12" t="s">
        <v>1110</v>
      </c>
      <c r="N905" s="8">
        <v>11</v>
      </c>
      <c r="O905" s="12" t="s">
        <v>524</v>
      </c>
    </row>
    <row r="906" spans="1:18" ht="69" customHeight="1">
      <c r="A906" s="12">
        <v>10662</v>
      </c>
      <c r="B906" s="12" t="s">
        <v>1</v>
      </c>
      <c r="C906" s="12" t="s">
        <v>1015</v>
      </c>
      <c r="D906" s="12" t="s">
        <v>1016</v>
      </c>
      <c r="E906" s="12">
        <v>1040399</v>
      </c>
      <c r="F906" s="12"/>
      <c r="G906" s="12" t="s">
        <v>1033</v>
      </c>
      <c r="H906" s="12">
        <v>2</v>
      </c>
      <c r="I906" s="12" t="s">
        <v>1030</v>
      </c>
      <c r="J906" s="13">
        <v>12500</v>
      </c>
      <c r="K906" s="12" t="s">
        <v>390</v>
      </c>
      <c r="L906" s="12" t="s">
        <v>427</v>
      </c>
      <c r="M906" s="12" t="s">
        <v>1110</v>
      </c>
      <c r="N906" s="8">
        <v>11</v>
      </c>
      <c r="O906" s="12" t="s">
        <v>524</v>
      </c>
    </row>
    <row r="907" spans="1:18" ht="69" customHeight="1">
      <c r="A907" s="12">
        <v>10662</v>
      </c>
      <c r="B907" s="12" t="s">
        <v>1</v>
      </c>
      <c r="C907" s="12" t="s">
        <v>1015</v>
      </c>
      <c r="D907" s="12" t="s">
        <v>1016</v>
      </c>
      <c r="E907" s="12">
        <v>1040399</v>
      </c>
      <c r="F907" s="12"/>
      <c r="G907" s="12" t="s">
        <v>1033</v>
      </c>
      <c r="H907" s="12">
        <v>3</v>
      </c>
      <c r="I907" s="12" t="s">
        <v>1029</v>
      </c>
      <c r="J907" s="13">
        <v>12500</v>
      </c>
      <c r="K907" s="12" t="s">
        <v>390</v>
      </c>
      <c r="L907" s="12" t="s">
        <v>427</v>
      </c>
      <c r="M907" s="12" t="s">
        <v>1110</v>
      </c>
      <c r="N907" s="8">
        <v>11</v>
      </c>
      <c r="O907" s="12" t="s">
        <v>524</v>
      </c>
    </row>
    <row r="908" spans="1:18" ht="69" customHeight="1">
      <c r="A908" s="12">
        <v>10662</v>
      </c>
      <c r="B908" s="12" t="s">
        <v>1</v>
      </c>
      <c r="C908" s="12" t="s">
        <v>1015</v>
      </c>
      <c r="D908" s="12" t="s">
        <v>1016</v>
      </c>
      <c r="E908" s="12">
        <v>1040399</v>
      </c>
      <c r="F908" s="12"/>
      <c r="G908" s="12" t="s">
        <v>1033</v>
      </c>
      <c r="H908" s="12">
        <v>4</v>
      </c>
      <c r="I908" s="12" t="s">
        <v>1032</v>
      </c>
      <c r="J908" s="13">
        <v>12500</v>
      </c>
      <c r="K908" s="12" t="s">
        <v>390</v>
      </c>
      <c r="L908" s="12" t="s">
        <v>427</v>
      </c>
      <c r="M908" s="12" t="s">
        <v>1110</v>
      </c>
      <c r="N908" s="8">
        <v>11</v>
      </c>
      <c r="O908" s="12" t="s">
        <v>524</v>
      </c>
    </row>
    <row r="909" spans="1:18" s="21" customFormat="1" ht="54">
      <c r="A909" s="8">
        <v>10325</v>
      </c>
      <c r="B909" s="8" t="s">
        <v>1</v>
      </c>
      <c r="C909" s="8" t="s">
        <v>993</v>
      </c>
      <c r="D909" s="8" t="s">
        <v>994</v>
      </c>
      <c r="E909" s="8">
        <v>1030205</v>
      </c>
      <c r="F909" s="8">
        <v>1030205003</v>
      </c>
      <c r="G909" s="8" t="s">
        <v>171</v>
      </c>
      <c r="H909" s="8"/>
      <c r="I909" s="8" t="s">
        <v>544</v>
      </c>
      <c r="J909" s="18">
        <v>290000</v>
      </c>
      <c r="K909" s="8"/>
      <c r="L909" s="8"/>
      <c r="M909" s="8" t="s">
        <v>1110</v>
      </c>
      <c r="N909" s="8">
        <v>11</v>
      </c>
      <c r="O909" s="8" t="s">
        <v>534</v>
      </c>
      <c r="R909" s="21" t="s">
        <v>1109</v>
      </c>
    </row>
    <row r="910" spans="1:18" ht="54">
      <c r="A910" s="12">
        <v>10325</v>
      </c>
      <c r="B910" s="12" t="s">
        <v>1</v>
      </c>
      <c r="C910" s="12" t="s">
        <v>993</v>
      </c>
      <c r="D910" s="12" t="s">
        <v>994</v>
      </c>
      <c r="E910" s="12">
        <v>1030205</v>
      </c>
      <c r="F910" s="12">
        <v>1030205003</v>
      </c>
      <c r="G910" s="12" t="s">
        <v>171</v>
      </c>
      <c r="H910" s="12">
        <v>1</v>
      </c>
      <c r="I910" s="12" t="s">
        <v>808</v>
      </c>
      <c r="J910" s="13">
        <v>72000</v>
      </c>
      <c r="K910" s="12" t="s">
        <v>418</v>
      </c>
      <c r="L910" s="12" t="s">
        <v>422</v>
      </c>
      <c r="M910" s="12" t="s">
        <v>1110</v>
      </c>
      <c r="N910" s="8">
        <v>11</v>
      </c>
      <c r="O910" s="12" t="s">
        <v>534</v>
      </c>
      <c r="R910" s="2" t="s">
        <v>1109</v>
      </c>
    </row>
    <row r="911" spans="1:18" ht="54">
      <c r="A911" s="12">
        <v>10325</v>
      </c>
      <c r="B911" s="12" t="s">
        <v>1</v>
      </c>
      <c r="C911" s="12" t="s">
        <v>993</v>
      </c>
      <c r="D911" s="12" t="s">
        <v>994</v>
      </c>
      <c r="E911" s="12">
        <v>1030205</v>
      </c>
      <c r="F911" s="12">
        <v>1030205003</v>
      </c>
      <c r="G911" s="12" t="s">
        <v>171</v>
      </c>
      <c r="H911" s="12">
        <v>2</v>
      </c>
      <c r="I911" s="12" t="s">
        <v>809</v>
      </c>
      <c r="J911" s="13">
        <v>100000</v>
      </c>
      <c r="K911" s="12" t="s">
        <v>418</v>
      </c>
      <c r="L911" s="12" t="s">
        <v>422</v>
      </c>
      <c r="M911" s="12" t="s">
        <v>1110</v>
      </c>
      <c r="N911" s="8">
        <v>11</v>
      </c>
      <c r="O911" s="12" t="s">
        <v>534</v>
      </c>
      <c r="R911" s="2" t="s">
        <v>1109</v>
      </c>
    </row>
    <row r="912" spans="1:18" ht="54">
      <c r="A912" s="12">
        <v>10325</v>
      </c>
      <c r="B912" s="12" t="s">
        <v>1</v>
      </c>
      <c r="C912" s="12" t="s">
        <v>993</v>
      </c>
      <c r="D912" s="12" t="s">
        <v>994</v>
      </c>
      <c r="E912" s="12">
        <v>1030205</v>
      </c>
      <c r="F912" s="12">
        <v>1030205003</v>
      </c>
      <c r="G912" s="12" t="s">
        <v>171</v>
      </c>
      <c r="H912" s="12">
        <v>3</v>
      </c>
      <c r="I912" s="12" t="s">
        <v>356</v>
      </c>
      <c r="J912" s="13">
        <v>118000</v>
      </c>
      <c r="K912" s="12" t="s">
        <v>418</v>
      </c>
      <c r="L912" s="12" t="s">
        <v>422</v>
      </c>
      <c r="M912" s="12" t="s">
        <v>1110</v>
      </c>
      <c r="N912" s="8">
        <v>11</v>
      </c>
      <c r="O912" s="12" t="s">
        <v>534</v>
      </c>
      <c r="R912" s="2" t="s">
        <v>1109</v>
      </c>
    </row>
    <row r="913" spans="1:18" s="21" customFormat="1" ht="54">
      <c r="A913" s="8">
        <v>10326</v>
      </c>
      <c r="B913" s="8" t="s">
        <v>1</v>
      </c>
      <c r="C913" s="8" t="s">
        <v>993</v>
      </c>
      <c r="D913" s="8" t="s">
        <v>994</v>
      </c>
      <c r="E913" s="8">
        <v>1040399</v>
      </c>
      <c r="F913" s="8">
        <v>1040399999</v>
      </c>
      <c r="G913" s="8" t="s">
        <v>172</v>
      </c>
      <c r="H913" s="8"/>
      <c r="I913" s="8" t="s">
        <v>544</v>
      </c>
      <c r="J913" s="18">
        <v>880000</v>
      </c>
      <c r="K913" s="8"/>
      <c r="L913" s="8"/>
      <c r="M913" s="8" t="s">
        <v>1110</v>
      </c>
      <c r="N913" s="8">
        <v>11</v>
      </c>
      <c r="O913" s="8" t="s">
        <v>534</v>
      </c>
      <c r="R913" s="21" t="s">
        <v>1109</v>
      </c>
    </row>
    <row r="914" spans="1:18" ht="54">
      <c r="A914" s="12">
        <v>10326</v>
      </c>
      <c r="B914" s="12" t="s">
        <v>1</v>
      </c>
      <c r="C914" s="12" t="s">
        <v>993</v>
      </c>
      <c r="D914" s="12" t="s">
        <v>994</v>
      </c>
      <c r="E914" s="12">
        <v>1040399</v>
      </c>
      <c r="F914" s="12">
        <v>1040399999</v>
      </c>
      <c r="G914" s="12" t="s">
        <v>172</v>
      </c>
      <c r="H914" s="12">
        <v>1</v>
      </c>
      <c r="I914" s="12" t="s">
        <v>810</v>
      </c>
      <c r="J914" s="13">
        <v>850000</v>
      </c>
      <c r="K914" s="12" t="s">
        <v>418</v>
      </c>
      <c r="L914" s="12" t="s">
        <v>422</v>
      </c>
      <c r="M914" s="12" t="s">
        <v>1110</v>
      </c>
      <c r="N914" s="8">
        <v>11</v>
      </c>
      <c r="O914" s="12" t="s">
        <v>534</v>
      </c>
      <c r="R914" s="2" t="s">
        <v>1109</v>
      </c>
    </row>
    <row r="915" spans="1:18" ht="42.75" customHeight="1">
      <c r="A915" s="12">
        <v>10326</v>
      </c>
      <c r="B915" s="12" t="s">
        <v>1</v>
      </c>
      <c r="C915" s="12" t="s">
        <v>993</v>
      </c>
      <c r="D915" s="12" t="s">
        <v>994</v>
      </c>
      <c r="E915" s="12">
        <v>1040399</v>
      </c>
      <c r="F915" s="12">
        <v>1040399999</v>
      </c>
      <c r="G915" s="12" t="s">
        <v>172</v>
      </c>
      <c r="H915" s="12">
        <v>2</v>
      </c>
      <c r="I915" s="12" t="s">
        <v>811</v>
      </c>
      <c r="J915" s="13">
        <v>30000</v>
      </c>
      <c r="K915" s="12" t="s">
        <v>418</v>
      </c>
      <c r="L915" s="12" t="s">
        <v>422</v>
      </c>
      <c r="M915" s="12" t="s">
        <v>1110</v>
      </c>
      <c r="N915" s="8">
        <v>11</v>
      </c>
      <c r="O915" s="12" t="s">
        <v>534</v>
      </c>
      <c r="R915" s="2" t="s">
        <v>1109</v>
      </c>
    </row>
    <row r="916" spans="1:18" s="21" customFormat="1" ht="45" customHeight="1">
      <c r="A916" s="8">
        <v>10328</v>
      </c>
      <c r="B916" s="8" t="s">
        <v>1</v>
      </c>
      <c r="C916" s="8" t="s">
        <v>993</v>
      </c>
      <c r="D916" s="8" t="s">
        <v>994</v>
      </c>
      <c r="E916" s="8">
        <v>1030299</v>
      </c>
      <c r="F916" s="8">
        <v>1030299012</v>
      </c>
      <c r="G916" s="8" t="s">
        <v>173</v>
      </c>
      <c r="H916" s="8"/>
      <c r="I916" s="8" t="s">
        <v>544</v>
      </c>
      <c r="J916" s="18">
        <v>29277.16</v>
      </c>
      <c r="K916" s="8"/>
      <c r="L916" s="8"/>
      <c r="M916" s="8" t="s">
        <v>1110</v>
      </c>
      <c r="N916" s="8">
        <v>11</v>
      </c>
      <c r="O916" s="8" t="s">
        <v>534</v>
      </c>
      <c r="R916" s="21" t="s">
        <v>1109</v>
      </c>
    </row>
    <row r="917" spans="1:18" ht="42.75" customHeight="1">
      <c r="A917" s="12">
        <v>10328</v>
      </c>
      <c r="B917" s="12" t="s">
        <v>1</v>
      </c>
      <c r="C917" s="12" t="s">
        <v>993</v>
      </c>
      <c r="D917" s="12" t="s">
        <v>994</v>
      </c>
      <c r="E917" s="12">
        <v>1030299</v>
      </c>
      <c r="F917" s="12">
        <v>1030299012</v>
      </c>
      <c r="G917" s="12" t="s">
        <v>173</v>
      </c>
      <c r="H917" s="12">
        <v>1</v>
      </c>
      <c r="I917" s="12" t="s">
        <v>812</v>
      </c>
      <c r="J917" s="13">
        <v>29277.16</v>
      </c>
      <c r="K917" s="12" t="s">
        <v>418</v>
      </c>
      <c r="L917" s="12" t="s">
        <v>523</v>
      </c>
      <c r="M917" s="12" t="s">
        <v>1110</v>
      </c>
      <c r="N917" s="8">
        <v>11</v>
      </c>
      <c r="O917" s="12" t="s">
        <v>534</v>
      </c>
      <c r="R917" s="2" t="s">
        <v>1109</v>
      </c>
    </row>
    <row r="918" spans="1:18" s="21" customFormat="1" ht="54">
      <c r="A918" s="8">
        <v>10632</v>
      </c>
      <c r="B918" s="8" t="s">
        <v>1</v>
      </c>
      <c r="C918" s="8" t="s">
        <v>993</v>
      </c>
      <c r="D918" s="8" t="s">
        <v>1004</v>
      </c>
      <c r="E918" s="8">
        <v>1030207</v>
      </c>
      <c r="F918" s="8">
        <v>1030207008</v>
      </c>
      <c r="G918" s="8" t="s">
        <v>265</v>
      </c>
      <c r="H918" s="8"/>
      <c r="I918" s="8" t="s">
        <v>544</v>
      </c>
      <c r="J918" s="18">
        <v>6502.1</v>
      </c>
      <c r="K918" s="8"/>
      <c r="L918" s="8"/>
      <c r="M918" s="8" t="s">
        <v>1110</v>
      </c>
      <c r="N918" s="8">
        <v>11</v>
      </c>
      <c r="O918" s="8" t="s">
        <v>534</v>
      </c>
      <c r="R918" s="21" t="s">
        <v>1109</v>
      </c>
    </row>
    <row r="919" spans="1:18" ht="54">
      <c r="A919" s="12">
        <v>10632</v>
      </c>
      <c r="B919" s="12" t="s">
        <v>1</v>
      </c>
      <c r="C919" s="12" t="s">
        <v>993</v>
      </c>
      <c r="D919" s="12" t="s">
        <v>1004</v>
      </c>
      <c r="E919" s="12">
        <v>1030207</v>
      </c>
      <c r="F919" s="12">
        <v>1030207008</v>
      </c>
      <c r="G919" s="12" t="s">
        <v>265</v>
      </c>
      <c r="H919" s="12">
        <v>1</v>
      </c>
      <c r="I919" s="12" t="s">
        <v>825</v>
      </c>
      <c r="J919" s="13">
        <v>6502.1</v>
      </c>
      <c r="K919" s="12" t="s">
        <v>418</v>
      </c>
      <c r="L919" s="12" t="s">
        <v>422</v>
      </c>
      <c r="M919" s="12" t="s">
        <v>1110</v>
      </c>
      <c r="N919" s="8">
        <v>11</v>
      </c>
      <c r="O919" s="12" t="s">
        <v>534</v>
      </c>
      <c r="R919" s="2" t="s">
        <v>1109</v>
      </c>
    </row>
    <row r="920" spans="1:18" s="21" customFormat="1">
      <c r="J920" s="27"/>
      <c r="P920" s="38"/>
    </row>
    <row r="921" spans="1:18">
      <c r="P921" s="39"/>
    </row>
    <row r="922" spans="1:18">
      <c r="P922" s="39"/>
    </row>
    <row r="923" spans="1:18">
      <c r="P923" s="39"/>
    </row>
  </sheetData>
  <autoFilter ref="A1:S919">
    <sortState ref="A2:S881">
      <sortCondition ref="N1"/>
    </sortState>
  </autoFilter>
  <sortState ref="A2:M828">
    <sortCondition ref="M2:M828"/>
  </sortState>
  <printOptions horizontalCentered="1"/>
  <pageMargins left="0.15748031496062992" right="0.15748031496062992" top="0.78740157480314965" bottom="0.59055118110236227" header="0.51181102362204722" footer="0.51181102362204722"/>
  <pageSetup paperSize="8" scale="45" firstPageNumber="0" fitToWidth="32" fitToHeight="32" pageOrder="overThenDown" orientation="landscape" r:id="rId1"/>
  <headerFooter alignWithMargins="0">
    <oddHeader>&amp;L&amp;14Bilancio gestionale 2021 -SPESA</oddHead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Foglio2</vt:lpstr>
      <vt:lpstr>Entrata</vt:lpstr>
      <vt:lpstr>Foglio1</vt:lpstr>
      <vt:lpstr>Spesa</vt:lpstr>
      <vt:lpstr>Entrata!Area_stampa</vt:lpstr>
      <vt:lpstr>Spesa!Area_stampa</vt:lpstr>
      <vt:lpstr>Entrata!Titoli_stampa</vt:lpstr>
      <vt:lpstr>Spesa!Titoli_stampa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s.pini</cp:lastModifiedBy>
  <cp:lastPrinted>2021-02-26T14:28:51Z</cp:lastPrinted>
  <dcterms:created xsi:type="dcterms:W3CDTF">2020-10-19T08:33:17Z</dcterms:created>
  <dcterms:modified xsi:type="dcterms:W3CDTF">2021-03-16T12:05:40Z</dcterms:modified>
</cp:coreProperties>
</file>