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UP_6_2023\"/>
    </mc:Choice>
  </mc:AlternateContent>
  <xr:revisionPtr revIDLastSave="0" documentId="13_ncr:1_{B1E60456-34B7-4959-96FD-C2DCEA3F1EB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SPESA!$A$3:$J$1678</definedName>
    <definedName name="_xlnm._FilterDatabase" localSheetId="2" hidden="1">'Variazioni FPV spesa'!$A$8:$E$10</definedName>
    <definedName name="_xlnm.Print_Area" localSheetId="0">ENTRATA!$A$1:$J$221</definedName>
    <definedName name="_xlnm.Print_Area" localSheetId="1">SPESA!$A$1:$I$1676</definedName>
    <definedName name="_xlnm.Print_Titles" localSheetId="0">ENTRATA!$A:$E,ENTRATA!$4:$8</definedName>
    <definedName name="_xlnm.Print_Titles" localSheetId="1">SPESA!$3:$3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2" i="4" l="1"/>
  <c r="J67" i="4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2" i="6"/>
  <c r="I1492" i="6" s="1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F1222" i="6"/>
  <c r="I1222" i="6" s="1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F441" i="6"/>
  <c r="I441" i="6" s="1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48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83" i="6"/>
  <c r="F79" i="6"/>
  <c r="F70" i="6"/>
  <c r="F66" i="6"/>
  <c r="F57" i="6"/>
  <c r="F53" i="6"/>
  <c r="F44" i="6"/>
  <c r="F40" i="6"/>
  <c r="F27" i="6"/>
  <c r="F23" i="6"/>
  <c r="F14" i="6"/>
  <c r="I1638" i="6" l="1"/>
  <c r="I1642" i="6" s="1"/>
  <c r="I1639" i="6"/>
  <c r="I1643" i="6" s="1"/>
  <c r="F113" i="6"/>
  <c r="F61" i="6"/>
  <c r="I1640" i="6"/>
  <c r="I1644" i="6" s="1"/>
  <c r="F1640" i="6"/>
  <c r="F1644" i="6" s="1"/>
  <c r="F1002" i="6"/>
  <c r="F490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G1514" i="6"/>
  <c r="F1514" i="6"/>
  <c r="H1513" i="6"/>
  <c r="G1513" i="6"/>
  <c r="F1513" i="6"/>
  <c r="H1512" i="6"/>
  <c r="G1512" i="6"/>
  <c r="F1512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568" i="6" l="1"/>
  <c r="I111" i="6"/>
  <c r="F1517" i="6"/>
  <c r="I1435" i="6"/>
  <c r="F1603" i="6"/>
  <c r="F567" i="6"/>
  <c r="F471" i="6"/>
  <c r="G527" i="6"/>
  <c r="G568" i="6"/>
  <c r="I150" i="6"/>
  <c r="F566" i="6"/>
  <c r="F1557" i="6"/>
  <c r="H1559" i="6"/>
  <c r="F949" i="6"/>
  <c r="G1558" i="6"/>
  <c r="H568" i="6"/>
  <c r="F624" i="6"/>
  <c r="H469" i="6"/>
  <c r="H948" i="6"/>
  <c r="F1558" i="6"/>
  <c r="G891" i="6"/>
  <c r="H947" i="6"/>
  <c r="H1305" i="6"/>
  <c r="G471" i="6"/>
  <c r="F1306" i="6"/>
  <c r="G1476" i="6"/>
  <c r="G1519" i="6"/>
  <c r="G1306" i="6"/>
  <c r="F1436" i="6"/>
  <c r="G783" i="6"/>
  <c r="F1304" i="6"/>
  <c r="H1306" i="6"/>
  <c r="F1125" i="6"/>
  <c r="I1306" i="6"/>
  <c r="G1304" i="6"/>
  <c r="I1304" i="6"/>
  <c r="F1518" i="6"/>
  <c r="I390" i="6"/>
  <c r="I411" i="6" s="1"/>
  <c r="I1126" i="6"/>
  <c r="F1305" i="6"/>
  <c r="H1378" i="6"/>
  <c r="I1380" i="6"/>
  <c r="F1435" i="6"/>
  <c r="G1437" i="6"/>
  <c r="G1475" i="6"/>
  <c r="G1518" i="6"/>
  <c r="H1603" i="6"/>
  <c r="H1304" i="6"/>
  <c r="G1305" i="6"/>
  <c r="H1437" i="6"/>
  <c r="G782" i="6"/>
  <c r="I1517" i="6"/>
  <c r="F1605" i="6"/>
  <c r="F469" i="6"/>
  <c r="H527" i="6"/>
  <c r="G624" i="6"/>
  <c r="H782" i="6"/>
  <c r="H891" i="6"/>
  <c r="F948" i="6"/>
  <c r="I1124" i="6"/>
  <c r="I1378" i="6"/>
  <c r="G1435" i="6"/>
  <c r="H1475" i="6"/>
  <c r="F1519" i="6"/>
  <c r="G1557" i="6"/>
  <c r="G1605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I1519" i="6"/>
  <c r="H1518" i="6"/>
  <c r="H1557" i="6"/>
  <c r="H1605" i="6"/>
  <c r="I1603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7" i="6"/>
  <c r="H1519" i="6"/>
  <c r="I1557" i="6"/>
  <c r="H1558" i="6"/>
  <c r="F1604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7" i="6"/>
  <c r="F1559" i="6"/>
  <c r="G1604" i="6"/>
  <c r="F625" i="6"/>
  <c r="G892" i="6"/>
  <c r="F1124" i="6"/>
  <c r="G1379" i="6"/>
  <c r="G1603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9" i="6"/>
  <c r="G1559" i="6"/>
  <c r="H1604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600" i="6"/>
  <c r="I1605" i="6" s="1"/>
  <c r="I1599" i="6"/>
  <c r="I1604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7" i="6"/>
  <c r="I1558" i="6" s="1"/>
  <c r="I1513" i="6"/>
  <c r="I1518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G167" i="6"/>
  <c r="G1670" i="6" s="1"/>
  <c r="G1674" i="6" s="1"/>
  <c r="I72" i="6"/>
  <c r="I527" i="6"/>
  <c r="G168" i="6"/>
  <c r="G1671" i="6" s="1"/>
  <c r="G1675" i="6" s="1"/>
  <c r="I471" i="6"/>
  <c r="F167" i="6"/>
  <c r="F1670" i="6" s="1"/>
  <c r="F1674" i="6" s="1"/>
  <c r="H169" i="6"/>
  <c r="H1672" i="6" s="1"/>
  <c r="H1676" i="6" s="1"/>
  <c r="H167" i="6"/>
  <c r="H1670" i="6" s="1"/>
  <c r="H1674" i="6" s="1"/>
  <c r="H168" i="6"/>
  <c r="H1671" i="6" s="1"/>
  <c r="H1675" i="6" s="1"/>
  <c r="I1305" i="6"/>
  <c r="I587" i="6"/>
  <c r="I567" i="6"/>
  <c r="I1125" i="6"/>
  <c r="I644" i="6"/>
  <c r="I660" i="6" s="1"/>
  <c r="I1379" i="6"/>
  <c r="I470" i="6"/>
  <c r="I60" i="6"/>
  <c r="G169" i="6"/>
  <c r="G1672" i="6" s="1"/>
  <c r="G1676" i="6" s="1"/>
  <c r="I61" i="6"/>
  <c r="F169" i="6"/>
  <c r="F1672" i="6" s="1"/>
  <c r="F1676" i="6" s="1"/>
  <c r="F168" i="6"/>
  <c r="F1671" i="6" s="1"/>
  <c r="F1675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2" i="6" l="1"/>
  <c r="I1676" i="6" s="1"/>
  <c r="I619" i="6"/>
  <c r="I624" i="6"/>
  <c r="I643" i="6" l="1"/>
  <c r="I623" i="6"/>
  <c r="I659" i="6" l="1"/>
  <c r="I782" i="6" s="1"/>
  <c r="I1670" i="6" s="1"/>
  <c r="I1674" i="6" s="1"/>
  <c r="I783" i="6"/>
  <c r="I1671" i="6" s="1"/>
  <c r="I1675" i="6" s="1"/>
  <c r="J114" i="4"/>
  <c r="G14" i="4"/>
  <c r="J126" i="4" l="1"/>
  <c r="J90" i="4"/>
  <c r="J207" i="4" l="1"/>
  <c r="J57" i="4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27" i="4" s="1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226" i="4" s="1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6" i="4" s="1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F35" i="5" l="1"/>
  <c r="I51" i="5"/>
  <c r="I53" i="5" s="1"/>
  <c r="J156" i="4"/>
  <c r="J103" i="4"/>
  <c r="J208" i="4"/>
  <c r="J227" i="4" s="1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J50" i="4"/>
  <c r="J104" i="4"/>
  <c r="J179" i="4"/>
  <c r="J14" i="4"/>
  <c r="G105" i="4"/>
  <c r="J131" i="4"/>
  <c r="J155" i="4"/>
  <c r="J76" i="4"/>
  <c r="E212" i="4"/>
  <c r="G212" i="4"/>
  <c r="G217" i="4" s="1"/>
  <c r="J209" i="4"/>
  <c r="J189" i="4"/>
  <c r="G35" i="5"/>
  <c r="G66" i="5" s="1"/>
  <c r="I33" i="5"/>
  <c r="I35" i="5" s="1"/>
  <c r="H214" i="4"/>
  <c r="H219" i="4" s="1"/>
  <c r="H213" i="4"/>
  <c r="H218" i="4" s="1"/>
  <c r="H223" i="4" s="1"/>
  <c r="J77" i="4"/>
  <c r="J132" i="4"/>
  <c r="J226" i="4" s="1"/>
  <c r="I214" i="4"/>
  <c r="I219" i="4" s="1"/>
  <c r="J157" i="4"/>
  <c r="J180" i="4"/>
  <c r="F66" i="5"/>
  <c r="J190" i="4"/>
  <c r="J49" i="4"/>
  <c r="J178" i="4"/>
  <c r="F78" i="4"/>
  <c r="H35" i="5"/>
  <c r="H66" i="5" s="1"/>
  <c r="F212" i="4"/>
  <c r="F217" i="4" s="1"/>
  <c r="F133" i="4"/>
  <c r="G213" i="4"/>
  <c r="G218" i="4" s="1"/>
  <c r="G225" i="4"/>
  <c r="G228" i="4" s="1"/>
  <c r="J88" i="4"/>
  <c r="J105" i="4" s="1"/>
  <c r="E217" i="4"/>
  <c r="J133" i="4"/>
  <c r="G180" i="4"/>
  <c r="H212" i="4"/>
  <c r="J51" i="4"/>
  <c r="F105" i="4"/>
  <c r="F157" i="4"/>
  <c r="F180" i="4"/>
  <c r="F213" i="4"/>
  <c r="F218" i="4" s="1"/>
  <c r="I66" i="5" l="1"/>
  <c r="G214" i="4"/>
  <c r="J212" i="4"/>
  <c r="J217" i="4" s="1"/>
  <c r="J225" i="4"/>
  <c r="J228" i="4" s="1"/>
  <c r="H224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<sst xmlns="http://schemas.openxmlformats.org/spreadsheetml/2006/main" count="4533" uniqueCount="496">
  <si>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</si>
  <si>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</si>
  <si>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</si>
  <si>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</si>
  <si>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</si>
  <si>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</si>
  <si>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</si>
  <si>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</si>
  <si>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</si>
  <si>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</si>
  <si>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</si>
  <si>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</si>
  <si>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</si>
  <si>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</si>
  <si>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</si>
  <si>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</si>
  <si>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</si>
  <si>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</si>
  <si>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</si>
  <si>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</si>
  <si>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</si>
  <si>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</si>
  <si>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</si>
  <si>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</si>
  <si>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</si>
  <si>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</si>
  <si>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</si>
  <si>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</si>
  <si>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</si>
  <si>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</si>
  <si>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</si>
  <si>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</si>
  <si>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</si>
  <si>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</si>
  <si>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</si>
  <si>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</si>
  <si>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</si>
  <si>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</si>
  <si>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</si>
  <si>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</si>
  <si>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</si>
  <si>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</si>
  <si>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</si>
  <si>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</si>
  <si>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</si>
  <si>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</si>
  <si>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</si>
  <si>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</si>
  <si>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</si>
  <si>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</si>
  <si>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</si>
  <si>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</si>
  <si>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</si>
  <si>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</si>
  <si>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</si>
  <si>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</si>
  <si>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</si>
  <si>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</si>
  <si>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</si>
  <si>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</si>
  <si>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</si>
  <si>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</si>
  <si>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</si>
  <si>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</si>
  <si>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</si>
  <si>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</si>
  <si>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</si>
  <si>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</si>
  <si>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</si>
  <si>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</si>
  <si>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</si>
  <si>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</si>
  <si>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</si>
  <si>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</si>
  <si>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</si>
  <si>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</si>
  <si>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</si>
  <si>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</si>
  <si>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</si>
  <si>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</si>
  <si>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</si>
  <si>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</si>
  <si>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</si>
  <si>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</si>
  <si>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</si>
  <si>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</si>
  <si>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</si>
  <si>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</si>
  <si>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</si>
  <si>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</si>
  <si>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</si>
  <si>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</si>
  <si>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</si>
  <si>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</si>
  <si>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</si>
  <si>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</si>
  <si>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</si>
  <si>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</si>
  <si>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</si>
  <si>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</si>
  <si>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</si>
  <si>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</si>
  <si>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</si>
  <si>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</si>
  <si>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</si>
  <si>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</si>
  <si>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</si>
  <si>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</si>
  <si>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</si>
  <si>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</si>
  <si>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</si>
  <si>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</si>
  <si>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</si>
  <si>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</si>
  <si>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</si>
  <si>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</si>
  <si>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</si>
  <si>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</si>
  <si>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</si>
  <si>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</si>
  <si>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</si>
  <si>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</si>
  <si>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</si>
  <si>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</si>
  <si>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</si>
  <si>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</si>
  <si>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</si>
  <si>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</si>
  <si>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</si>
  <si>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</si>
  <si>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</si>
  <si>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</si>
  <si>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</si>
  <si>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</si>
  <si>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</si>
  <si>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</si>
  <si>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</si>
  <si>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</si>
  <si>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</si>
  <si>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</si>
  <si>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</si>
  <si>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</si>
  <si>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</si>
  <si>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</si>
  <si>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</si>
  <si>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</si>
  <si>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</si>
  <si>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</si>
  <si>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</si>
  <si>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</si>
  <si>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</si>
  <si>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</si>
  <si>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</si>
  <si>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</si>
  <si>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</si>
  <si>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</si>
  <si>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</si>
  <si>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</si>
  <si>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</si>
  <si>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</si>
  <si>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</si>
  <si>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</si>
  <si>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</si>
  <si>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</si>
  <si>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</si>
  <si>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</si>
  <si>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</si>
  <si>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</si>
  <si>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</si>
  <si>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</si>
  <si>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</si>
  <si>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</si>
  <si>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</si>
  <si>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</si>
  <si>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</si>
  <si>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</si>
  <si>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</si>
  <si>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</si>
  <si>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</si>
  <si>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</si>
  <si>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</si>
  <si>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</si>
  <si>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</si>
  <si>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</si>
  <si>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</si>
  <si>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</si>
  <si>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</si>
  <si>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</si>
  <si>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</si>
  <si>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</si>
  <si>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</si>
  <si>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</si>
  <si>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</si>
  <si>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</si>
  <si>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</si>
  <si>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</si>
  <si>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</si>
  <si>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</si>
  <si>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</si>
  <si>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</si>
  <si>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</si>
  <si>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</si>
  <si>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</si>
  <si>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</si>
  <si>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</si>
  <si>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</si>
  <si>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</si>
  <si>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</si>
  <si>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</si>
  <si>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</si>
  <si>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</si>
  <si>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</si>
  <si>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</si>
  <si>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</si>
  <si>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</si>
  <si>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</si>
  <si>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</si>
  <si>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</si>
  <si>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</si>
  <si>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</si>
  <si>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</si>
  <si>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</si>
  <si>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</si>
  <si>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</si>
  <si>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</si>
  <si>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</si>
  <si>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</si>
  <si>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</si>
  <si>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</si>
  <si>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</si>
  <si>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</si>
  <si>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</si>
  <si>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</si>
  <si>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</si>
  <si>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</si>
  <si>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</si>
  <si>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</si>
  <si>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</si>
  <si>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</si>
  <si>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</si>
  <si>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</si>
  <si>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</si>
  <si>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</si>
  <si>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</si>
  <si>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</si>
  <si>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</si>
  <si>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</si>
  <si>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</si>
  <si>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</si>
  <si>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</si>
  <si>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</si>
  <si>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</si>
  <si>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</si>
  <si>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</si>
  <si>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</si>
  <si>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</si>
  <si>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</si>
  <si>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</si>
  <si>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</si>
  <si>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</si>
  <si>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</si>
  <si>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</si>
  <si>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</si>
  <si>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</si>
  <si>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</si>
  <si>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</si>
  <si>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</si>
  <si>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</si>
  <si>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</si>
  <si>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</si>
  <si>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</si>
  <si>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</si>
  <si>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</si>
  <si>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</si>
  <si>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</si>
  <si>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</si>
  <si>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</si>
  <si>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</si>
  <si>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</si>
  <si>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</si>
  <si>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</si>
  <si>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</si>
  <si>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</si>
  <si>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</si>
  <si>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</si>
  <si>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</si>
  <si>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</si>
  <si>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</si>
  <si>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</si>
  <si>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</si>
  <si>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</si>
  <si>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</si>
  <si>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</si>
  <si>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</si>
  <si>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</si>
  <si>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</si>
  <si>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</si>
  <si>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</si>
  <si>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</si>
  <si>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</si>
  <si>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</si>
  <si>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</si>
  <si>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</si>
  <si>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</si>
  <si>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</si>
  <si>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</si>
  <si>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</si>
  <si>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</si>
  <si>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</si>
  <si>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</si>
  <si>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</si>
  <si>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</si>
  <si>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</si>
  <si>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</si>
  <si>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</si>
  <si>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</si>
  <si>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</si>
  <si>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</si>
  <si>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</si>
  <si>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</si>
  <si>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</si>
  <si>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</si>
  <si>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</si>
  <si>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</si>
  <si>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</si>
  <si>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</si>
  <si>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</si>
  <si>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</si>
  <si>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</si>
  <si>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</si>
  <si>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</si>
  <si>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</si>
  <si>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</si>
  <si>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</si>
  <si>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</si>
  <si>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</si>
  <si>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</si>
  <si>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</si>
  <si>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</si>
  <si>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</si>
  <si>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</si>
  <si>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</si>
  <si>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</si>
  <si>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</si>
  <si>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</si>
  <si>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</si>
  <si>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</si>
  <si>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</si>
  <si>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</si>
  <si>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</si>
  <si>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</si>
  <si>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</si>
  <si>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</si>
  <si>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</si>
  <si>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cassa</t>
  </si>
  <si>
    <t>Totale</t>
  </si>
  <si>
    <t>Cassa</t>
  </si>
  <si>
    <t>COMPETENZA</t>
  </si>
  <si>
    <t>ANNO N</t>
  </si>
  <si>
    <t>Diff.</t>
  </si>
  <si>
    <t>Competenza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</si>
  <si>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</si>
  <si>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</si>
  <si>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</si>
  <si>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</si>
  <si>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FPV</t>
  </si>
  <si>
    <t>Controllo iniziale</t>
  </si>
  <si>
    <t>Controllo con variaz</t>
  </si>
  <si>
    <t>Diff Comp</t>
  </si>
  <si>
    <t>Diff cassa</t>
  </si>
  <si>
    <t>Increm ATTIVITA</t>
  </si>
  <si>
    <t>Previsioni 2023 aggiornate alla presente deliberazione</t>
  </si>
  <si>
    <t>Previsioni 2023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</si>
  <si>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</si>
  <si>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</si>
  <si>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</si>
  <si>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</si>
  <si>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</si>
  <si>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</si>
  <si>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</si>
  <si>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</si>
  <si>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</si>
  <si>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</si>
  <si>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</si>
  <si>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</si>
  <si>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</si>
  <si>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</si>
  <si>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</si>
  <si>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</si>
  <si>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</si>
  <si>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</si>
  <si>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</si>
  <si>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</si>
  <si>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FILTRO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</si>
  <si>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</si>
  <si>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</si>
  <si>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</si>
  <si>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</si>
  <si>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</si>
  <si>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</si>
  <si>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</si>
  <si>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</si>
  <si>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</si>
  <si>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</si>
  <si>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</si>
  <si>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</si>
  <si>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</si>
  <si>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</si>
  <si>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</si>
  <si>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</si>
  <si>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</si>
  <si>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</si>
  <si>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</si>
  <si>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</si>
  <si>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</si>
  <si>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</si>
  <si>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</si>
  <si>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</si>
  <si>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</si>
  <si>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</si>
  <si>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</si>
  <si>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</si>
  <si>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</si>
  <si>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</si>
  <si>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</si>
  <si>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</si>
  <si>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</si>
  <si>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</si>
  <si>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</si>
  <si>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</si>
  <si>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</si>
  <si>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</si>
  <si>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</si>
  <si>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</si>
  <si>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</si>
  <si>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</si>
  <si>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</si>
  <si>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</si>
  <si>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</si>
  <si>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</si>
  <si>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</si>
  <si>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</si>
  <si>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</si>
  <si>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</si>
  <si>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</si>
  <si>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</si>
  <si>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</si>
  <si>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</si>
  <si>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</si>
  <si>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</si>
  <si>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</si>
  <si>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</si>
  <si>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</si>
  <si>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</si>
  <si>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</si>
  <si>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</si>
  <si>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</si>
  <si>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</si>
  <si>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</si>
  <si>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</si>
  <si>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</si>
  <si>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</si>
  <si>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</si>
  <si>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</si>
  <si>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</si>
  <si>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</si>
  <si>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</si>
  <si>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</si>
  <si>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</si>
  <si>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</si>
  <si>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</si>
  <si>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</si>
  <si>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</si>
  <si>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</si>
  <si>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</si>
  <si>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</si>
  <si>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</si>
  <si>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</si>
  <si>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</si>
  <si>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</si>
  <si>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</si>
  <si>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</si>
  <si>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</si>
  <si>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</si>
  <si>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</si>
  <si>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</si>
  <si>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</si>
  <si>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</si>
  <si>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</si>
  <si>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</si>
  <si>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</si>
  <si>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Fondo di cassa all'1/1/2023</t>
  </si>
  <si>
    <t xml:space="preserve">Politica regionale unitaria per le relazioni con le altre autonomie territoriali e locali </t>
  </si>
  <si>
    <t>Allegato C</t>
  </si>
  <si>
    <t>Bilancio di previsione 2023-2024-2025- ENTRATA -  - Deliberazione UP aggiornamento residui e variazioni di cassa</t>
  </si>
  <si>
    <t>Bilancio di previsione 2023-2024-2025- SPESA -  - Deliberazione UP aggiornamento residui e variazioni di 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</si>
</sst>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  <numFmt numFmtId="165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5" fillId="0" borderId="0"/>
  </cellStyleXfs>
  <cellXfs count="373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1" fillId="3" borderId="0" xfId="2" applyFont="1" applyFill="1"/>
    <xf numFmtId="43" fontId="22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3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1" fillId="3" borderId="0" xfId="0" applyNumberFormat="1" applyFont="1" applyFill="1" applyAlignment="1">
      <alignment horizontal="left" vertical="center" wrapText="1"/>
    </xf>
    <xf numFmtId="4" fontId="26" fillId="0" borderId="0" xfId="0" applyNumberFormat="1" applyFont="1"/>
    <xf numFmtId="43" fontId="28" fillId="0" borderId="19" xfId="2" applyFont="1" applyBorder="1" applyAlignment="1">
      <alignment horizontal="center" vertical="center" wrapText="1"/>
    </xf>
    <xf numFmtId="43" fontId="28" fillId="0" borderId="22" xfId="2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43" fontId="28" fillId="2" borderId="25" xfId="2" applyFont="1" applyFill="1" applyBorder="1" applyAlignment="1">
      <alignment horizontal="center" vertical="center" wrapText="1"/>
    </xf>
    <xf numFmtId="43" fontId="28" fillId="2" borderId="17" xfId="2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3" fontId="29" fillId="0" borderId="17" xfId="2" applyFont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left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43" fontId="29" fillId="4" borderId="29" xfId="2" applyFont="1" applyFill="1" applyBorder="1" applyAlignment="1">
      <alignment horizontal="center" vertical="center" wrapText="1"/>
    </xf>
    <xf numFmtId="43" fontId="29" fillId="4" borderId="26" xfId="2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left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43" fontId="28" fillId="4" borderId="25" xfId="2" applyFont="1" applyFill="1" applyBorder="1" applyAlignment="1">
      <alignment horizontal="center" vertical="center" wrapText="1"/>
    </xf>
    <xf numFmtId="43" fontId="28" fillId="4" borderId="17" xfId="2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43" fontId="28" fillId="2" borderId="25" xfId="2" applyFont="1" applyFill="1" applyBorder="1" applyAlignment="1">
      <alignment vertical="center" wrapText="1"/>
    </xf>
    <xf numFmtId="43" fontId="28" fillId="2" borderId="17" xfId="2" applyFont="1" applyFill="1" applyBorder="1" applyAlignment="1">
      <alignment vertical="center" wrapText="1"/>
    </xf>
    <xf numFmtId="0" fontId="28" fillId="2" borderId="13" xfId="0" applyFont="1" applyFill="1" applyBorder="1" applyAlignment="1">
      <alignment horizontal="right" vertical="center" wrapText="1"/>
    </xf>
    <xf numFmtId="0" fontId="30" fillId="2" borderId="13" xfId="0" applyFont="1" applyFill="1" applyBorder="1" applyAlignment="1">
      <alignment horizontal="right" vertical="center" wrapText="1"/>
    </xf>
    <xf numFmtId="43" fontId="28" fillId="2" borderId="25" xfId="2" applyFont="1" applyFill="1" applyBorder="1" applyAlignment="1">
      <alignment horizontal="right" vertical="center" wrapText="1"/>
    </xf>
    <xf numFmtId="43" fontId="28" fillId="2" borderId="17" xfId="2" applyFont="1" applyFill="1" applyBorder="1" applyAlignment="1">
      <alignment horizontal="right" vertical="center" wrapText="1"/>
    </xf>
    <xf numFmtId="43" fontId="28" fillId="0" borderId="19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0" borderId="19" xfId="2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43" fontId="28" fillId="3" borderId="22" xfId="2" applyFont="1" applyFill="1" applyBorder="1" applyAlignment="1">
      <alignment horizontal="center" vertical="center" wrapText="1"/>
    </xf>
    <xf numFmtId="43" fontId="29" fillId="0" borderId="25" xfId="2" applyFont="1" applyFill="1" applyBorder="1" applyAlignment="1">
      <alignment horizontal="center" vertical="center" wrapText="1"/>
    </xf>
    <xf numFmtId="43" fontId="28" fillId="0" borderId="22" xfId="2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9" fillId="3" borderId="25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43" fontId="29" fillId="3" borderId="17" xfId="2" applyFont="1" applyFill="1" applyBorder="1" applyAlignment="1">
      <alignment horizontal="center" vertical="center" wrapText="1"/>
    </xf>
    <xf numFmtId="43" fontId="28" fillId="3" borderId="19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3" fontId="33" fillId="0" borderId="0" xfId="2" applyFont="1" applyBorder="1" applyAlignment="1">
      <alignment horizontal="center" vertical="center" wrapText="1"/>
    </xf>
    <xf numFmtId="43" fontId="33" fillId="0" borderId="0" xfId="2" applyFont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43" fontId="34" fillId="4" borderId="15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43" fontId="34" fillId="0" borderId="17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center" vertical="center" wrapText="1"/>
    </xf>
    <xf numFmtId="43" fontId="34" fillId="4" borderId="28" xfId="2" applyFont="1" applyFill="1" applyBorder="1" applyAlignment="1">
      <alignment horizontal="center" vertical="center" wrapText="1"/>
    </xf>
    <xf numFmtId="43" fontId="34" fillId="4" borderId="26" xfId="2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43" fontId="35" fillId="0" borderId="0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right" vertical="center" wrapText="1"/>
    </xf>
    <xf numFmtId="0" fontId="35" fillId="2" borderId="13" xfId="0" applyFont="1" applyFill="1" applyBorder="1" applyAlignment="1">
      <alignment horizontal="center" vertical="center" wrapText="1"/>
    </xf>
    <xf numFmtId="43" fontId="35" fillId="2" borderId="13" xfId="2" applyFont="1" applyFill="1" applyBorder="1" applyAlignment="1">
      <alignment horizontal="center" vertical="center" wrapText="1"/>
    </xf>
    <xf numFmtId="43" fontId="35" fillId="2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43" fontId="34" fillId="0" borderId="19" xfId="2" applyFont="1" applyBorder="1" applyAlignment="1">
      <alignment horizontal="center" vertical="center" wrapText="1"/>
    </xf>
    <xf numFmtId="43" fontId="34" fillId="0" borderId="22" xfId="2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center" vertical="center" wrapText="1"/>
    </xf>
    <xf numFmtId="43" fontId="35" fillId="0" borderId="21" xfId="2" applyFont="1" applyBorder="1" applyAlignment="1">
      <alignment horizontal="center" vertical="center" wrapText="1"/>
    </xf>
    <xf numFmtId="43" fontId="35" fillId="0" borderId="18" xfId="2" applyFont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righ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43" fontId="35" fillId="0" borderId="19" xfId="2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13" xfId="0" applyFont="1" applyFill="1" applyBorder="1" applyAlignment="1">
      <alignment horizontal="left" vertical="center" wrapText="1"/>
    </xf>
    <xf numFmtId="43" fontId="35" fillId="2" borderId="25" xfId="2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left" vertical="center" wrapText="1"/>
    </xf>
    <xf numFmtId="43" fontId="34" fillId="4" borderId="29" xfId="2" applyFont="1" applyFill="1" applyBorder="1" applyAlignment="1">
      <alignment horizontal="center" vertical="center" wrapText="1"/>
    </xf>
    <xf numFmtId="43" fontId="34" fillId="3" borderId="19" xfId="2" applyFont="1" applyFill="1" applyBorder="1" applyAlignment="1">
      <alignment horizontal="center" vertical="center" wrapText="1"/>
    </xf>
    <xf numFmtId="43" fontId="34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43" fontId="34" fillId="4" borderId="25" xfId="2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center" vertical="center" wrapText="1"/>
    </xf>
    <xf numFmtId="43" fontId="34" fillId="4" borderId="19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43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4" fillId="5" borderId="27" xfId="0" applyFont="1" applyFill="1" applyBorder="1" applyAlignment="1">
      <alignment horizontal="center" vertical="center" wrapText="1"/>
    </xf>
    <xf numFmtId="0" fontId="34" fillId="5" borderId="28" xfId="0" applyFont="1" applyFill="1" applyBorder="1" applyAlignment="1">
      <alignment horizontal="left" vertical="center" wrapText="1"/>
    </xf>
    <xf numFmtId="0" fontId="34" fillId="5" borderId="28" xfId="0" applyFont="1" applyFill="1" applyBorder="1" applyAlignment="1">
      <alignment horizontal="center" vertical="center" wrapText="1"/>
    </xf>
    <xf numFmtId="43" fontId="34" fillId="5" borderId="29" xfId="2" applyFont="1" applyFill="1" applyBorder="1" applyAlignment="1">
      <alignment horizontal="center" vertical="center" wrapText="1"/>
    </xf>
    <xf numFmtId="43" fontId="34" fillId="5" borderId="26" xfId="2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43" fontId="34" fillId="5" borderId="19" xfId="2" applyFont="1" applyFill="1" applyBorder="1" applyAlignment="1">
      <alignment horizontal="center" vertical="center" wrapText="1"/>
    </xf>
    <xf numFmtId="165" fontId="21" fillId="3" borderId="0" xfId="0" applyNumberFormat="1" applyFont="1" applyFill="1"/>
    <xf numFmtId="43" fontId="34" fillId="0" borderId="24" xfId="2" applyFont="1" applyFill="1" applyBorder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43" fontId="34" fillId="4" borderId="23" xfId="2" applyFont="1" applyFill="1" applyBorder="1" applyAlignment="1">
      <alignment horizontal="center" vertical="center" wrapText="1"/>
    </xf>
    <xf numFmtId="43" fontId="34" fillId="4" borderId="16" xfId="2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7"/>
  <sheetViews>
    <sheetView zoomScale="30" zoomScaleNormal="30" zoomScaleSheetLayoutView="20" workbookViewId="0">
      <pane ySplit="4560" topLeftCell="A127"/>
      <selection activeCell="D4" sqref="D4:D7"/>
      <selection pane="bottomLeft" activeCell="R199" sqref="R199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92.140625" style="92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4" customWidth="1"/>
    <col min="9" max="9" width="76" style="84" customWidth="1"/>
    <col min="10" max="10" width="75" style="66" customWidth="1"/>
    <col min="11" max="16384" width="9.140625" style="66"/>
  </cols>
  <sheetData>
    <row r="1" spans="1:19" ht="108" customHeight="1" x14ac:dyDescent="0.9">
      <c r="A1" s="323" t="s">
        <v>2</v>
      </c>
      <c r="B1" s="323"/>
      <c r="C1" s="323"/>
      <c r="D1" s="323"/>
      <c r="E1" s="323"/>
      <c r="F1" s="89"/>
      <c r="G1" s="89" t="s">
        <v>2</v>
      </c>
      <c r="H1" s="65"/>
      <c r="I1" s="65"/>
      <c r="J1" s="87" t="s">
        <v>493</v>
      </c>
    </row>
    <row r="2" spans="1:19" ht="180.75" customHeight="1" x14ac:dyDescent="0.9">
      <c r="A2" s="326" t="s">
        <v>494</v>
      </c>
      <c r="B2" s="326"/>
      <c r="C2" s="326"/>
      <c r="D2" s="326"/>
      <c r="E2" s="326"/>
      <c r="F2" s="326"/>
      <c r="G2" s="326"/>
      <c r="H2" s="326"/>
      <c r="I2" s="326"/>
      <c r="J2" s="326"/>
    </row>
    <row r="3" spans="1:19" x14ac:dyDescent="0.9">
      <c r="A3" s="59"/>
      <c r="B3" s="59"/>
      <c r="C3" s="68" t="s">
        <v>2</v>
      </c>
      <c r="D3" s="60"/>
      <c r="E3" s="60"/>
      <c r="F3" s="60"/>
      <c r="G3" s="60"/>
      <c r="H3" s="63" t="s">
        <v>2</v>
      </c>
      <c r="I3" s="63"/>
      <c r="J3" s="60"/>
    </row>
    <row r="4" spans="1:19" ht="29.25" customHeight="1" x14ac:dyDescent="0.9">
      <c r="A4" s="324" t="s">
        <v>0</v>
      </c>
      <c r="B4" s="324"/>
      <c r="C4" s="324" t="s">
        <v>1</v>
      </c>
      <c r="D4" s="320"/>
      <c r="E4" s="324" t="s">
        <v>328</v>
      </c>
      <c r="F4" s="319" t="s">
        <v>332</v>
      </c>
      <c r="G4" s="319" t="s">
        <v>372</v>
      </c>
      <c r="H4" s="319" t="s">
        <v>327</v>
      </c>
      <c r="I4" s="319"/>
      <c r="J4" s="319" t="s">
        <v>371</v>
      </c>
    </row>
    <row r="5" spans="1:19" ht="15" customHeight="1" x14ac:dyDescent="0.9">
      <c r="A5" s="324"/>
      <c r="B5" s="324"/>
      <c r="C5" s="325"/>
      <c r="D5" s="321"/>
      <c r="E5" s="324"/>
      <c r="F5" s="319"/>
      <c r="G5" s="319"/>
      <c r="H5" s="319"/>
      <c r="I5" s="319"/>
      <c r="J5" s="319"/>
    </row>
    <row r="6" spans="1:19" ht="15" customHeight="1" x14ac:dyDescent="0.9">
      <c r="A6" s="324"/>
      <c r="B6" s="324"/>
      <c r="C6" s="325"/>
      <c r="D6" s="321"/>
      <c r="E6" s="324"/>
      <c r="F6" s="319"/>
      <c r="G6" s="319"/>
      <c r="H6" s="319"/>
      <c r="I6" s="319"/>
      <c r="J6" s="319"/>
    </row>
    <row r="7" spans="1:19" ht="206.25" customHeight="1" x14ac:dyDescent="0.9">
      <c r="A7" s="324"/>
      <c r="B7" s="324"/>
      <c r="C7" s="325"/>
      <c r="D7" s="322"/>
      <c r="E7" s="324"/>
      <c r="F7" s="319"/>
      <c r="G7" s="319"/>
      <c r="H7" s="319"/>
      <c r="I7" s="319"/>
      <c r="J7" s="319"/>
      <c r="M7" s="66" t="s">
        <v>2</v>
      </c>
      <c r="S7" s="66" t="s">
        <v>2</v>
      </c>
    </row>
    <row r="8" spans="1:19" ht="130.9" customHeight="1" thickBot="1" x14ac:dyDescent="0.95">
      <c r="A8" s="205"/>
      <c r="B8" s="205"/>
      <c r="C8" s="206"/>
      <c r="D8" s="207"/>
      <c r="E8" s="205"/>
      <c r="F8" s="208"/>
      <c r="G8" s="208"/>
      <c r="H8" s="220" t="s">
        <v>325</v>
      </c>
      <c r="I8" s="220" t="s">
        <v>326</v>
      </c>
      <c r="J8" s="221"/>
    </row>
    <row r="9" spans="1:19" x14ac:dyDescent="0.9">
      <c r="A9" s="242"/>
      <c r="B9" s="209"/>
      <c r="C9" s="210"/>
      <c r="D9" s="211"/>
      <c r="E9" s="209"/>
      <c r="F9" s="212"/>
      <c r="G9" s="212"/>
      <c r="H9" s="217"/>
      <c r="I9" s="217"/>
      <c r="J9" s="217"/>
    </row>
    <row r="10" spans="1:19" x14ac:dyDescent="0.9">
      <c r="A10" s="243"/>
      <c r="B10" s="203"/>
      <c r="C10" s="244" t="s">
        <v>329</v>
      </c>
      <c r="D10" s="245" t="s">
        <v>334</v>
      </c>
      <c r="E10" s="203"/>
      <c r="F10" s="85">
        <v>5796.07</v>
      </c>
      <c r="G10" s="85">
        <v>0</v>
      </c>
      <c r="H10" s="213">
        <v>0</v>
      </c>
      <c r="I10" s="213">
        <v>0</v>
      </c>
      <c r="J10" s="214">
        <f>G10+H10-I10</f>
        <v>0</v>
      </c>
    </row>
    <row r="11" spans="1:19" x14ac:dyDescent="0.9">
      <c r="A11" s="243"/>
      <c r="B11" s="203"/>
      <c r="C11" s="244"/>
      <c r="D11" s="204"/>
      <c r="E11" s="203"/>
      <c r="F11" s="70"/>
      <c r="G11" s="70">
        <v>0</v>
      </c>
      <c r="H11" s="217"/>
      <c r="I11" s="217"/>
      <c r="J11" s="216">
        <f t="shared" ref="J11:J19" si="0">G11+H11-I11</f>
        <v>0</v>
      </c>
    </row>
    <row r="12" spans="1:19" ht="123" x14ac:dyDescent="0.9">
      <c r="A12" s="243"/>
      <c r="B12" s="203"/>
      <c r="C12" s="244" t="s">
        <v>330</v>
      </c>
      <c r="D12" s="245" t="s">
        <v>334</v>
      </c>
      <c r="E12" s="203"/>
      <c r="F12" s="85">
        <v>0</v>
      </c>
      <c r="G12" s="85">
        <v>548259.72</v>
      </c>
      <c r="H12" s="217">
        <v>0</v>
      </c>
      <c r="I12" s="217">
        <v>0</v>
      </c>
      <c r="J12" s="216">
        <f t="shared" si="0"/>
        <v>548259.72</v>
      </c>
    </row>
    <row r="13" spans="1:19" x14ac:dyDescent="0.9">
      <c r="A13" s="243"/>
      <c r="B13" s="203"/>
      <c r="C13" s="244"/>
      <c r="D13" s="204"/>
      <c r="E13" s="203"/>
      <c r="F13" s="70"/>
      <c r="G13" s="70"/>
      <c r="H13" s="217"/>
      <c r="I13" s="217"/>
      <c r="J13" s="216" t="s">
        <v>2</v>
      </c>
    </row>
    <row r="14" spans="1:19" x14ac:dyDescent="0.9">
      <c r="A14" s="243"/>
      <c r="B14" s="203"/>
      <c r="C14" s="244" t="s">
        <v>331</v>
      </c>
      <c r="D14" s="245" t="s">
        <v>334</v>
      </c>
      <c r="E14" s="203"/>
      <c r="F14" s="86">
        <v>2960920.48</v>
      </c>
      <c r="G14" s="69">
        <f>SUM(G16+G17+G18+G19)</f>
        <v>4979142.5199999996</v>
      </c>
      <c r="H14" s="217">
        <f>H16+H17+H18+H19</f>
        <v>0</v>
      </c>
      <c r="I14" s="217">
        <f>I16+I17+I18+I19</f>
        <v>0</v>
      </c>
      <c r="J14" s="217">
        <f>G14+H14-I14</f>
        <v>4979142.5199999996</v>
      </c>
    </row>
    <row r="15" spans="1:19" ht="9.75" customHeight="1" x14ac:dyDescent="0.9">
      <c r="A15" s="243"/>
      <c r="B15" s="203"/>
      <c r="C15" s="244"/>
      <c r="D15" s="60"/>
      <c r="E15" s="203"/>
      <c r="F15" s="61"/>
      <c r="G15" s="61"/>
      <c r="H15" s="217"/>
      <c r="I15" s="217">
        <v>0</v>
      </c>
      <c r="J15" s="216"/>
    </row>
    <row r="16" spans="1:19" x14ac:dyDescent="0.9">
      <c r="A16" s="243"/>
      <c r="B16" s="203"/>
      <c r="C16" s="246" t="s">
        <v>345</v>
      </c>
      <c r="D16" s="60" t="s">
        <v>334</v>
      </c>
      <c r="E16" s="203"/>
      <c r="F16" s="61">
        <v>2162944.52</v>
      </c>
      <c r="G16" s="61">
        <v>4665174.13</v>
      </c>
      <c r="H16" s="219">
        <v>0</v>
      </c>
      <c r="I16" s="216">
        <v>0</v>
      </c>
      <c r="J16" s="216">
        <f t="shared" si="0"/>
        <v>4665174.13</v>
      </c>
    </row>
    <row r="17" spans="1:10" x14ac:dyDescent="0.9">
      <c r="A17" s="243"/>
      <c r="B17" s="203"/>
      <c r="C17" s="246" t="s">
        <v>346</v>
      </c>
      <c r="D17" s="60" t="s">
        <v>334</v>
      </c>
      <c r="E17" s="203"/>
      <c r="F17" s="61">
        <v>505442.58</v>
      </c>
      <c r="G17" s="61">
        <v>313968.39</v>
      </c>
      <c r="H17" s="219">
        <v>0</v>
      </c>
      <c r="I17" s="217">
        <v>0</v>
      </c>
      <c r="J17" s="216">
        <f t="shared" si="0"/>
        <v>313968.39</v>
      </c>
    </row>
    <row r="18" spans="1:10" x14ac:dyDescent="0.9">
      <c r="A18" s="243"/>
      <c r="B18" s="203"/>
      <c r="C18" s="246" t="s">
        <v>347</v>
      </c>
      <c r="D18" s="60" t="s">
        <v>334</v>
      </c>
      <c r="E18" s="203"/>
      <c r="F18" s="61">
        <v>292533.38</v>
      </c>
      <c r="G18" s="61">
        <v>0</v>
      </c>
      <c r="H18" s="219">
        <v>0</v>
      </c>
      <c r="I18" s="217">
        <v>0</v>
      </c>
      <c r="J18" s="219">
        <f t="shared" si="0"/>
        <v>0</v>
      </c>
    </row>
    <row r="19" spans="1:10" x14ac:dyDescent="0.9">
      <c r="A19" s="243"/>
      <c r="B19" s="203"/>
      <c r="C19" s="246" t="s">
        <v>348</v>
      </c>
      <c r="D19" s="60" t="s">
        <v>334</v>
      </c>
      <c r="E19" s="203"/>
      <c r="F19" s="61">
        <v>0</v>
      </c>
      <c r="G19" s="61">
        <v>0</v>
      </c>
      <c r="H19" s="219">
        <v>0</v>
      </c>
      <c r="I19" s="217"/>
      <c r="J19" s="216">
        <f t="shared" si="0"/>
        <v>0</v>
      </c>
    </row>
    <row r="20" spans="1:10" x14ac:dyDescent="0.9">
      <c r="A20" s="243"/>
      <c r="B20" s="203"/>
      <c r="C20" s="244"/>
      <c r="D20" s="204"/>
      <c r="E20" s="203"/>
      <c r="F20" s="70"/>
      <c r="G20" s="70" t="s">
        <v>2</v>
      </c>
      <c r="H20" s="217"/>
      <c r="I20" s="217"/>
      <c r="J20" s="216" t="s">
        <v>2</v>
      </c>
    </row>
    <row r="21" spans="1:10" x14ac:dyDescent="0.9">
      <c r="A21" s="243"/>
      <c r="B21" s="203"/>
      <c r="C21" s="244" t="s">
        <v>491</v>
      </c>
      <c r="D21" s="60" t="s">
        <v>335</v>
      </c>
      <c r="E21" s="203"/>
      <c r="F21" s="70">
        <v>7280234.4399999995</v>
      </c>
      <c r="G21" s="70">
        <v>8000000</v>
      </c>
      <c r="H21" s="219">
        <v>0</v>
      </c>
      <c r="I21" s="217">
        <v>0</v>
      </c>
      <c r="J21" s="216">
        <f>G21+H21-I21</f>
        <v>8000000</v>
      </c>
    </row>
    <row r="22" spans="1:10" ht="19.5" customHeight="1" thickBot="1" x14ac:dyDescent="0.95">
      <c r="A22" s="243"/>
      <c r="B22" s="203"/>
      <c r="C22" s="301"/>
      <c r="D22" s="204"/>
      <c r="E22" s="203"/>
      <c r="F22" s="203"/>
      <c r="G22" s="302"/>
      <c r="H22" s="217"/>
      <c r="I22" s="217"/>
      <c r="J22" s="217"/>
    </row>
    <row r="23" spans="1:10" ht="9.75" hidden="1" customHeight="1" x14ac:dyDescent="0.9">
      <c r="A23" s="329" t="s">
        <v>3</v>
      </c>
      <c r="B23" s="330"/>
      <c r="C23" s="331" t="s">
        <v>4</v>
      </c>
      <c r="D23" s="331"/>
      <c r="E23" s="331"/>
      <c r="F23" s="304"/>
      <c r="G23" s="304"/>
      <c r="H23" s="305" t="s">
        <v>2</v>
      </c>
      <c r="I23" s="305" t="s">
        <v>2</v>
      </c>
      <c r="J23" s="305"/>
    </row>
    <row r="24" spans="1:10" ht="9.75" hidden="1" customHeight="1" x14ac:dyDescent="0.9">
      <c r="A24" s="247"/>
      <c r="B24" s="203"/>
      <c r="C24" s="222"/>
      <c r="D24" s="62"/>
      <c r="E24" s="62"/>
      <c r="F24" s="62"/>
      <c r="G24" s="62"/>
      <c r="H24" s="223"/>
      <c r="I24" s="223"/>
      <c r="J24" s="224"/>
    </row>
    <row r="25" spans="1:10" ht="9.75" hidden="1" customHeight="1" x14ac:dyDescent="0.9">
      <c r="A25" s="248" t="s">
        <v>5</v>
      </c>
      <c r="B25" s="203"/>
      <c r="C25" s="222" t="s">
        <v>6</v>
      </c>
      <c r="D25" s="60" t="s">
        <v>333</v>
      </c>
      <c r="E25" s="73">
        <v>0</v>
      </c>
      <c r="F25" s="61">
        <v>0</v>
      </c>
      <c r="G25" s="61">
        <v>0</v>
      </c>
      <c r="H25" s="223"/>
      <c r="I25" s="223"/>
      <c r="J25" s="218">
        <f>G25+H25-I25</f>
        <v>0</v>
      </c>
    </row>
    <row r="26" spans="1:10" ht="9.75" hidden="1" customHeight="1" x14ac:dyDescent="0.9">
      <c r="A26" s="248"/>
      <c r="B26" s="203"/>
      <c r="C26" s="68"/>
      <c r="D26" s="60" t="s">
        <v>334</v>
      </c>
      <c r="E26" s="60"/>
      <c r="F26" s="61">
        <v>0</v>
      </c>
      <c r="G26" s="61">
        <v>0</v>
      </c>
      <c r="H26" s="223"/>
      <c r="I26" s="223"/>
      <c r="J26" s="218">
        <f>G26+H26-I26</f>
        <v>0</v>
      </c>
    </row>
    <row r="27" spans="1:10" ht="9.75" hidden="1" customHeight="1" x14ac:dyDescent="0.9">
      <c r="A27" s="248"/>
      <c r="B27" s="203"/>
      <c r="C27" s="68"/>
      <c r="D27" s="60" t="s">
        <v>335</v>
      </c>
      <c r="E27" s="60"/>
      <c r="F27" s="61">
        <v>0</v>
      </c>
      <c r="G27" s="61">
        <v>0</v>
      </c>
      <c r="H27" s="223"/>
      <c r="I27" s="223"/>
      <c r="J27" s="218">
        <f>G27+H27-I27</f>
        <v>0</v>
      </c>
    </row>
    <row r="28" spans="1:10" ht="9.75" hidden="1" customHeight="1" x14ac:dyDescent="0.9">
      <c r="A28" s="247"/>
      <c r="B28" s="203"/>
      <c r="C28" s="68"/>
      <c r="D28" s="60"/>
      <c r="E28" s="60"/>
      <c r="F28" s="60"/>
      <c r="G28" s="60"/>
      <c r="H28" s="223"/>
      <c r="I28" s="223"/>
      <c r="J28" s="215"/>
    </row>
    <row r="29" spans="1:10" ht="9.75" hidden="1" customHeight="1" x14ac:dyDescent="0.9">
      <c r="A29" s="248" t="s">
        <v>7</v>
      </c>
      <c r="B29" s="203"/>
      <c r="C29" s="222" t="s">
        <v>8</v>
      </c>
      <c r="D29" s="60" t="s">
        <v>333</v>
      </c>
      <c r="E29" s="73">
        <v>0</v>
      </c>
      <c r="F29" s="61">
        <v>0</v>
      </c>
      <c r="G29" s="61">
        <v>0</v>
      </c>
      <c r="H29" s="223"/>
      <c r="I29" s="223"/>
      <c r="J29" s="218">
        <f>G29+H29-I29</f>
        <v>0</v>
      </c>
    </row>
    <row r="30" spans="1:10" ht="9.75" hidden="1" customHeight="1" x14ac:dyDescent="0.9">
      <c r="A30" s="248"/>
      <c r="B30" s="203"/>
      <c r="C30" s="68"/>
      <c r="D30" s="60" t="s">
        <v>334</v>
      </c>
      <c r="E30" s="60"/>
      <c r="F30" s="61">
        <v>0</v>
      </c>
      <c r="G30" s="61">
        <v>0</v>
      </c>
      <c r="H30" s="223"/>
      <c r="I30" s="223"/>
      <c r="J30" s="218">
        <f>G30+H30-I30</f>
        <v>0</v>
      </c>
    </row>
    <row r="31" spans="1:10" ht="9.75" hidden="1" customHeight="1" x14ac:dyDescent="0.9">
      <c r="A31" s="248"/>
      <c r="B31" s="203"/>
      <c r="C31" s="68"/>
      <c r="D31" s="60" t="s">
        <v>335</v>
      </c>
      <c r="E31" s="60"/>
      <c r="F31" s="61">
        <v>0</v>
      </c>
      <c r="G31" s="61">
        <v>0</v>
      </c>
      <c r="H31" s="223"/>
      <c r="I31" s="223"/>
      <c r="J31" s="218">
        <f>G31+H31-I31</f>
        <v>0</v>
      </c>
    </row>
    <row r="32" spans="1:10" ht="9.75" hidden="1" customHeight="1" x14ac:dyDescent="0.9">
      <c r="A32" s="247"/>
      <c r="B32" s="203"/>
      <c r="C32" s="68"/>
      <c r="D32" s="60"/>
      <c r="E32" s="60"/>
      <c r="F32" s="60"/>
      <c r="G32" s="60"/>
      <c r="H32" s="223"/>
      <c r="I32" s="223"/>
      <c r="J32" s="215"/>
    </row>
    <row r="33" spans="1:10" ht="9.75" hidden="1" customHeight="1" x14ac:dyDescent="0.9">
      <c r="A33" s="248" t="s">
        <v>9</v>
      </c>
      <c r="B33" s="203"/>
      <c r="C33" s="222" t="s">
        <v>349</v>
      </c>
      <c r="D33" s="60" t="s">
        <v>333</v>
      </c>
      <c r="E33" s="73">
        <v>0</v>
      </c>
      <c r="F33" s="61">
        <v>0</v>
      </c>
      <c r="G33" s="61">
        <v>0</v>
      </c>
      <c r="H33" s="223"/>
      <c r="I33" s="223"/>
      <c r="J33" s="218">
        <f>G33+H33-I33</f>
        <v>0</v>
      </c>
    </row>
    <row r="34" spans="1:10" ht="9.75" hidden="1" customHeight="1" x14ac:dyDescent="0.9">
      <c r="A34" s="248"/>
      <c r="B34" s="203"/>
      <c r="C34" s="222"/>
      <c r="D34" s="60" t="s">
        <v>334</v>
      </c>
      <c r="E34" s="73"/>
      <c r="F34" s="61">
        <v>0</v>
      </c>
      <c r="G34" s="61">
        <v>0</v>
      </c>
      <c r="H34" s="223"/>
      <c r="I34" s="223"/>
      <c r="J34" s="218">
        <f>G34+H34-I34</f>
        <v>0</v>
      </c>
    </row>
    <row r="35" spans="1:10" ht="9.75" hidden="1" customHeight="1" x14ac:dyDescent="0.9">
      <c r="A35" s="248"/>
      <c r="B35" s="203"/>
      <c r="C35" s="68"/>
      <c r="D35" s="60" t="s">
        <v>335</v>
      </c>
      <c r="E35" s="73"/>
      <c r="F35" s="61">
        <v>0</v>
      </c>
      <c r="G35" s="61">
        <v>0</v>
      </c>
      <c r="H35" s="223"/>
      <c r="I35" s="223"/>
      <c r="J35" s="218">
        <f>G35+H35-I35</f>
        <v>0</v>
      </c>
    </row>
    <row r="36" spans="1:10" ht="9.75" hidden="1" customHeight="1" x14ac:dyDescent="0.9">
      <c r="A36" s="248"/>
      <c r="B36" s="203"/>
      <c r="C36" s="68"/>
      <c r="D36" s="60"/>
      <c r="E36" s="60"/>
      <c r="F36" s="60"/>
      <c r="G36" s="60"/>
      <c r="H36" s="223"/>
      <c r="I36" s="223"/>
      <c r="J36" s="215"/>
    </row>
    <row r="37" spans="1:10" ht="9.75" hidden="1" customHeight="1" x14ac:dyDescent="0.9">
      <c r="A37" s="248" t="s">
        <v>10</v>
      </c>
      <c r="B37" s="203"/>
      <c r="C37" s="222" t="s">
        <v>11</v>
      </c>
      <c r="D37" s="60" t="s">
        <v>333</v>
      </c>
      <c r="E37" s="73">
        <v>0</v>
      </c>
      <c r="F37" s="61">
        <v>0</v>
      </c>
      <c r="G37" s="61">
        <v>0</v>
      </c>
      <c r="H37" s="223"/>
      <c r="I37" s="223"/>
      <c r="J37" s="218">
        <f>G37+H37-I37</f>
        <v>0</v>
      </c>
    </row>
    <row r="38" spans="1:10" ht="9.75" hidden="1" customHeight="1" x14ac:dyDescent="0.9">
      <c r="A38" s="248"/>
      <c r="B38" s="203"/>
      <c r="C38" s="68"/>
      <c r="D38" s="60" t="s">
        <v>334</v>
      </c>
      <c r="E38" s="73"/>
      <c r="F38" s="61">
        <v>0</v>
      </c>
      <c r="G38" s="61">
        <v>0</v>
      </c>
      <c r="H38" s="223"/>
      <c r="I38" s="223"/>
      <c r="J38" s="218">
        <f>G38+H38-I38</f>
        <v>0</v>
      </c>
    </row>
    <row r="39" spans="1:10" ht="9.75" hidden="1" customHeight="1" x14ac:dyDescent="0.9">
      <c r="A39" s="248"/>
      <c r="B39" s="203"/>
      <c r="C39" s="68"/>
      <c r="D39" s="60" t="s">
        <v>335</v>
      </c>
      <c r="E39" s="73"/>
      <c r="F39" s="61">
        <v>0</v>
      </c>
      <c r="G39" s="61">
        <v>0</v>
      </c>
      <c r="H39" s="223"/>
      <c r="I39" s="223"/>
      <c r="J39" s="218">
        <f>G39+H39-I39</f>
        <v>0</v>
      </c>
    </row>
    <row r="40" spans="1:10" ht="9.75" hidden="1" customHeight="1" x14ac:dyDescent="0.9">
      <c r="A40" s="247"/>
      <c r="B40" s="203"/>
      <c r="C40" s="68"/>
      <c r="D40" s="60"/>
      <c r="E40" s="60"/>
      <c r="F40" s="60"/>
      <c r="G40" s="60"/>
      <c r="H40" s="223"/>
      <c r="I40" s="223"/>
      <c r="J40" s="215"/>
    </row>
    <row r="41" spans="1:10" ht="9.75" hidden="1" customHeight="1" x14ac:dyDescent="0.9">
      <c r="A41" s="248" t="s">
        <v>12</v>
      </c>
      <c r="B41" s="203"/>
      <c r="C41" s="222" t="s">
        <v>13</v>
      </c>
      <c r="D41" s="60" t="s">
        <v>333</v>
      </c>
      <c r="E41" s="73">
        <v>0</v>
      </c>
      <c r="F41" s="61">
        <v>0</v>
      </c>
      <c r="G41" s="61">
        <v>0</v>
      </c>
      <c r="H41" s="223"/>
      <c r="I41" s="223"/>
      <c r="J41" s="218">
        <f>G41+H41-I41</f>
        <v>0</v>
      </c>
    </row>
    <row r="42" spans="1:10" ht="9.75" hidden="1" customHeight="1" x14ac:dyDescent="0.9">
      <c r="A42" s="248"/>
      <c r="B42" s="203"/>
      <c r="C42" s="222"/>
      <c r="D42" s="60" t="s">
        <v>334</v>
      </c>
      <c r="E42" s="73"/>
      <c r="F42" s="61">
        <v>0</v>
      </c>
      <c r="G42" s="61">
        <v>0</v>
      </c>
      <c r="H42" s="223"/>
      <c r="I42" s="223"/>
      <c r="J42" s="218">
        <f>G42+H42-I42</f>
        <v>0</v>
      </c>
    </row>
    <row r="43" spans="1:10" ht="9.75" hidden="1" customHeight="1" x14ac:dyDescent="0.9">
      <c r="A43" s="248"/>
      <c r="B43" s="203"/>
      <c r="C43" s="68"/>
      <c r="D43" s="60" t="s">
        <v>335</v>
      </c>
      <c r="E43" s="73"/>
      <c r="F43" s="61">
        <v>0</v>
      </c>
      <c r="G43" s="61">
        <v>0</v>
      </c>
      <c r="H43" s="223"/>
      <c r="I43" s="223"/>
      <c r="J43" s="218">
        <f>G43+H43-I43</f>
        <v>0</v>
      </c>
    </row>
    <row r="44" spans="1:10" ht="9.75" hidden="1" customHeight="1" x14ac:dyDescent="0.9">
      <c r="A44" s="248"/>
      <c r="B44" s="203"/>
      <c r="C44" s="68"/>
      <c r="D44" s="60"/>
      <c r="E44" s="60"/>
      <c r="F44" s="60"/>
      <c r="G44" s="60"/>
      <c r="H44" s="223"/>
      <c r="I44" s="223"/>
      <c r="J44" s="215"/>
    </row>
    <row r="45" spans="1:10" ht="9.75" hidden="1" customHeight="1" x14ac:dyDescent="0.9">
      <c r="A45" s="248" t="s">
        <v>14</v>
      </c>
      <c r="B45" s="203"/>
      <c r="C45" s="222" t="s">
        <v>350</v>
      </c>
      <c r="D45" s="60" t="s">
        <v>333</v>
      </c>
      <c r="E45" s="73">
        <v>0</v>
      </c>
      <c r="F45" s="61">
        <v>0</v>
      </c>
      <c r="G45" s="61">
        <v>0</v>
      </c>
      <c r="H45" s="223"/>
      <c r="I45" s="223"/>
      <c r="J45" s="218">
        <f>G45+H45-I45</f>
        <v>0</v>
      </c>
    </row>
    <row r="46" spans="1:10" ht="9.75" hidden="1" customHeight="1" x14ac:dyDescent="0.9">
      <c r="A46" s="248"/>
      <c r="B46" s="203"/>
      <c r="C46" s="68"/>
      <c r="D46" s="60" t="s">
        <v>334</v>
      </c>
      <c r="E46" s="73"/>
      <c r="F46" s="61">
        <v>0</v>
      </c>
      <c r="G46" s="61">
        <v>0</v>
      </c>
      <c r="H46" s="223"/>
      <c r="I46" s="223"/>
      <c r="J46" s="218">
        <f>G46+H46-I46</f>
        <v>0</v>
      </c>
    </row>
    <row r="47" spans="1:10" ht="9.75" hidden="1" customHeight="1" x14ac:dyDescent="0.9">
      <c r="A47" s="248"/>
      <c r="B47" s="203"/>
      <c r="C47" s="68"/>
      <c r="D47" s="60" t="s">
        <v>335</v>
      </c>
      <c r="E47" s="73"/>
      <c r="F47" s="61">
        <v>0</v>
      </c>
      <c r="G47" s="61">
        <v>0</v>
      </c>
      <c r="H47" s="223"/>
      <c r="I47" s="223"/>
      <c r="J47" s="218">
        <f>G47+H47-I47</f>
        <v>0</v>
      </c>
    </row>
    <row r="48" spans="1:10" ht="9.75" hidden="1" customHeight="1" x14ac:dyDescent="0.9">
      <c r="A48" s="249"/>
      <c r="B48" s="72"/>
      <c r="C48" s="90"/>
      <c r="D48" s="64"/>
      <c r="E48" s="64"/>
      <c r="F48" s="64"/>
      <c r="G48" s="64"/>
      <c r="H48" s="225"/>
      <c r="I48" s="225"/>
      <c r="J48" s="226"/>
    </row>
    <row r="49" spans="1:10" s="91" customFormat="1" ht="9.75" hidden="1" customHeight="1" x14ac:dyDescent="0.9">
      <c r="A49" s="334" t="s">
        <v>15</v>
      </c>
      <c r="B49" s="335"/>
      <c r="C49" s="239" t="s">
        <v>4</v>
      </c>
      <c r="D49" s="263" t="s">
        <v>333</v>
      </c>
      <c r="E49" s="241">
        <f>+E25+E29+E33+E37+E41+E45</f>
        <v>0</v>
      </c>
      <c r="F49" s="264">
        <f>F45+F41+F37+F33+F29+F25</f>
        <v>0</v>
      </c>
      <c r="G49" s="264">
        <f>G45+G41+G37+G33+G29+G25</f>
        <v>0</v>
      </c>
      <c r="H49" s="265">
        <f>H45+H41+H37+H33+H29+H25</f>
        <v>0</v>
      </c>
      <c r="I49" s="265">
        <f>I45+I41+I37+I33+I29+I25</f>
        <v>0</v>
      </c>
      <c r="J49" s="265">
        <f>J45+J41+J37+J33+J29+J25</f>
        <v>0</v>
      </c>
    </row>
    <row r="50" spans="1:10" s="91" customFormat="1" ht="9.75" hidden="1" customHeight="1" x14ac:dyDescent="0.9">
      <c r="A50" s="268"/>
      <c r="B50" s="263"/>
      <c r="C50" s="239"/>
      <c r="D50" s="263" t="s">
        <v>334</v>
      </c>
      <c r="E50" s="241"/>
      <c r="F50" s="264">
        <f>F46+F42+F38+F34+F30+F26</f>
        <v>0</v>
      </c>
      <c r="G50" s="264">
        <f t="shared" ref="G50:I51" si="1">G46+G42+G38+G34+G30+G26</f>
        <v>0</v>
      </c>
      <c r="H50" s="265">
        <f t="shared" si="1"/>
        <v>0</v>
      </c>
      <c r="I50" s="265">
        <f t="shared" si="1"/>
        <v>0</v>
      </c>
      <c r="J50" s="265">
        <f>J46+J42+J38+J34+J30+J26</f>
        <v>0</v>
      </c>
    </row>
    <row r="51" spans="1:10" s="91" customFormat="1" ht="9.75" hidden="1" customHeight="1" x14ac:dyDescent="0.9">
      <c r="A51" s="268"/>
      <c r="B51" s="263"/>
      <c r="C51" s="239"/>
      <c r="D51" s="263" t="s">
        <v>335</v>
      </c>
      <c r="E51" s="241"/>
      <c r="F51" s="264">
        <f>F47+F43+F39+F35+F31+F27</f>
        <v>0</v>
      </c>
      <c r="G51" s="264">
        <f t="shared" si="1"/>
        <v>0</v>
      </c>
      <c r="H51" s="265">
        <f t="shared" si="1"/>
        <v>0</v>
      </c>
      <c r="I51" s="265">
        <f t="shared" si="1"/>
        <v>0</v>
      </c>
      <c r="J51" s="265">
        <f>J47+J43+J39+J35+J31+J27</f>
        <v>0</v>
      </c>
    </row>
    <row r="52" spans="1:10" ht="62.25" hidden="1" thickBot="1" x14ac:dyDescent="0.95">
      <c r="A52" s="327"/>
      <c r="B52" s="328"/>
      <c r="C52" s="222"/>
      <c r="D52" s="203"/>
      <c r="E52" s="75"/>
      <c r="F52" s="75"/>
      <c r="G52" s="75"/>
      <c r="H52" s="223"/>
      <c r="I52" s="223"/>
      <c r="J52" s="236"/>
    </row>
    <row r="53" spans="1:10" ht="126.75" customHeight="1" x14ac:dyDescent="0.9">
      <c r="A53" s="329" t="s">
        <v>16</v>
      </c>
      <c r="B53" s="330"/>
      <c r="C53" s="274" t="s">
        <v>17</v>
      </c>
      <c r="D53" s="303"/>
      <c r="E53" s="275"/>
      <c r="F53" s="275"/>
      <c r="G53" s="275"/>
      <c r="H53" s="306"/>
      <c r="I53" s="306"/>
      <c r="J53" s="279"/>
    </row>
    <row r="54" spans="1:10" hidden="1" x14ac:dyDescent="0.9">
      <c r="A54" s="247"/>
      <c r="B54" s="203"/>
      <c r="C54" s="222"/>
      <c r="D54" s="62"/>
      <c r="E54" s="62"/>
      <c r="F54" s="62"/>
      <c r="G54" s="62"/>
      <c r="H54" s="223"/>
      <c r="I54" s="223"/>
      <c r="J54" s="224"/>
    </row>
    <row r="55" spans="1:10" ht="186.75" customHeight="1" x14ac:dyDescent="0.9">
      <c r="A55" s="248" t="s">
        <v>18</v>
      </c>
      <c r="B55" s="203"/>
      <c r="C55" s="222" t="s">
        <v>19</v>
      </c>
      <c r="D55" s="60" t="s">
        <v>333</v>
      </c>
      <c r="E55" s="61">
        <v>0</v>
      </c>
      <c r="F55" s="61">
        <v>19000.580000000002</v>
      </c>
      <c r="G55" s="61">
        <v>0</v>
      </c>
      <c r="H55" s="233">
        <v>0</v>
      </c>
      <c r="I55" s="223">
        <v>0</v>
      </c>
      <c r="J55" s="218">
        <v>29992.79</v>
      </c>
    </row>
    <row r="56" spans="1:10" x14ac:dyDescent="0.9">
      <c r="A56" s="248"/>
      <c r="B56" s="203"/>
      <c r="C56" s="68"/>
      <c r="D56" s="60" t="s">
        <v>334</v>
      </c>
      <c r="E56" s="73"/>
      <c r="F56" s="61">
        <v>21892747.960000001</v>
      </c>
      <c r="G56" s="61">
        <v>22527290.07</v>
      </c>
      <c r="H56" s="233">
        <v>0</v>
      </c>
      <c r="I56" s="223">
        <v>0</v>
      </c>
      <c r="J56" s="218">
        <f>G56+H56-I56</f>
        <v>22527290.07</v>
      </c>
    </row>
    <row r="57" spans="1:10" x14ac:dyDescent="0.9">
      <c r="A57" s="248"/>
      <c r="B57" s="203"/>
      <c r="C57" s="68"/>
      <c r="D57" s="60" t="s">
        <v>335</v>
      </c>
      <c r="E57" s="73"/>
      <c r="F57" s="61">
        <v>21911748.539999999</v>
      </c>
      <c r="G57" s="61">
        <v>22527290.07</v>
      </c>
      <c r="H57" s="233">
        <v>29992.79</v>
      </c>
      <c r="I57" s="233">
        <v>0</v>
      </c>
      <c r="J57" s="218">
        <f>G57+H57-I57</f>
        <v>22557282.859999999</v>
      </c>
    </row>
    <row r="58" spans="1:10" x14ac:dyDescent="0.9">
      <c r="A58" s="247"/>
      <c r="B58" s="203"/>
      <c r="C58" s="68"/>
      <c r="D58" s="60"/>
      <c r="E58" s="73"/>
      <c r="F58" s="73"/>
      <c r="G58" s="73"/>
      <c r="H58" s="223"/>
      <c r="I58" s="223"/>
      <c r="J58" s="234"/>
    </row>
    <row r="59" spans="1:10" ht="123" x14ac:dyDescent="0.9">
      <c r="A59" s="248" t="s">
        <v>20</v>
      </c>
      <c r="B59" s="203"/>
      <c r="C59" s="222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3"/>
      <c r="I59" s="233"/>
      <c r="J59" s="218">
        <f>G59+H59-I59</f>
        <v>0</v>
      </c>
    </row>
    <row r="60" spans="1:10" x14ac:dyDescent="0.9">
      <c r="A60" s="248"/>
      <c r="B60" s="203"/>
      <c r="C60" s="68"/>
      <c r="D60" s="60" t="s">
        <v>334</v>
      </c>
      <c r="E60" s="73"/>
      <c r="F60" s="61">
        <v>0</v>
      </c>
      <c r="G60" s="61">
        <v>0</v>
      </c>
      <c r="H60" s="223"/>
      <c r="I60" s="223"/>
      <c r="J60" s="218">
        <f>G60+H60-I60</f>
        <v>0</v>
      </c>
    </row>
    <row r="61" spans="1:10" x14ac:dyDescent="0.9">
      <c r="A61" s="248"/>
      <c r="B61" s="203"/>
      <c r="C61" s="68"/>
      <c r="D61" s="60" t="s">
        <v>335</v>
      </c>
      <c r="E61" s="73"/>
      <c r="F61" s="61">
        <f>SUM(F59:F60)</f>
        <v>0</v>
      </c>
      <c r="G61" s="61">
        <f>SUM(G59:G60)</f>
        <v>0</v>
      </c>
      <c r="H61" s="223"/>
      <c r="I61" s="223"/>
      <c r="J61" s="218">
        <f>G61+H61-I61</f>
        <v>0</v>
      </c>
    </row>
    <row r="62" spans="1:10" x14ac:dyDescent="0.9">
      <c r="A62" s="247"/>
      <c r="B62" s="203"/>
      <c r="C62" s="68"/>
      <c r="D62" s="60"/>
      <c r="E62" s="73"/>
      <c r="F62" s="73"/>
      <c r="G62" s="73"/>
      <c r="H62" s="223"/>
      <c r="I62" s="223"/>
      <c r="J62" s="234"/>
    </row>
    <row r="63" spans="1:10" x14ac:dyDescent="0.9">
      <c r="A63" s="248" t="s">
        <v>22</v>
      </c>
      <c r="B63" s="203"/>
      <c r="C63" s="222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3"/>
      <c r="I63" s="223"/>
      <c r="J63" s="218">
        <f>G63+H63-I63</f>
        <v>0</v>
      </c>
    </row>
    <row r="64" spans="1:10" x14ac:dyDescent="0.9">
      <c r="A64" s="248"/>
      <c r="B64" s="203"/>
      <c r="C64" s="68"/>
      <c r="D64" s="60" t="s">
        <v>334</v>
      </c>
      <c r="E64" s="73"/>
      <c r="F64" s="61">
        <v>0</v>
      </c>
      <c r="G64" s="61">
        <v>0</v>
      </c>
      <c r="H64" s="223"/>
      <c r="I64" s="223"/>
      <c r="J64" s="218">
        <f>G64+H64-I64</f>
        <v>0</v>
      </c>
    </row>
    <row r="65" spans="1:10" x14ac:dyDescent="0.9">
      <c r="A65" s="248"/>
      <c r="B65" s="203"/>
      <c r="C65" s="68"/>
      <c r="D65" s="60" t="s">
        <v>335</v>
      </c>
      <c r="E65" s="73"/>
      <c r="F65" s="61">
        <f>SUM(F63:F64)</f>
        <v>0</v>
      </c>
      <c r="G65" s="61">
        <f>SUM(G63:G64)</f>
        <v>0</v>
      </c>
      <c r="H65" s="223"/>
      <c r="I65" s="223"/>
      <c r="J65" s="218">
        <f>G65+H65-I65</f>
        <v>0</v>
      </c>
    </row>
    <row r="66" spans="1:10" x14ac:dyDescent="0.9">
      <c r="A66" s="247"/>
      <c r="B66" s="203"/>
      <c r="C66" s="68"/>
      <c r="D66" s="60"/>
      <c r="E66" s="73"/>
      <c r="F66" s="73"/>
      <c r="G66" s="73"/>
      <c r="H66" s="223"/>
      <c r="I66" s="223"/>
      <c r="J66" s="234"/>
    </row>
    <row r="67" spans="1:10" ht="203.45" customHeight="1" x14ac:dyDescent="0.9">
      <c r="A67" s="248" t="s">
        <v>24</v>
      </c>
      <c r="B67" s="203"/>
      <c r="C67" s="222" t="s">
        <v>25</v>
      </c>
      <c r="D67" s="60" t="s">
        <v>333</v>
      </c>
      <c r="E67" s="61">
        <v>0</v>
      </c>
      <c r="F67" s="61">
        <v>0</v>
      </c>
      <c r="G67" s="61">
        <v>0</v>
      </c>
      <c r="H67" s="223"/>
      <c r="I67" s="223"/>
      <c r="J67" s="218">
        <f>G67+H67-I67</f>
        <v>0</v>
      </c>
    </row>
    <row r="68" spans="1:10" x14ac:dyDescent="0.9">
      <c r="A68" s="248"/>
      <c r="B68" s="203"/>
      <c r="C68" s="68"/>
      <c r="D68" s="60" t="s">
        <v>334</v>
      </c>
      <c r="E68" s="73"/>
      <c r="F68" s="61">
        <v>5500</v>
      </c>
      <c r="G68" s="61">
        <v>5500</v>
      </c>
      <c r="H68" s="223">
        <v>0</v>
      </c>
      <c r="I68" s="223"/>
      <c r="J68" s="218">
        <f>G68+H68-I68</f>
        <v>5500</v>
      </c>
    </row>
    <row r="69" spans="1:10" x14ac:dyDescent="0.9">
      <c r="A69" s="248"/>
      <c r="B69" s="203"/>
      <c r="C69" s="68"/>
      <c r="D69" s="60" t="s">
        <v>335</v>
      </c>
      <c r="E69" s="73"/>
      <c r="F69" s="61">
        <v>5500</v>
      </c>
      <c r="G69" s="61">
        <v>5500</v>
      </c>
      <c r="H69" s="223">
        <v>0</v>
      </c>
      <c r="I69" s="223"/>
      <c r="J69" s="218">
        <f>G69+H69-I69</f>
        <v>5500</v>
      </c>
    </row>
    <row r="70" spans="1:10" x14ac:dyDescent="0.9">
      <c r="A70" s="247"/>
      <c r="B70" s="203"/>
      <c r="C70" s="68"/>
      <c r="D70" s="60"/>
      <c r="E70" s="73"/>
      <c r="F70" s="73"/>
      <c r="G70" s="73"/>
      <c r="H70" s="223"/>
      <c r="I70" s="223"/>
      <c r="J70" s="234"/>
    </row>
    <row r="71" spans="1:10" ht="123" x14ac:dyDescent="0.9">
      <c r="A71" s="248" t="s">
        <v>26</v>
      </c>
      <c r="B71" s="203"/>
      <c r="C71" s="222" t="s">
        <v>27</v>
      </c>
      <c r="D71" s="60" t="s">
        <v>333</v>
      </c>
      <c r="E71" s="61">
        <v>0</v>
      </c>
      <c r="F71" s="61">
        <v>0</v>
      </c>
      <c r="G71" s="61">
        <v>0</v>
      </c>
      <c r="H71" s="223"/>
      <c r="I71" s="223"/>
      <c r="J71" s="218">
        <f>G71+H71-I71</f>
        <v>0</v>
      </c>
    </row>
    <row r="72" spans="1:10" x14ac:dyDescent="0.9">
      <c r="A72" s="248"/>
      <c r="B72" s="203"/>
      <c r="C72" s="68"/>
      <c r="D72" s="60" t="s">
        <v>334</v>
      </c>
      <c r="E72" s="73"/>
      <c r="F72" s="61">
        <v>0</v>
      </c>
      <c r="G72" s="61">
        <v>0</v>
      </c>
      <c r="H72" s="223"/>
      <c r="I72" s="223"/>
      <c r="J72" s="218">
        <f>G72+H72-I72</f>
        <v>0</v>
      </c>
    </row>
    <row r="73" spans="1:10" x14ac:dyDescent="0.9">
      <c r="A73" s="248"/>
      <c r="B73" s="203"/>
      <c r="C73" s="68"/>
      <c r="D73" s="60" t="s">
        <v>335</v>
      </c>
      <c r="E73" s="73"/>
      <c r="F73" s="61">
        <f>SUM(F71:F72)</f>
        <v>0</v>
      </c>
      <c r="G73" s="61">
        <v>0</v>
      </c>
      <c r="H73" s="223"/>
      <c r="I73" s="223"/>
      <c r="J73" s="218">
        <f>G73+H73-I73</f>
        <v>0</v>
      </c>
    </row>
    <row r="74" spans="1:10" x14ac:dyDescent="0.9">
      <c r="A74" s="250"/>
      <c r="B74" s="72"/>
      <c r="C74" s="90"/>
      <c r="D74" s="64"/>
      <c r="E74" s="74"/>
      <c r="F74" s="74"/>
      <c r="G74" s="74"/>
      <c r="H74" s="225"/>
      <c r="I74" s="225"/>
      <c r="J74" s="235"/>
    </row>
    <row r="75" spans="1:10" x14ac:dyDescent="0.9">
      <c r="A75" s="268"/>
      <c r="B75" s="266"/>
      <c r="C75" s="239"/>
      <c r="D75" s="240"/>
      <c r="E75" s="241"/>
      <c r="F75" s="241"/>
      <c r="G75" s="241"/>
      <c r="H75" s="269"/>
      <c r="I75" s="269"/>
      <c r="J75" s="270"/>
    </row>
    <row r="76" spans="1:10" s="91" customFormat="1" x14ac:dyDescent="0.9">
      <c r="A76" s="332" t="s">
        <v>28</v>
      </c>
      <c r="B76" s="333"/>
      <c r="C76" s="239" t="s">
        <v>17</v>
      </c>
      <c r="D76" s="263" t="s">
        <v>333</v>
      </c>
      <c r="E76" s="264">
        <f t="shared" ref="E76:J76" si="2">E71+E67+E63+E59+E55</f>
        <v>0</v>
      </c>
      <c r="F76" s="264">
        <f t="shared" si="2"/>
        <v>19000.580000000002</v>
      </c>
      <c r="G76" s="264">
        <f t="shared" si="2"/>
        <v>0</v>
      </c>
      <c r="H76" s="265">
        <f t="shared" si="2"/>
        <v>0</v>
      </c>
      <c r="I76" s="265">
        <f t="shared" si="2"/>
        <v>0</v>
      </c>
      <c r="J76" s="265">
        <f t="shared" si="2"/>
        <v>29992.79</v>
      </c>
    </row>
    <row r="77" spans="1:10" s="91" customFormat="1" x14ac:dyDescent="0.9">
      <c r="A77" s="271"/>
      <c r="B77" s="266"/>
      <c r="C77" s="239"/>
      <c r="D77" s="263" t="s">
        <v>334</v>
      </c>
      <c r="E77" s="241"/>
      <c r="F77" s="264">
        <f>F72+F68+F64+F60+F56</f>
        <v>21898247.960000001</v>
      </c>
      <c r="G77" s="264">
        <f t="shared" ref="G77:I78" si="3">G72+G68+G64+G60+G56</f>
        <v>22532790.07</v>
      </c>
      <c r="H77" s="265">
        <f t="shared" si="3"/>
        <v>0</v>
      </c>
      <c r="I77" s="265">
        <f t="shared" si="3"/>
        <v>0</v>
      </c>
      <c r="J77" s="265">
        <f>G77+H77-I77</f>
        <v>22532790.07</v>
      </c>
    </row>
    <row r="78" spans="1:10" s="91" customFormat="1" x14ac:dyDescent="0.9">
      <c r="A78" s="271"/>
      <c r="B78" s="266"/>
      <c r="C78" s="239"/>
      <c r="D78" s="263" t="s">
        <v>335</v>
      </c>
      <c r="E78" s="241"/>
      <c r="F78" s="264">
        <f>F73+F69+F65+F61+F57</f>
        <v>21917248.539999999</v>
      </c>
      <c r="G78" s="264">
        <f t="shared" si="3"/>
        <v>22532790.07</v>
      </c>
      <c r="H78" s="265">
        <f t="shared" si="3"/>
        <v>29992.79</v>
      </c>
      <c r="I78" s="265">
        <f t="shared" si="3"/>
        <v>0</v>
      </c>
      <c r="J78" s="265">
        <f>G78+H78-I78</f>
        <v>22562782.859999999</v>
      </c>
    </row>
    <row r="79" spans="1:10" ht="62.25" thickBot="1" x14ac:dyDescent="0.95">
      <c r="A79" s="327"/>
      <c r="B79" s="328"/>
      <c r="C79" s="222"/>
      <c r="D79" s="62"/>
      <c r="E79" s="75"/>
      <c r="F79" s="75"/>
      <c r="G79" s="75"/>
      <c r="H79" s="223"/>
      <c r="I79" s="223"/>
      <c r="J79" s="236"/>
    </row>
    <row r="80" spans="1:10" ht="111" customHeight="1" x14ac:dyDescent="0.9">
      <c r="A80" s="329" t="s">
        <v>29</v>
      </c>
      <c r="B80" s="330"/>
      <c r="C80" s="274" t="s">
        <v>30</v>
      </c>
      <c r="D80" s="303"/>
      <c r="E80" s="276"/>
      <c r="F80" s="276"/>
      <c r="G80" s="276"/>
      <c r="H80" s="306"/>
      <c r="I80" s="306"/>
      <c r="J80" s="307"/>
    </row>
    <row r="81" spans="1:10" ht="1.5" customHeight="1" x14ac:dyDescent="0.9">
      <c r="A81" s="247"/>
      <c r="B81" s="203"/>
      <c r="C81" s="222"/>
      <c r="D81" s="62"/>
      <c r="E81" s="75"/>
      <c r="F81" s="75"/>
      <c r="G81" s="75"/>
      <c r="H81" s="223"/>
      <c r="I81" s="223"/>
      <c r="J81" s="236"/>
    </row>
    <row r="82" spans="1:10" ht="192.75" customHeight="1" x14ac:dyDescent="0.9">
      <c r="A82" s="248" t="s">
        <v>31</v>
      </c>
      <c r="B82" s="203"/>
      <c r="C82" s="222" t="s">
        <v>32</v>
      </c>
      <c r="D82" s="60" t="s">
        <v>333</v>
      </c>
      <c r="E82" s="73">
        <v>0</v>
      </c>
      <c r="F82" s="61">
        <v>0</v>
      </c>
      <c r="G82" s="61">
        <v>0</v>
      </c>
      <c r="H82" s="223"/>
      <c r="I82" s="223"/>
      <c r="J82" s="218">
        <f>G82+H82-I82</f>
        <v>0</v>
      </c>
    </row>
    <row r="83" spans="1:10" x14ac:dyDescent="0.9">
      <c r="A83" s="247"/>
      <c r="B83" s="203"/>
      <c r="C83" s="68"/>
      <c r="D83" s="60" t="s">
        <v>334</v>
      </c>
      <c r="E83" s="73"/>
      <c r="F83" s="61">
        <v>1000</v>
      </c>
      <c r="G83" s="61">
        <v>2000</v>
      </c>
      <c r="H83" s="233">
        <v>0</v>
      </c>
      <c r="I83" s="223"/>
      <c r="J83" s="218">
        <f>G83+H83-I83</f>
        <v>2000</v>
      </c>
    </row>
    <row r="84" spans="1:10" x14ac:dyDescent="0.9">
      <c r="A84" s="247"/>
      <c r="B84" s="203"/>
      <c r="C84" s="68"/>
      <c r="D84" s="60" t="s">
        <v>335</v>
      </c>
      <c r="E84" s="73"/>
      <c r="F84" s="61">
        <v>1000</v>
      </c>
      <c r="G84" s="61">
        <v>2000</v>
      </c>
      <c r="H84" s="233">
        <v>0</v>
      </c>
      <c r="I84" s="223"/>
      <c r="J84" s="218">
        <f>G84+H84-I84</f>
        <v>2000</v>
      </c>
    </row>
    <row r="85" spans="1:10" x14ac:dyDescent="0.9">
      <c r="A85" s="247"/>
      <c r="B85" s="203"/>
      <c r="C85" s="68"/>
      <c r="D85" s="60"/>
      <c r="E85" s="73"/>
      <c r="F85" s="73"/>
      <c r="G85" s="73"/>
      <c r="H85" s="223"/>
      <c r="I85" s="223"/>
      <c r="J85" s="234"/>
    </row>
    <row r="86" spans="1:10" ht="227.25" customHeight="1" x14ac:dyDescent="0.9">
      <c r="A86" s="248" t="s">
        <v>33</v>
      </c>
      <c r="B86" s="203"/>
      <c r="C86" s="222" t="s">
        <v>34</v>
      </c>
      <c r="D86" s="60" t="s">
        <v>333</v>
      </c>
      <c r="E86" s="73">
        <v>0</v>
      </c>
      <c r="F86" s="61"/>
      <c r="G86" s="61"/>
      <c r="H86" s="223"/>
      <c r="I86" s="223"/>
      <c r="J86" s="218">
        <f>G86+H86-I86</f>
        <v>0</v>
      </c>
    </row>
    <row r="87" spans="1:10" x14ac:dyDescent="0.9">
      <c r="A87" s="247"/>
      <c r="B87" s="203"/>
      <c r="C87" s="68"/>
      <c r="D87" s="60" t="s">
        <v>334</v>
      </c>
      <c r="E87" s="73"/>
      <c r="F87" s="61">
        <v>500</v>
      </c>
      <c r="G87" s="61">
        <v>100</v>
      </c>
      <c r="H87" s="223"/>
      <c r="I87" s="223"/>
      <c r="J87" s="218">
        <f>G87+H87-I87</f>
        <v>100</v>
      </c>
    </row>
    <row r="88" spans="1:10" x14ac:dyDescent="0.9">
      <c r="A88" s="247"/>
      <c r="B88" s="203"/>
      <c r="C88" s="68"/>
      <c r="D88" s="60" t="s">
        <v>335</v>
      </c>
      <c r="E88" s="73"/>
      <c r="F88" s="61">
        <f>SUM(F86:F87)</f>
        <v>500</v>
      </c>
      <c r="G88" s="61">
        <v>100</v>
      </c>
      <c r="H88" s="223"/>
      <c r="I88" s="223"/>
      <c r="J88" s="218">
        <f>G88+H88-I88</f>
        <v>100</v>
      </c>
    </row>
    <row r="89" spans="1:10" x14ac:dyDescent="0.9">
      <c r="A89" s="247"/>
      <c r="B89" s="203"/>
      <c r="C89" s="68"/>
      <c r="D89" s="60"/>
      <c r="E89" s="73"/>
      <c r="F89" s="73"/>
      <c r="G89" s="73"/>
      <c r="H89" s="223"/>
      <c r="I89" s="223"/>
      <c r="J89" s="234"/>
    </row>
    <row r="90" spans="1:10" x14ac:dyDescent="0.9">
      <c r="A90" s="248" t="s">
        <v>35</v>
      </c>
      <c r="B90" s="203"/>
      <c r="C90" s="222" t="s">
        <v>36</v>
      </c>
      <c r="D90" s="60" t="s">
        <v>333</v>
      </c>
      <c r="E90" s="73">
        <v>0</v>
      </c>
      <c r="F90" s="61">
        <v>0</v>
      </c>
      <c r="G90" s="61">
        <v>0</v>
      </c>
      <c r="H90" s="223"/>
      <c r="I90" s="223"/>
      <c r="J90" s="218">
        <f>G90+H90-I90</f>
        <v>0</v>
      </c>
    </row>
    <row r="91" spans="1:10" x14ac:dyDescent="0.9">
      <c r="A91" s="247"/>
      <c r="B91" s="203"/>
      <c r="C91" s="68"/>
      <c r="D91" s="60" t="s">
        <v>334</v>
      </c>
      <c r="E91" s="73"/>
      <c r="F91" s="76">
        <v>410</v>
      </c>
      <c r="G91" s="76">
        <v>20</v>
      </c>
      <c r="H91" s="233">
        <v>0</v>
      </c>
      <c r="I91" s="223"/>
      <c r="J91" s="218">
        <f>G91+H91-I91</f>
        <v>20</v>
      </c>
    </row>
    <row r="92" spans="1:10" x14ac:dyDescent="0.9">
      <c r="A92" s="247"/>
      <c r="B92" s="203"/>
      <c r="C92" s="68"/>
      <c r="D92" s="60" t="s">
        <v>335</v>
      </c>
      <c r="E92" s="73"/>
      <c r="F92" s="76">
        <v>410</v>
      </c>
      <c r="G92" s="76">
        <v>20</v>
      </c>
      <c r="H92" s="233">
        <v>0</v>
      </c>
      <c r="I92" s="223"/>
      <c r="J92" s="218">
        <f>G92+H92-I92</f>
        <v>20</v>
      </c>
    </row>
    <row r="93" spans="1:10" x14ac:dyDescent="0.9">
      <c r="A93" s="247"/>
      <c r="B93" s="203"/>
      <c r="C93" s="68"/>
      <c r="D93" s="60"/>
      <c r="E93" s="73"/>
      <c r="F93" s="73"/>
      <c r="G93" s="73"/>
      <c r="H93" s="233"/>
      <c r="I93" s="223"/>
      <c r="J93" s="234"/>
    </row>
    <row r="94" spans="1:10" ht="109.9" customHeight="1" x14ac:dyDescent="0.9">
      <c r="A94" s="248" t="s">
        <v>37</v>
      </c>
      <c r="B94" s="203"/>
      <c r="C94" s="222" t="s">
        <v>38</v>
      </c>
      <c r="D94" s="60" t="s">
        <v>333</v>
      </c>
      <c r="E94" s="73">
        <v>0</v>
      </c>
      <c r="F94" s="61">
        <v>0</v>
      </c>
      <c r="G94" s="61">
        <v>0</v>
      </c>
      <c r="H94" s="233"/>
      <c r="I94" s="223"/>
      <c r="J94" s="218">
        <f>G94+H94-I94</f>
        <v>0</v>
      </c>
    </row>
    <row r="95" spans="1:10" x14ac:dyDescent="0.9">
      <c r="A95" s="247"/>
      <c r="B95" s="203"/>
      <c r="C95" s="68"/>
      <c r="D95" s="60" t="s">
        <v>334</v>
      </c>
      <c r="E95" s="73"/>
      <c r="F95" s="61">
        <v>0</v>
      </c>
      <c r="G95" s="61">
        <v>0</v>
      </c>
      <c r="H95" s="233"/>
      <c r="I95" s="223"/>
      <c r="J95" s="218">
        <f>G95+H95-I95</f>
        <v>0</v>
      </c>
    </row>
    <row r="96" spans="1:10" x14ac:dyDescent="0.9">
      <c r="A96" s="247"/>
      <c r="B96" s="203"/>
      <c r="C96" s="68"/>
      <c r="D96" s="60" t="s">
        <v>335</v>
      </c>
      <c r="E96" s="73"/>
      <c r="F96" s="61">
        <f>SUM(F94:F95)</f>
        <v>0</v>
      </c>
      <c r="G96" s="61">
        <f>SUM(G94:G95)</f>
        <v>0</v>
      </c>
      <c r="H96" s="233"/>
      <c r="I96" s="223"/>
      <c r="J96" s="218">
        <f>G96+H96-I96</f>
        <v>0</v>
      </c>
    </row>
    <row r="97" spans="1:10" x14ac:dyDescent="0.9">
      <c r="A97" s="247"/>
      <c r="B97" s="203"/>
      <c r="C97" s="68"/>
      <c r="D97" s="60"/>
      <c r="E97" s="73"/>
      <c r="F97" s="73"/>
      <c r="G97" s="73" t="s">
        <v>2</v>
      </c>
      <c r="H97" s="233"/>
      <c r="I97" s="223"/>
      <c r="J97" s="234"/>
    </row>
    <row r="98" spans="1:10" ht="138" customHeight="1" x14ac:dyDescent="0.9">
      <c r="A98" s="248" t="s">
        <v>39</v>
      </c>
      <c r="B98" s="203"/>
      <c r="C98" s="222" t="s">
        <v>40</v>
      </c>
      <c r="D98" s="60" t="s">
        <v>333</v>
      </c>
      <c r="E98" s="73">
        <v>0</v>
      </c>
      <c r="F98" s="61">
        <v>30715.95</v>
      </c>
      <c r="G98" s="61">
        <v>0</v>
      </c>
      <c r="H98" s="233"/>
      <c r="I98" s="223"/>
      <c r="J98" s="218">
        <v>60445.19</v>
      </c>
    </row>
    <row r="99" spans="1:10" x14ac:dyDescent="0.9">
      <c r="A99" s="247"/>
      <c r="B99" s="203"/>
      <c r="C99" s="68"/>
      <c r="D99" s="60" t="s">
        <v>334</v>
      </c>
      <c r="E99" s="73"/>
      <c r="F99" s="61">
        <v>369979.20999999996</v>
      </c>
      <c r="G99" s="61">
        <v>221452</v>
      </c>
      <c r="H99" s="233">
        <v>0</v>
      </c>
      <c r="I99" s="233">
        <v>0</v>
      </c>
      <c r="J99" s="218">
        <f>G99+H99-I99</f>
        <v>221452</v>
      </c>
    </row>
    <row r="100" spans="1:10" x14ac:dyDescent="0.9">
      <c r="A100" s="247"/>
      <c r="B100" s="203"/>
      <c r="C100" s="68"/>
      <c r="D100" s="60" t="s">
        <v>335</v>
      </c>
      <c r="E100" s="73"/>
      <c r="F100" s="61">
        <v>400695.16</v>
      </c>
      <c r="G100" s="61">
        <v>221452</v>
      </c>
      <c r="H100" s="233">
        <v>60445.19</v>
      </c>
      <c r="I100" s="233">
        <v>0</v>
      </c>
      <c r="J100" s="218">
        <f>G100+H100-I100</f>
        <v>281897.19</v>
      </c>
    </row>
    <row r="101" spans="1:10" x14ac:dyDescent="0.9">
      <c r="A101" s="247"/>
      <c r="B101" s="203"/>
      <c r="C101" s="68"/>
      <c r="D101" s="60"/>
      <c r="E101" s="73"/>
      <c r="F101" s="61"/>
      <c r="G101" s="61"/>
      <c r="H101" s="233"/>
      <c r="I101" s="233"/>
      <c r="J101" s="218"/>
    </row>
    <row r="102" spans="1:10" ht="57.75" customHeight="1" x14ac:dyDescent="0.9">
      <c r="A102" s="259"/>
      <c r="B102" s="260"/>
      <c r="C102" s="230"/>
      <c r="D102" s="231"/>
      <c r="E102" s="237"/>
      <c r="F102" s="237"/>
      <c r="G102" s="237"/>
      <c r="H102" s="232"/>
      <c r="I102" s="232"/>
      <c r="J102" s="238"/>
    </row>
    <row r="103" spans="1:10" s="91" customFormat="1" ht="69" customHeight="1" x14ac:dyDescent="0.9">
      <c r="A103" s="332" t="s">
        <v>41</v>
      </c>
      <c r="B103" s="333"/>
      <c r="C103" s="239" t="s">
        <v>30</v>
      </c>
      <c r="D103" s="263" t="s">
        <v>333</v>
      </c>
      <c r="E103" s="241">
        <f>+E82+E86+E90+E94+E98</f>
        <v>0</v>
      </c>
      <c r="F103" s="264">
        <f t="shared" ref="F103:J105" si="4">F98+F94+F90+F86+F82</f>
        <v>30715.95</v>
      </c>
      <c r="G103" s="264">
        <f t="shared" si="4"/>
        <v>0</v>
      </c>
      <c r="H103" s="265">
        <f t="shared" si="4"/>
        <v>0</v>
      </c>
      <c r="I103" s="265">
        <f t="shared" si="4"/>
        <v>0</v>
      </c>
      <c r="J103" s="265">
        <f t="shared" si="4"/>
        <v>60445.19</v>
      </c>
    </row>
    <row r="104" spans="1:10" s="91" customFormat="1" x14ac:dyDescent="0.9">
      <c r="A104" s="271"/>
      <c r="B104" s="266"/>
      <c r="C104" s="239"/>
      <c r="D104" s="263" t="s">
        <v>334</v>
      </c>
      <c r="E104" s="241"/>
      <c r="F104" s="264">
        <f t="shared" si="4"/>
        <v>371889.20999999996</v>
      </c>
      <c r="G104" s="264">
        <f t="shared" si="4"/>
        <v>223572</v>
      </c>
      <c r="H104" s="265">
        <f t="shared" si="4"/>
        <v>0</v>
      </c>
      <c r="I104" s="265">
        <f t="shared" si="4"/>
        <v>0</v>
      </c>
      <c r="J104" s="265">
        <f t="shared" si="4"/>
        <v>223572</v>
      </c>
    </row>
    <row r="105" spans="1:10" s="91" customFormat="1" x14ac:dyDescent="0.9">
      <c r="A105" s="271"/>
      <c r="B105" s="266"/>
      <c r="C105" s="239"/>
      <c r="D105" s="263" t="s">
        <v>335</v>
      </c>
      <c r="E105" s="241"/>
      <c r="F105" s="264">
        <f t="shared" si="4"/>
        <v>402605.16</v>
      </c>
      <c r="G105" s="264">
        <f t="shared" si="4"/>
        <v>223572</v>
      </c>
      <c r="H105" s="265">
        <f t="shared" si="4"/>
        <v>60445.19</v>
      </c>
      <c r="I105" s="265">
        <f t="shared" si="4"/>
        <v>0</v>
      </c>
      <c r="J105" s="265">
        <f t="shared" si="4"/>
        <v>284017.19</v>
      </c>
    </row>
    <row r="106" spans="1:10" ht="62.25" thickBot="1" x14ac:dyDescent="0.95">
      <c r="A106" s="327"/>
      <c r="B106" s="328"/>
      <c r="C106" s="222"/>
      <c r="D106" s="62"/>
      <c r="E106" s="75"/>
      <c r="F106" s="75"/>
      <c r="G106" s="75"/>
      <c r="H106" s="223"/>
      <c r="I106" s="223"/>
      <c r="J106" s="236"/>
    </row>
    <row r="107" spans="1:10" ht="95.25" customHeight="1" x14ac:dyDescent="0.9">
      <c r="A107" s="329" t="s">
        <v>42</v>
      </c>
      <c r="B107" s="330"/>
      <c r="C107" s="274" t="s">
        <v>43</v>
      </c>
      <c r="D107" s="303"/>
      <c r="E107" s="276"/>
      <c r="F107" s="276"/>
      <c r="G107" s="308"/>
      <c r="H107" s="306"/>
      <c r="I107" s="306"/>
      <c r="J107" s="307"/>
    </row>
    <row r="108" spans="1:10" x14ac:dyDescent="0.9">
      <c r="A108" s="247"/>
      <c r="B108" s="203"/>
      <c r="C108" s="222"/>
      <c r="D108" s="62"/>
      <c r="E108" s="75"/>
      <c r="F108" s="75"/>
      <c r="G108" s="75"/>
      <c r="H108" s="223"/>
      <c r="I108" s="223" t="s">
        <v>2</v>
      </c>
      <c r="J108" s="236"/>
    </row>
    <row r="109" spans="1:10" x14ac:dyDescent="0.9">
      <c r="A109" s="327"/>
      <c r="B109" s="328"/>
      <c r="C109" s="68"/>
      <c r="D109" s="60"/>
      <c r="E109" s="73"/>
      <c r="F109" s="73"/>
      <c r="G109" s="73"/>
      <c r="H109" s="223"/>
      <c r="I109" s="223"/>
      <c r="J109" s="234"/>
    </row>
    <row r="110" spans="1:10" x14ac:dyDescent="0.9">
      <c r="A110" s="248" t="s">
        <v>44</v>
      </c>
      <c r="B110" s="203"/>
      <c r="C110" s="222" t="s">
        <v>45</v>
      </c>
      <c r="D110" s="60" t="s">
        <v>333</v>
      </c>
      <c r="E110" s="73">
        <v>0</v>
      </c>
      <c r="F110" s="61">
        <v>0</v>
      </c>
      <c r="G110" s="61">
        <v>0</v>
      </c>
      <c r="H110" s="223"/>
      <c r="I110" s="223"/>
      <c r="J110" s="218">
        <f>G110+H110-I110</f>
        <v>0</v>
      </c>
    </row>
    <row r="111" spans="1:10" x14ac:dyDescent="0.9">
      <c r="A111" s="248"/>
      <c r="B111" s="203"/>
      <c r="C111" s="222"/>
      <c r="D111" s="60" t="s">
        <v>334</v>
      </c>
      <c r="E111" s="73"/>
      <c r="F111" s="61">
        <v>0</v>
      </c>
      <c r="G111" s="61">
        <v>0</v>
      </c>
      <c r="H111" s="223"/>
      <c r="I111" s="223"/>
      <c r="J111" s="218">
        <f>G111+H111-I111</f>
        <v>0</v>
      </c>
    </row>
    <row r="112" spans="1:10" x14ac:dyDescent="0.9">
      <c r="A112" s="247"/>
      <c r="B112" s="203"/>
      <c r="C112" s="68"/>
      <c r="D112" s="60" t="s">
        <v>335</v>
      </c>
      <c r="E112" s="73"/>
      <c r="F112" s="61">
        <f>SUM(F110:F111)</f>
        <v>0</v>
      </c>
      <c r="G112" s="61">
        <f>SUM(G110:G111)</f>
        <v>0</v>
      </c>
      <c r="H112" s="223"/>
      <c r="I112" s="223"/>
      <c r="J112" s="218">
        <f>G112+H112-I112</f>
        <v>0</v>
      </c>
    </row>
    <row r="113" spans="1:10" x14ac:dyDescent="0.9">
      <c r="A113" s="247"/>
      <c r="B113" s="203"/>
      <c r="C113" s="68"/>
      <c r="D113" s="60"/>
      <c r="E113" s="73"/>
      <c r="F113" s="73"/>
      <c r="G113" s="73"/>
      <c r="H113" s="223"/>
      <c r="I113" s="223"/>
      <c r="J113" s="234"/>
    </row>
    <row r="114" spans="1:10" ht="126" customHeight="1" x14ac:dyDescent="0.9">
      <c r="A114" s="248" t="s">
        <v>46</v>
      </c>
      <c r="B114" s="203"/>
      <c r="C114" s="222" t="s">
        <v>47</v>
      </c>
      <c r="D114" s="60" t="s">
        <v>333</v>
      </c>
      <c r="E114" s="73">
        <v>0</v>
      </c>
      <c r="F114" s="61">
        <v>0</v>
      </c>
      <c r="G114" s="61">
        <v>0</v>
      </c>
      <c r="H114" s="223"/>
      <c r="I114" s="223"/>
      <c r="J114" s="218">
        <f>G114+H114-I114</f>
        <v>0</v>
      </c>
    </row>
    <row r="115" spans="1:10" ht="69.75" customHeight="1" x14ac:dyDescent="0.9">
      <c r="A115" s="248"/>
      <c r="B115" s="203"/>
      <c r="C115" s="222"/>
      <c r="D115" s="60" t="s">
        <v>334</v>
      </c>
      <c r="E115" s="73"/>
      <c r="F115" s="61">
        <v>0</v>
      </c>
      <c r="G115" s="61">
        <v>1497886</v>
      </c>
      <c r="H115" s="233">
        <v>0</v>
      </c>
      <c r="I115" s="223"/>
      <c r="J115" s="218">
        <f>G115+H115-I115</f>
        <v>1497886</v>
      </c>
    </row>
    <row r="116" spans="1:10" ht="77.25" customHeight="1" x14ac:dyDescent="0.9">
      <c r="A116" s="247"/>
      <c r="B116" s="203"/>
      <c r="C116" s="68"/>
      <c r="D116" s="60" t="s">
        <v>335</v>
      </c>
      <c r="E116" s="73"/>
      <c r="F116" s="61">
        <f>SUM(F114:F115)</f>
        <v>0</v>
      </c>
      <c r="G116" s="61">
        <v>1497886</v>
      </c>
      <c r="H116" s="233">
        <v>0</v>
      </c>
      <c r="I116" s="223">
        <v>0</v>
      </c>
      <c r="J116" s="218">
        <f>G116+H116-I116</f>
        <v>1497886</v>
      </c>
    </row>
    <row r="117" spans="1:10" x14ac:dyDescent="0.9">
      <c r="A117" s="247"/>
      <c r="B117" s="203"/>
      <c r="C117" s="68"/>
      <c r="D117" s="60"/>
      <c r="E117" s="73"/>
      <c r="F117" s="73"/>
      <c r="G117" s="73"/>
      <c r="H117" s="223"/>
      <c r="I117" s="223"/>
      <c r="J117" s="234"/>
    </row>
    <row r="118" spans="1:10" ht="190.5" customHeight="1" x14ac:dyDescent="0.9">
      <c r="A118" s="248" t="s">
        <v>48</v>
      </c>
      <c r="B118" s="203"/>
      <c r="C118" s="222" t="s">
        <v>49</v>
      </c>
      <c r="D118" s="60" t="s">
        <v>333</v>
      </c>
      <c r="E118" s="73">
        <v>0</v>
      </c>
      <c r="F118" s="61">
        <v>0</v>
      </c>
      <c r="G118" s="61">
        <v>0</v>
      </c>
      <c r="H118" s="223"/>
      <c r="I118" s="223"/>
      <c r="J118" s="218">
        <f>G118+H118-I118</f>
        <v>0</v>
      </c>
    </row>
    <row r="119" spans="1:10" x14ac:dyDescent="0.9">
      <c r="A119" s="248"/>
      <c r="B119" s="203"/>
      <c r="C119" s="222"/>
      <c r="D119" s="60" t="s">
        <v>334</v>
      </c>
      <c r="E119" s="73"/>
      <c r="F119" s="61">
        <v>715517.22</v>
      </c>
      <c r="G119" s="61">
        <v>0</v>
      </c>
      <c r="H119" s="223"/>
      <c r="I119" s="233">
        <v>0</v>
      </c>
      <c r="J119" s="218">
        <f>G119+H119-I119</f>
        <v>0</v>
      </c>
    </row>
    <row r="120" spans="1:10" x14ac:dyDescent="0.9">
      <c r="A120" s="247"/>
      <c r="B120" s="203"/>
      <c r="C120" s="68"/>
      <c r="D120" s="60" t="s">
        <v>335</v>
      </c>
      <c r="E120" s="73"/>
      <c r="F120" s="61">
        <f>SUM(F118:F119)</f>
        <v>715517.22</v>
      </c>
      <c r="G120" s="61">
        <v>0</v>
      </c>
      <c r="H120" s="223"/>
      <c r="I120" s="233">
        <v>0</v>
      </c>
      <c r="J120" s="218">
        <f>G120+H120-I120</f>
        <v>0</v>
      </c>
    </row>
    <row r="121" spans="1:10" x14ac:dyDescent="0.9">
      <c r="A121" s="247"/>
      <c r="B121" s="203"/>
      <c r="C121" s="68"/>
      <c r="D121" s="60"/>
      <c r="E121" s="73"/>
      <c r="F121" s="73"/>
      <c r="G121" s="73"/>
      <c r="H121" s="223"/>
      <c r="I121" s="223"/>
      <c r="J121" s="234"/>
    </row>
    <row r="122" spans="1:10" ht="165" customHeight="1" x14ac:dyDescent="0.9">
      <c r="A122" s="248" t="s">
        <v>50</v>
      </c>
      <c r="B122" s="203"/>
      <c r="C122" s="222" t="s">
        <v>51</v>
      </c>
      <c r="D122" s="60" t="s">
        <v>333</v>
      </c>
      <c r="E122" s="73">
        <v>0</v>
      </c>
      <c r="F122" s="61">
        <v>0</v>
      </c>
      <c r="G122" s="61">
        <v>0</v>
      </c>
      <c r="H122" s="223"/>
      <c r="I122" s="223"/>
      <c r="J122" s="218">
        <f>G122+H122-I122</f>
        <v>0</v>
      </c>
    </row>
    <row r="123" spans="1:10" x14ac:dyDescent="0.9">
      <c r="A123" s="247"/>
      <c r="B123" s="203"/>
      <c r="C123" s="68"/>
      <c r="D123" s="60" t="s">
        <v>334</v>
      </c>
      <c r="E123" s="73"/>
      <c r="F123" s="61">
        <v>0</v>
      </c>
      <c r="G123" s="61">
        <v>0</v>
      </c>
      <c r="H123" s="223"/>
      <c r="I123" s="223"/>
      <c r="J123" s="218">
        <f>G123+H123-I123</f>
        <v>0</v>
      </c>
    </row>
    <row r="124" spans="1:10" x14ac:dyDescent="0.9">
      <c r="A124" s="247"/>
      <c r="B124" s="203"/>
      <c r="C124" s="68"/>
      <c r="D124" s="60" t="s">
        <v>335</v>
      </c>
      <c r="E124" s="73"/>
      <c r="F124" s="61">
        <f>SUM(F122:F123)</f>
        <v>0</v>
      </c>
      <c r="G124" s="61">
        <f>SUM(G122:G123)</f>
        <v>0</v>
      </c>
      <c r="H124" s="223"/>
      <c r="I124" s="223"/>
      <c r="J124" s="218">
        <f>G124+H124-I124</f>
        <v>0</v>
      </c>
    </row>
    <row r="125" spans="1:10" x14ac:dyDescent="0.9">
      <c r="A125" s="247"/>
      <c r="B125" s="203"/>
      <c r="C125" s="68"/>
      <c r="D125" s="60"/>
      <c r="E125" s="73"/>
      <c r="F125" s="73"/>
      <c r="G125" s="73"/>
      <c r="H125" s="223"/>
      <c r="I125" s="223"/>
      <c r="J125" s="234"/>
    </row>
    <row r="126" spans="1:10" ht="119.25" customHeight="1" x14ac:dyDescent="0.9">
      <c r="A126" s="248" t="s">
        <v>52</v>
      </c>
      <c r="B126" s="203"/>
      <c r="C126" s="222" t="s">
        <v>53</v>
      </c>
      <c r="D126" s="60" t="s">
        <v>333</v>
      </c>
      <c r="E126" s="73">
        <v>0</v>
      </c>
      <c r="F126" s="61">
        <v>0</v>
      </c>
      <c r="G126" s="61">
        <v>0</v>
      </c>
      <c r="H126" s="223"/>
      <c r="I126" s="223"/>
      <c r="J126" s="218">
        <f>G126+H126-I126</f>
        <v>0</v>
      </c>
    </row>
    <row r="127" spans="1:10" x14ac:dyDescent="0.9">
      <c r="A127" s="247"/>
      <c r="B127" s="203"/>
      <c r="C127" s="68"/>
      <c r="D127" s="60" t="s">
        <v>334</v>
      </c>
      <c r="E127" s="73"/>
      <c r="F127" s="61">
        <v>0</v>
      </c>
      <c r="G127" s="61">
        <v>55000</v>
      </c>
      <c r="H127" s="233">
        <v>0</v>
      </c>
      <c r="I127" s="233">
        <v>0</v>
      </c>
      <c r="J127" s="218">
        <f>G127+H127-I127</f>
        <v>55000</v>
      </c>
    </row>
    <row r="128" spans="1:10" x14ac:dyDescent="0.9">
      <c r="A128" s="247"/>
      <c r="B128" s="203"/>
      <c r="C128" s="68"/>
      <c r="D128" s="60" t="s">
        <v>335</v>
      </c>
      <c r="E128" s="73"/>
      <c r="F128" s="61">
        <f>SUM(F126:F127)</f>
        <v>0</v>
      </c>
      <c r="G128" s="61">
        <v>55000</v>
      </c>
      <c r="H128" s="233">
        <v>0</v>
      </c>
      <c r="I128" s="233">
        <v>0</v>
      </c>
      <c r="J128" s="218">
        <f>G128+H128-I128</f>
        <v>55000</v>
      </c>
    </row>
    <row r="129" spans="1:11" x14ac:dyDescent="0.9">
      <c r="A129" s="250"/>
      <c r="B129" s="72"/>
      <c r="C129" s="90"/>
      <c r="D129" s="64" t="s">
        <v>2</v>
      </c>
      <c r="E129" s="74"/>
      <c r="F129" s="74"/>
      <c r="G129" s="74"/>
      <c r="H129" s="225"/>
      <c r="I129" s="225"/>
      <c r="J129" s="235"/>
    </row>
    <row r="130" spans="1:11" x14ac:dyDescent="0.9">
      <c r="A130" s="268"/>
      <c r="B130" s="266"/>
      <c r="C130" s="239"/>
      <c r="D130" s="240"/>
      <c r="E130" s="241"/>
      <c r="F130" s="241"/>
      <c r="G130" s="241"/>
      <c r="H130" s="269"/>
      <c r="I130" s="269"/>
      <c r="J130" s="270"/>
    </row>
    <row r="131" spans="1:11" s="91" customFormat="1" x14ac:dyDescent="0.9">
      <c r="A131" s="332" t="s">
        <v>54</v>
      </c>
      <c r="B131" s="333"/>
      <c r="C131" s="239" t="s">
        <v>43</v>
      </c>
      <c r="D131" s="263" t="s">
        <v>333</v>
      </c>
      <c r="E131" s="241">
        <f>+E110+E114+E118+E122+E126</f>
        <v>0</v>
      </c>
      <c r="F131" s="264">
        <f>F126+F122+F118+F114+F110</f>
        <v>0</v>
      </c>
      <c r="G131" s="264">
        <f>G126+G122+G118+G114+G110</f>
        <v>0</v>
      </c>
      <c r="H131" s="265">
        <f>H126+H122+H118+H114+H110</f>
        <v>0</v>
      </c>
      <c r="I131" s="265">
        <f>I126+I122+I118+I114+I110</f>
        <v>0</v>
      </c>
      <c r="J131" s="265">
        <f>J126+J122+J118+J114+J110</f>
        <v>0</v>
      </c>
      <c r="K131" s="91" t="s">
        <v>2</v>
      </c>
    </row>
    <row r="132" spans="1:11" s="91" customFormat="1" x14ac:dyDescent="0.9">
      <c r="A132" s="271"/>
      <c r="B132" s="266"/>
      <c r="C132" s="239"/>
      <c r="D132" s="263" t="s">
        <v>334</v>
      </c>
      <c r="E132" s="241"/>
      <c r="F132" s="264">
        <f>F127+F123+F119+F115+F111</f>
        <v>715517.22</v>
      </c>
      <c r="G132" s="264">
        <f t="shared" ref="G132:I133" si="5">G127+G123+G119+G115+G111</f>
        <v>1552886</v>
      </c>
      <c r="H132" s="265">
        <f t="shared" si="5"/>
        <v>0</v>
      </c>
      <c r="I132" s="265">
        <f t="shared" si="5"/>
        <v>0</v>
      </c>
      <c r="J132" s="265">
        <f>J127+J123+J119+J115+J111</f>
        <v>1552886</v>
      </c>
    </row>
    <row r="133" spans="1:11" s="91" customFormat="1" x14ac:dyDescent="0.9">
      <c r="A133" s="271"/>
      <c r="B133" s="266"/>
      <c r="C133" s="239"/>
      <c r="D133" s="263" t="s">
        <v>335</v>
      </c>
      <c r="E133" s="241"/>
      <c r="F133" s="264">
        <f>F128+F124+F120+F116+F112</f>
        <v>715517.22</v>
      </c>
      <c r="G133" s="264">
        <f t="shared" si="5"/>
        <v>1552886</v>
      </c>
      <c r="H133" s="265">
        <f t="shared" si="5"/>
        <v>0</v>
      </c>
      <c r="I133" s="265">
        <f t="shared" si="5"/>
        <v>0</v>
      </c>
      <c r="J133" s="265">
        <f>J128+J124+J120+J116+J112</f>
        <v>1552886</v>
      </c>
    </row>
    <row r="134" spans="1:11" x14ac:dyDescent="0.9">
      <c r="A134" s="327"/>
      <c r="B134" s="328"/>
      <c r="C134" s="222"/>
      <c r="D134" s="62"/>
      <c r="E134" s="75"/>
      <c r="F134" s="75"/>
      <c r="G134" s="75"/>
      <c r="H134" s="223"/>
      <c r="I134" s="223"/>
      <c r="J134" s="236"/>
    </row>
    <row r="135" spans="1:11" ht="27" hidden="1" customHeight="1" x14ac:dyDescent="0.9">
      <c r="A135" s="329" t="s">
        <v>55</v>
      </c>
      <c r="B135" s="330"/>
      <c r="C135" s="274" t="s">
        <v>56</v>
      </c>
      <c r="D135" s="303"/>
      <c r="E135" s="276"/>
      <c r="F135" s="276"/>
      <c r="G135" s="308"/>
      <c r="H135" s="306"/>
      <c r="I135" s="306"/>
      <c r="J135" s="307"/>
    </row>
    <row r="136" spans="1:11" ht="27" hidden="1" customHeight="1" x14ac:dyDescent="0.9">
      <c r="A136" s="247"/>
      <c r="B136" s="203"/>
      <c r="C136" s="222"/>
      <c r="D136" s="62"/>
      <c r="E136" s="75"/>
      <c r="F136" s="75"/>
      <c r="G136" s="75"/>
      <c r="H136" s="223"/>
      <c r="I136" s="223"/>
      <c r="J136" s="236"/>
    </row>
    <row r="137" spans="1:11" ht="27" hidden="1" customHeight="1" x14ac:dyDescent="0.9">
      <c r="A137" s="327"/>
      <c r="B137" s="328"/>
      <c r="C137" s="68"/>
      <c r="D137" s="251"/>
      <c r="E137" s="73"/>
      <c r="F137" s="73"/>
      <c r="G137" s="73"/>
      <c r="H137" s="223"/>
      <c r="I137" s="223"/>
      <c r="J137" s="234"/>
    </row>
    <row r="138" spans="1:11" ht="27" hidden="1" customHeight="1" x14ac:dyDescent="0.9">
      <c r="A138" s="248" t="s">
        <v>57</v>
      </c>
      <c r="B138" s="203"/>
      <c r="C138" s="222" t="s">
        <v>58</v>
      </c>
      <c r="D138" s="60" t="s">
        <v>333</v>
      </c>
      <c r="E138" s="73">
        <v>0</v>
      </c>
      <c r="F138" s="61">
        <v>0</v>
      </c>
      <c r="G138" s="61">
        <v>0</v>
      </c>
      <c r="H138" s="223"/>
      <c r="I138" s="223"/>
      <c r="J138" s="218">
        <f>G138+H138-I138</f>
        <v>0</v>
      </c>
    </row>
    <row r="139" spans="1:11" ht="27" hidden="1" customHeight="1" x14ac:dyDescent="0.9">
      <c r="A139" s="247"/>
      <c r="B139" s="203"/>
      <c r="C139" s="68"/>
      <c r="D139" s="60" t="s">
        <v>334</v>
      </c>
      <c r="E139" s="73"/>
      <c r="F139" s="61">
        <v>0</v>
      </c>
      <c r="G139" s="61">
        <v>0</v>
      </c>
      <c r="H139" s="223"/>
      <c r="I139" s="223"/>
      <c r="J139" s="218">
        <f>G139+H139-I139</f>
        <v>0</v>
      </c>
    </row>
    <row r="140" spans="1:11" ht="27" hidden="1" customHeight="1" x14ac:dyDescent="0.9">
      <c r="A140" s="247"/>
      <c r="B140" s="203"/>
      <c r="C140" s="68"/>
      <c r="D140" s="60" t="s">
        <v>335</v>
      </c>
      <c r="E140" s="73"/>
      <c r="F140" s="61">
        <f>SUM(F138:F139)</f>
        <v>0</v>
      </c>
      <c r="G140" s="61">
        <f>SUM(G138:G139)</f>
        <v>0</v>
      </c>
      <c r="H140" s="223"/>
      <c r="I140" s="223"/>
      <c r="J140" s="218">
        <f>G140+H140-I140</f>
        <v>0</v>
      </c>
    </row>
    <row r="141" spans="1:11" ht="27" hidden="1" customHeight="1" x14ac:dyDescent="0.9">
      <c r="A141" s="327"/>
      <c r="B141" s="328"/>
      <c r="C141" s="68"/>
      <c r="D141" s="251"/>
      <c r="E141" s="73"/>
      <c r="F141" s="73"/>
      <c r="G141" s="73"/>
      <c r="H141" s="223"/>
      <c r="I141" s="223"/>
      <c r="J141" s="234"/>
    </row>
    <row r="142" spans="1:11" ht="27" hidden="1" customHeight="1" x14ac:dyDescent="0.9">
      <c r="A142" s="248" t="s">
        <v>59</v>
      </c>
      <c r="B142" s="203"/>
      <c r="C142" s="222" t="s">
        <v>60</v>
      </c>
      <c r="D142" s="60" t="s">
        <v>333</v>
      </c>
      <c r="E142" s="73">
        <v>0</v>
      </c>
      <c r="F142" s="61">
        <v>0</v>
      </c>
      <c r="G142" s="61">
        <v>0</v>
      </c>
      <c r="H142" s="223"/>
      <c r="I142" s="223"/>
      <c r="J142" s="218">
        <f>G142+H142-I142</f>
        <v>0</v>
      </c>
    </row>
    <row r="143" spans="1:11" ht="27" hidden="1" customHeight="1" x14ac:dyDescent="0.9">
      <c r="A143" s="247"/>
      <c r="B143" s="203"/>
      <c r="C143" s="68"/>
      <c r="D143" s="60" t="s">
        <v>334</v>
      </c>
      <c r="E143" s="73"/>
      <c r="F143" s="61">
        <v>0</v>
      </c>
      <c r="G143" s="61">
        <v>0</v>
      </c>
      <c r="H143" s="223"/>
      <c r="I143" s="223"/>
      <c r="J143" s="218">
        <f>G143+H143-I143</f>
        <v>0</v>
      </c>
    </row>
    <row r="144" spans="1:11" ht="27" hidden="1" customHeight="1" x14ac:dyDescent="0.9">
      <c r="A144" s="247"/>
      <c r="B144" s="203"/>
      <c r="C144" s="68"/>
      <c r="D144" s="60" t="s">
        <v>335</v>
      </c>
      <c r="E144" s="73"/>
      <c r="F144" s="61">
        <f>SUM(F142:F143)</f>
        <v>0</v>
      </c>
      <c r="G144" s="61">
        <f>SUM(G142:G143)</f>
        <v>0</v>
      </c>
      <c r="H144" s="223"/>
      <c r="I144" s="223"/>
      <c r="J144" s="218">
        <f>G144+H144-I144</f>
        <v>0</v>
      </c>
    </row>
    <row r="145" spans="1:10" ht="27" hidden="1" customHeight="1" x14ac:dyDescent="0.9">
      <c r="A145" s="247"/>
      <c r="B145" s="203"/>
      <c r="C145" s="68"/>
      <c r="D145" s="60"/>
      <c r="E145" s="73"/>
      <c r="F145" s="73"/>
      <c r="G145" s="73"/>
      <c r="H145" s="223"/>
      <c r="I145" s="223"/>
      <c r="J145" s="234"/>
    </row>
    <row r="146" spans="1:10" ht="27" hidden="1" customHeight="1" x14ac:dyDescent="0.9">
      <c r="A146" s="248" t="s">
        <v>61</v>
      </c>
      <c r="B146" s="203"/>
      <c r="C146" s="222" t="s">
        <v>62</v>
      </c>
      <c r="D146" s="60" t="s">
        <v>333</v>
      </c>
      <c r="E146" s="73">
        <v>0</v>
      </c>
      <c r="F146" s="61">
        <v>0</v>
      </c>
      <c r="G146" s="61">
        <v>0</v>
      </c>
      <c r="H146" s="223"/>
      <c r="I146" s="223"/>
      <c r="J146" s="218">
        <f>G146+H146-I146</f>
        <v>0</v>
      </c>
    </row>
    <row r="147" spans="1:10" ht="27" hidden="1" customHeight="1" x14ac:dyDescent="0.9">
      <c r="A147" s="247"/>
      <c r="B147" s="203"/>
      <c r="C147" s="68"/>
      <c r="D147" s="60" t="s">
        <v>334</v>
      </c>
      <c r="E147" s="73"/>
      <c r="F147" s="61">
        <v>0</v>
      </c>
      <c r="G147" s="61">
        <v>0</v>
      </c>
      <c r="H147" s="223"/>
      <c r="I147" s="223"/>
      <c r="J147" s="218">
        <f>G147+H147-I147</f>
        <v>0</v>
      </c>
    </row>
    <row r="148" spans="1:10" ht="27" hidden="1" customHeight="1" x14ac:dyDescent="0.9">
      <c r="A148" s="247"/>
      <c r="B148" s="203"/>
      <c r="C148" s="68"/>
      <c r="D148" s="60" t="s">
        <v>335</v>
      </c>
      <c r="E148" s="73"/>
      <c r="F148" s="61">
        <f>SUM(F146:F147)</f>
        <v>0</v>
      </c>
      <c r="G148" s="61">
        <f>SUM(G146:G147)</f>
        <v>0</v>
      </c>
      <c r="H148" s="223"/>
      <c r="I148" s="223"/>
      <c r="J148" s="218">
        <f>G148+H148-I148</f>
        <v>0</v>
      </c>
    </row>
    <row r="149" spans="1:10" ht="27" hidden="1" customHeight="1" x14ac:dyDescent="0.9">
      <c r="A149" s="247"/>
      <c r="B149" s="203"/>
      <c r="C149" s="68"/>
      <c r="D149" s="60"/>
      <c r="E149" s="73"/>
      <c r="F149" s="73"/>
      <c r="G149" s="73"/>
      <c r="H149" s="223"/>
      <c r="I149" s="223"/>
      <c r="J149" s="234"/>
    </row>
    <row r="150" spans="1:10" ht="27" hidden="1" customHeight="1" x14ac:dyDescent="0.9">
      <c r="A150" s="248" t="s">
        <v>63</v>
      </c>
      <c r="B150" s="203"/>
      <c r="C150" s="222" t="s">
        <v>64</v>
      </c>
      <c r="D150" s="60" t="s">
        <v>333</v>
      </c>
      <c r="E150" s="73">
        <v>0</v>
      </c>
      <c r="F150" s="61">
        <v>0</v>
      </c>
      <c r="G150" s="61">
        <v>0</v>
      </c>
      <c r="H150" s="223"/>
      <c r="I150" s="223"/>
      <c r="J150" s="218">
        <f>G150+H150-I150</f>
        <v>0</v>
      </c>
    </row>
    <row r="151" spans="1:10" ht="27" hidden="1" customHeight="1" x14ac:dyDescent="0.9">
      <c r="A151" s="247"/>
      <c r="B151" s="203"/>
      <c r="C151" s="68"/>
      <c r="D151" s="60" t="s">
        <v>334</v>
      </c>
      <c r="E151" s="73"/>
      <c r="F151" s="61">
        <v>0</v>
      </c>
      <c r="G151" s="61">
        <v>0</v>
      </c>
      <c r="H151" s="223"/>
      <c r="I151" s="223"/>
      <c r="J151" s="218">
        <f>G151+H151-I151</f>
        <v>0</v>
      </c>
    </row>
    <row r="152" spans="1:10" ht="27" hidden="1" customHeight="1" x14ac:dyDescent="0.9">
      <c r="A152" s="247"/>
      <c r="B152" s="203"/>
      <c r="C152" s="68"/>
      <c r="D152" s="60" t="s">
        <v>335</v>
      </c>
      <c r="E152" s="73"/>
      <c r="F152" s="61">
        <f>SUM(F150:F151)</f>
        <v>0</v>
      </c>
      <c r="G152" s="61">
        <f>SUM(G150:G151)</f>
        <v>0</v>
      </c>
      <c r="H152" s="223"/>
      <c r="I152" s="223"/>
      <c r="J152" s="218">
        <f>G152+H152-I152</f>
        <v>0</v>
      </c>
    </row>
    <row r="153" spans="1:10" ht="27" hidden="1" customHeight="1" x14ac:dyDescent="0.9">
      <c r="A153" s="250"/>
      <c r="B153" s="72"/>
      <c r="C153" s="90"/>
      <c r="D153" s="64"/>
      <c r="E153" s="74"/>
      <c r="F153" s="74"/>
      <c r="G153" s="74"/>
      <c r="H153" s="225"/>
      <c r="I153" s="225"/>
      <c r="J153" s="235"/>
    </row>
    <row r="154" spans="1:10" ht="27" hidden="1" customHeight="1" x14ac:dyDescent="0.9">
      <c r="A154" s="259"/>
      <c r="B154" s="260"/>
      <c r="C154" s="230"/>
      <c r="D154" s="231"/>
      <c r="E154" s="237"/>
      <c r="F154" s="237"/>
      <c r="G154" s="237"/>
      <c r="H154" s="232"/>
      <c r="I154" s="232"/>
      <c r="J154" s="238"/>
    </row>
    <row r="155" spans="1:10" ht="27" hidden="1" customHeight="1" x14ac:dyDescent="0.9">
      <c r="A155" s="332" t="s">
        <v>65</v>
      </c>
      <c r="B155" s="333"/>
      <c r="C155" s="239" t="s">
        <v>56</v>
      </c>
      <c r="D155" s="263" t="s">
        <v>333</v>
      </c>
      <c r="E155" s="241">
        <f>+E138+E142+E146+E150</f>
        <v>0</v>
      </c>
      <c r="F155" s="264">
        <f>F150+F146+F142+F138</f>
        <v>0</v>
      </c>
      <c r="G155" s="264">
        <f>G150+G146+G142+G138</f>
        <v>0</v>
      </c>
      <c r="H155" s="265">
        <f>H150+H146+H142+H138</f>
        <v>0</v>
      </c>
      <c r="I155" s="265">
        <f>I150+I146+I142+I138</f>
        <v>0</v>
      </c>
      <c r="J155" s="265">
        <f>J150+J146+J142+J138</f>
        <v>0</v>
      </c>
    </row>
    <row r="156" spans="1:10" ht="27" hidden="1" customHeight="1" x14ac:dyDescent="0.9">
      <c r="A156" s="271"/>
      <c r="B156" s="266"/>
      <c r="C156" s="239"/>
      <c r="D156" s="263" t="s">
        <v>334</v>
      </c>
      <c r="E156" s="241"/>
      <c r="F156" s="264">
        <f>F151+F147+F143+F139</f>
        <v>0</v>
      </c>
      <c r="G156" s="264">
        <f t="shared" ref="G156:I157" si="6">G151+G147+G143+G139</f>
        <v>0</v>
      </c>
      <c r="H156" s="265">
        <f t="shared" si="6"/>
        <v>0</v>
      </c>
      <c r="I156" s="265">
        <f t="shared" si="6"/>
        <v>0</v>
      </c>
      <c r="J156" s="265">
        <f>J151+J147+J143+J139</f>
        <v>0</v>
      </c>
    </row>
    <row r="157" spans="1:10" ht="27" hidden="1" customHeight="1" x14ac:dyDescent="0.9">
      <c r="A157" s="271"/>
      <c r="B157" s="266"/>
      <c r="C157" s="239"/>
      <c r="D157" s="263" t="s">
        <v>335</v>
      </c>
      <c r="E157" s="241"/>
      <c r="F157" s="264">
        <f>F152+F148+F144+F140</f>
        <v>0</v>
      </c>
      <c r="G157" s="264">
        <f t="shared" si="6"/>
        <v>0</v>
      </c>
      <c r="H157" s="265">
        <f t="shared" si="6"/>
        <v>0</v>
      </c>
      <c r="I157" s="265">
        <f t="shared" si="6"/>
        <v>0</v>
      </c>
      <c r="J157" s="265">
        <f>J152+J148+J144+J140</f>
        <v>0</v>
      </c>
    </row>
    <row r="158" spans="1:10" ht="27" hidden="1" customHeight="1" thickBot="1" x14ac:dyDescent="0.95">
      <c r="A158" s="327"/>
      <c r="B158" s="328"/>
      <c r="C158" s="222"/>
      <c r="D158" s="62"/>
      <c r="E158" s="75"/>
      <c r="F158" s="75"/>
      <c r="G158" s="75"/>
      <c r="H158" s="223"/>
      <c r="I158" s="223"/>
      <c r="J158" s="236"/>
    </row>
    <row r="159" spans="1:10" ht="27" hidden="1" customHeight="1" x14ac:dyDescent="0.9">
      <c r="A159" s="329" t="s">
        <v>66</v>
      </c>
      <c r="B159" s="330"/>
      <c r="C159" s="274" t="s">
        <v>67</v>
      </c>
      <c r="D159" s="303"/>
      <c r="E159" s="276"/>
      <c r="F159" s="276"/>
      <c r="G159" s="276"/>
      <c r="H159" s="306"/>
      <c r="I159" s="306"/>
      <c r="J159" s="307"/>
    </row>
    <row r="160" spans="1:10" ht="27" hidden="1" customHeight="1" x14ac:dyDescent="0.9">
      <c r="A160" s="247"/>
      <c r="B160" s="203"/>
      <c r="C160" s="222"/>
      <c r="D160" s="62"/>
      <c r="E160" s="75"/>
      <c r="F160" s="75"/>
      <c r="G160" s="75"/>
      <c r="H160" s="223"/>
      <c r="I160" s="223"/>
      <c r="J160" s="236"/>
    </row>
    <row r="161" spans="1:10" ht="27" hidden="1" customHeight="1" x14ac:dyDescent="0.9">
      <c r="A161" s="248" t="s">
        <v>68</v>
      </c>
      <c r="B161" s="203"/>
      <c r="C161" s="222" t="s">
        <v>69</v>
      </c>
      <c r="D161" s="60" t="s">
        <v>333</v>
      </c>
      <c r="E161" s="73">
        <v>0</v>
      </c>
      <c r="F161" s="61">
        <v>0</v>
      </c>
      <c r="G161" s="61">
        <v>0</v>
      </c>
      <c r="H161" s="223"/>
      <c r="I161" s="223"/>
      <c r="J161" s="218">
        <f>G161+H161-I161</f>
        <v>0</v>
      </c>
    </row>
    <row r="162" spans="1:10" ht="27" hidden="1" customHeight="1" x14ac:dyDescent="0.9">
      <c r="A162" s="248"/>
      <c r="B162" s="203"/>
      <c r="C162" s="222"/>
      <c r="D162" s="60" t="s">
        <v>334</v>
      </c>
      <c r="E162" s="73"/>
      <c r="F162" s="61">
        <v>0</v>
      </c>
      <c r="G162" s="61">
        <v>0</v>
      </c>
      <c r="H162" s="223"/>
      <c r="I162" s="223"/>
      <c r="J162" s="218">
        <f>G162+H162-I162</f>
        <v>0</v>
      </c>
    </row>
    <row r="163" spans="1:10" ht="27" hidden="1" customHeight="1" x14ac:dyDescent="0.9">
      <c r="A163" s="247"/>
      <c r="B163" s="203"/>
      <c r="C163" s="68"/>
      <c r="D163" s="60" t="s">
        <v>335</v>
      </c>
      <c r="E163" s="73"/>
      <c r="F163" s="61">
        <f>SUM(F161:F162)</f>
        <v>0</v>
      </c>
      <c r="G163" s="61">
        <f>SUM(G161:G162)</f>
        <v>0</v>
      </c>
      <c r="H163" s="223"/>
      <c r="I163" s="223"/>
      <c r="J163" s="218">
        <f>G163+H163-I163</f>
        <v>0</v>
      </c>
    </row>
    <row r="164" spans="1:10" ht="27" hidden="1" customHeight="1" x14ac:dyDescent="0.9">
      <c r="A164" s="247"/>
      <c r="B164" s="203"/>
      <c r="C164" s="68"/>
      <c r="D164" s="60"/>
      <c r="E164" s="73"/>
      <c r="F164" s="73"/>
      <c r="G164" s="73"/>
      <c r="H164" s="223"/>
      <c r="I164" s="223"/>
      <c r="J164" s="234"/>
    </row>
    <row r="165" spans="1:10" ht="27" hidden="1" customHeight="1" x14ac:dyDescent="0.9">
      <c r="A165" s="248" t="s">
        <v>70</v>
      </c>
      <c r="B165" s="203"/>
      <c r="C165" s="222" t="s">
        <v>71</v>
      </c>
      <c r="D165" s="60" t="s">
        <v>333</v>
      </c>
      <c r="E165" s="73">
        <v>0</v>
      </c>
      <c r="F165" s="61">
        <v>0</v>
      </c>
      <c r="G165" s="61">
        <v>0</v>
      </c>
      <c r="H165" s="223"/>
      <c r="I165" s="223"/>
      <c r="J165" s="218">
        <f>G165+H165-I165</f>
        <v>0</v>
      </c>
    </row>
    <row r="166" spans="1:10" ht="27" hidden="1" customHeight="1" x14ac:dyDescent="0.9">
      <c r="A166" s="248"/>
      <c r="B166" s="203"/>
      <c r="C166" s="222"/>
      <c r="D166" s="60" t="s">
        <v>334</v>
      </c>
      <c r="E166" s="73"/>
      <c r="F166" s="61">
        <v>0</v>
      </c>
      <c r="G166" s="61">
        <v>0</v>
      </c>
      <c r="H166" s="223"/>
      <c r="I166" s="223"/>
      <c r="J166" s="218">
        <f>G166+H166-I166</f>
        <v>0</v>
      </c>
    </row>
    <row r="167" spans="1:10" ht="27" hidden="1" customHeight="1" x14ac:dyDescent="0.9">
      <c r="A167" s="247"/>
      <c r="B167" s="203"/>
      <c r="C167" s="68"/>
      <c r="D167" s="60" t="s">
        <v>335</v>
      </c>
      <c r="E167" s="73"/>
      <c r="F167" s="61">
        <f>SUM(F165:F166)</f>
        <v>0</v>
      </c>
      <c r="G167" s="61">
        <f>SUM(G165:G166)</f>
        <v>0</v>
      </c>
      <c r="H167" s="223"/>
      <c r="I167" s="223"/>
      <c r="J167" s="218">
        <f>G167+H167-I167</f>
        <v>0</v>
      </c>
    </row>
    <row r="168" spans="1:10" ht="27" hidden="1" customHeight="1" x14ac:dyDescent="0.9">
      <c r="A168" s="247"/>
      <c r="B168" s="203"/>
      <c r="C168" s="68"/>
      <c r="D168" s="60"/>
      <c r="E168" s="73"/>
      <c r="F168" s="73"/>
      <c r="G168" s="73"/>
      <c r="H168" s="223"/>
      <c r="I168" s="223"/>
      <c r="J168" s="234"/>
    </row>
    <row r="169" spans="1:10" ht="27" hidden="1" customHeight="1" x14ac:dyDescent="0.9">
      <c r="A169" s="248" t="s">
        <v>72</v>
      </c>
      <c r="B169" s="203"/>
      <c r="C169" s="222" t="s">
        <v>73</v>
      </c>
      <c r="D169" s="60" t="s">
        <v>333</v>
      </c>
      <c r="E169" s="73">
        <v>0</v>
      </c>
      <c r="F169" s="61">
        <v>0</v>
      </c>
      <c r="G169" s="61">
        <v>0</v>
      </c>
      <c r="H169" s="223"/>
      <c r="I169" s="223"/>
      <c r="J169" s="218">
        <f>G169+H169-I169</f>
        <v>0</v>
      </c>
    </row>
    <row r="170" spans="1:10" ht="27" hidden="1" customHeight="1" x14ac:dyDescent="0.9">
      <c r="A170" s="248"/>
      <c r="B170" s="203"/>
      <c r="C170" s="222"/>
      <c r="D170" s="60" t="s">
        <v>334</v>
      </c>
      <c r="E170" s="73"/>
      <c r="F170" s="61">
        <v>0</v>
      </c>
      <c r="G170" s="61">
        <v>0</v>
      </c>
      <c r="H170" s="223"/>
      <c r="I170" s="223"/>
      <c r="J170" s="218">
        <f>G170+H170-I170</f>
        <v>0</v>
      </c>
    </row>
    <row r="171" spans="1:10" ht="27" hidden="1" customHeight="1" x14ac:dyDescent="0.9">
      <c r="A171" s="247"/>
      <c r="B171" s="203"/>
      <c r="C171" s="68"/>
      <c r="D171" s="60" t="s">
        <v>335</v>
      </c>
      <c r="E171" s="73"/>
      <c r="F171" s="61">
        <f>SUM(F169:F170)</f>
        <v>0</v>
      </c>
      <c r="G171" s="61">
        <f>SUM(G169:G170)</f>
        <v>0</v>
      </c>
      <c r="H171" s="223"/>
      <c r="I171" s="223"/>
      <c r="J171" s="218">
        <f>G171+H171-I171</f>
        <v>0</v>
      </c>
    </row>
    <row r="172" spans="1:10" ht="27" hidden="1" customHeight="1" x14ac:dyDescent="0.9">
      <c r="A172" s="247"/>
      <c r="B172" s="203"/>
      <c r="C172" s="68"/>
      <c r="D172" s="60"/>
      <c r="E172" s="73"/>
      <c r="F172" s="73"/>
      <c r="G172" s="73"/>
      <c r="H172" s="223"/>
      <c r="I172" s="223"/>
      <c r="J172" s="234"/>
    </row>
    <row r="173" spans="1:10" ht="27" hidden="1" customHeight="1" x14ac:dyDescent="0.9">
      <c r="A173" s="248" t="s">
        <v>74</v>
      </c>
      <c r="B173" s="203"/>
      <c r="C173" s="222" t="s">
        <v>75</v>
      </c>
      <c r="D173" s="60" t="s">
        <v>333</v>
      </c>
      <c r="E173" s="73">
        <v>0</v>
      </c>
      <c r="F173" s="61">
        <v>0</v>
      </c>
      <c r="G173" s="61">
        <v>0</v>
      </c>
      <c r="H173" s="223"/>
      <c r="I173" s="223"/>
      <c r="J173" s="218">
        <f>G173+H173-I173</f>
        <v>0</v>
      </c>
    </row>
    <row r="174" spans="1:10" ht="27" hidden="1" customHeight="1" x14ac:dyDescent="0.9">
      <c r="A174" s="247"/>
      <c r="B174" s="203"/>
      <c r="C174" s="68"/>
      <c r="D174" s="60" t="s">
        <v>334</v>
      </c>
      <c r="E174" s="73"/>
      <c r="F174" s="61">
        <v>0</v>
      </c>
      <c r="G174" s="61">
        <v>0</v>
      </c>
      <c r="H174" s="223"/>
      <c r="I174" s="223"/>
      <c r="J174" s="218">
        <f>G174+H174-I174</f>
        <v>0</v>
      </c>
    </row>
    <row r="175" spans="1:10" ht="27" hidden="1" customHeight="1" x14ac:dyDescent="0.9">
      <c r="A175" s="247"/>
      <c r="B175" s="203"/>
      <c r="C175" s="68"/>
      <c r="D175" s="60" t="s">
        <v>335</v>
      </c>
      <c r="E175" s="73"/>
      <c r="F175" s="61">
        <f>SUM(F173:F174)</f>
        <v>0</v>
      </c>
      <c r="G175" s="61">
        <f>SUM(G173:G174)</f>
        <v>0</v>
      </c>
      <c r="H175" s="223"/>
      <c r="I175" s="223"/>
      <c r="J175" s="218">
        <f>G175+H175-I175</f>
        <v>0</v>
      </c>
    </row>
    <row r="176" spans="1:10" ht="27" hidden="1" customHeight="1" x14ac:dyDescent="0.9">
      <c r="A176" s="250"/>
      <c r="B176" s="72"/>
      <c r="C176" s="90"/>
      <c r="D176" s="64" t="s">
        <v>2</v>
      </c>
      <c r="E176" s="74"/>
      <c r="F176" s="74"/>
      <c r="G176" s="74"/>
      <c r="H176" s="225"/>
      <c r="I176" s="225"/>
      <c r="J176" s="235"/>
    </row>
    <row r="177" spans="1:10" ht="27" hidden="1" customHeight="1" x14ac:dyDescent="0.9">
      <c r="A177" s="268"/>
      <c r="B177" s="266"/>
      <c r="C177" s="239"/>
      <c r="D177" s="240"/>
      <c r="E177" s="241"/>
      <c r="F177" s="241"/>
      <c r="G177" s="241"/>
      <c r="H177" s="269"/>
      <c r="I177" s="269"/>
      <c r="J177" s="270"/>
    </row>
    <row r="178" spans="1:10" ht="27" hidden="1" customHeight="1" x14ac:dyDescent="0.9">
      <c r="A178" s="332" t="s">
        <v>76</v>
      </c>
      <c r="B178" s="333"/>
      <c r="C178" s="239" t="s">
        <v>67</v>
      </c>
      <c r="D178" s="263" t="s">
        <v>333</v>
      </c>
      <c r="E178" s="241">
        <f>+E161+E165+E169+E173</f>
        <v>0</v>
      </c>
      <c r="F178" s="273">
        <f>F173+F169+F165+F161</f>
        <v>0</v>
      </c>
      <c r="G178" s="273">
        <f t="shared" ref="G178:J180" si="7">G173+G169+G165+G161</f>
        <v>0</v>
      </c>
      <c r="H178" s="265">
        <f t="shared" si="7"/>
        <v>0</v>
      </c>
      <c r="I178" s="265">
        <f t="shared" si="7"/>
        <v>0</v>
      </c>
      <c r="J178" s="272">
        <f t="shared" si="7"/>
        <v>0</v>
      </c>
    </row>
    <row r="179" spans="1:10" ht="27" hidden="1" customHeight="1" x14ac:dyDescent="0.9">
      <c r="A179" s="271"/>
      <c r="B179" s="266"/>
      <c r="C179" s="239"/>
      <c r="D179" s="263" t="s">
        <v>334</v>
      </c>
      <c r="E179" s="241"/>
      <c r="F179" s="273">
        <f>F174+F170+F166+F162</f>
        <v>0</v>
      </c>
      <c r="G179" s="273">
        <f t="shared" si="7"/>
        <v>0</v>
      </c>
      <c r="H179" s="265">
        <f t="shared" si="7"/>
        <v>0</v>
      </c>
      <c r="I179" s="265">
        <f t="shared" si="7"/>
        <v>0</v>
      </c>
      <c r="J179" s="272">
        <f t="shared" si="7"/>
        <v>0</v>
      </c>
    </row>
    <row r="180" spans="1:10" ht="27" hidden="1" customHeight="1" x14ac:dyDescent="0.9">
      <c r="A180" s="271"/>
      <c r="B180" s="266"/>
      <c r="C180" s="239"/>
      <c r="D180" s="263" t="s">
        <v>335</v>
      </c>
      <c r="E180" s="241"/>
      <c r="F180" s="273">
        <f>F175+F171+F167+F163</f>
        <v>0</v>
      </c>
      <c r="G180" s="273">
        <f t="shared" si="7"/>
        <v>0</v>
      </c>
      <c r="H180" s="265">
        <f t="shared" si="7"/>
        <v>0</v>
      </c>
      <c r="I180" s="265">
        <f t="shared" si="7"/>
        <v>0</v>
      </c>
      <c r="J180" s="272">
        <f t="shared" si="7"/>
        <v>0</v>
      </c>
    </row>
    <row r="181" spans="1:10" ht="48.75" customHeight="1" thickBot="1" x14ac:dyDescent="0.95">
      <c r="A181" s="327"/>
      <c r="B181" s="328"/>
      <c r="C181" s="222"/>
      <c r="D181" s="62" t="s">
        <v>2</v>
      </c>
      <c r="E181" s="75"/>
      <c r="F181" s="75"/>
      <c r="G181" s="75"/>
      <c r="H181" s="223"/>
      <c r="I181" s="223"/>
      <c r="J181" s="236"/>
    </row>
    <row r="182" spans="1:10" ht="148.5" hidden="1" customHeight="1" x14ac:dyDescent="0.9">
      <c r="A182" s="329" t="s">
        <v>77</v>
      </c>
      <c r="B182" s="330"/>
      <c r="C182" s="274" t="s">
        <v>78</v>
      </c>
      <c r="D182" s="303"/>
      <c r="E182" s="276"/>
      <c r="F182" s="276"/>
      <c r="G182" s="308"/>
      <c r="H182" s="306"/>
      <c r="I182" s="306"/>
      <c r="J182" s="307"/>
    </row>
    <row r="183" spans="1:10" s="59" customFormat="1" hidden="1" x14ac:dyDescent="0.9">
      <c r="A183" s="247"/>
      <c r="B183" s="203"/>
      <c r="C183" s="222"/>
      <c r="D183" s="62"/>
      <c r="E183" s="75"/>
      <c r="F183" s="75"/>
      <c r="G183" s="75"/>
      <c r="H183" s="223"/>
      <c r="I183" s="223"/>
      <c r="J183" s="236"/>
    </row>
    <row r="184" spans="1:10" s="59" customFormat="1" ht="123" hidden="1" x14ac:dyDescent="0.9">
      <c r="A184" s="248" t="s">
        <v>79</v>
      </c>
      <c r="B184" s="203"/>
      <c r="C184" s="222" t="s">
        <v>80</v>
      </c>
      <c r="D184" s="60" t="s">
        <v>333</v>
      </c>
      <c r="E184" s="73">
        <v>0</v>
      </c>
      <c r="F184" s="61">
        <v>0</v>
      </c>
      <c r="G184" s="61">
        <v>0</v>
      </c>
      <c r="H184" s="223"/>
      <c r="I184" s="223"/>
      <c r="J184" s="218">
        <f>G184+H184-I184</f>
        <v>0</v>
      </c>
    </row>
    <row r="185" spans="1:10" s="59" customFormat="1" hidden="1" x14ac:dyDescent="0.9">
      <c r="A185" s="248"/>
      <c r="B185" s="203"/>
      <c r="C185" s="222"/>
      <c r="D185" s="60" t="s">
        <v>334</v>
      </c>
      <c r="E185" s="73"/>
      <c r="F185" s="61">
        <v>0</v>
      </c>
      <c r="G185" s="61">
        <v>0</v>
      </c>
      <c r="H185" s="223"/>
      <c r="I185" s="223"/>
      <c r="J185" s="218">
        <f>G185+H185-I185</f>
        <v>0</v>
      </c>
    </row>
    <row r="186" spans="1:10" s="59" customFormat="1" hidden="1" x14ac:dyDescent="0.9">
      <c r="A186" s="248"/>
      <c r="B186" s="203"/>
      <c r="C186" s="222"/>
      <c r="D186" s="60" t="s">
        <v>335</v>
      </c>
      <c r="E186" s="73"/>
      <c r="F186" s="61">
        <f>SUM(F184:F185)</f>
        <v>0</v>
      </c>
      <c r="G186" s="61">
        <f>SUM(G184:G185)</f>
        <v>0</v>
      </c>
      <c r="H186" s="223"/>
      <c r="I186" s="223"/>
      <c r="J186" s="218">
        <f>G186+H186-I186</f>
        <v>0</v>
      </c>
    </row>
    <row r="187" spans="1:10" hidden="1" x14ac:dyDescent="0.9">
      <c r="A187" s="252"/>
      <c r="B187" s="229"/>
      <c r="C187" s="228"/>
      <c r="D187" s="229"/>
      <c r="E187" s="75"/>
      <c r="F187" s="75"/>
      <c r="G187" s="75"/>
      <c r="H187" s="223"/>
      <c r="I187" s="223"/>
      <c r="J187" s="236"/>
    </row>
    <row r="188" spans="1:10" hidden="1" x14ac:dyDescent="0.9">
      <c r="A188" s="259"/>
      <c r="B188" s="260"/>
      <c r="C188" s="230"/>
      <c r="D188" s="231"/>
      <c r="E188" s="261"/>
      <c r="F188" s="261"/>
      <c r="G188" s="261"/>
      <c r="H188" s="232"/>
      <c r="I188" s="232"/>
      <c r="J188" s="262"/>
    </row>
    <row r="189" spans="1:10" s="91" customFormat="1" hidden="1" x14ac:dyDescent="0.9">
      <c r="A189" s="334" t="s">
        <v>81</v>
      </c>
      <c r="B189" s="335"/>
      <c r="C189" s="239" t="s">
        <v>78</v>
      </c>
      <c r="D189" s="263" t="s">
        <v>333</v>
      </c>
      <c r="E189" s="241">
        <f>+E184</f>
        <v>0</v>
      </c>
      <c r="F189" s="264">
        <f t="shared" ref="F189:I191" si="8">F184</f>
        <v>0</v>
      </c>
      <c r="G189" s="264">
        <f t="shared" si="8"/>
        <v>0</v>
      </c>
      <c r="H189" s="265">
        <f t="shared" si="8"/>
        <v>0</v>
      </c>
      <c r="I189" s="265">
        <f t="shared" si="8"/>
        <v>0</v>
      </c>
      <c r="J189" s="272">
        <f>G189+H189-I189</f>
        <v>0</v>
      </c>
    </row>
    <row r="190" spans="1:10" s="91" customFormat="1" hidden="1" x14ac:dyDescent="0.9">
      <c r="A190" s="268"/>
      <c r="B190" s="263"/>
      <c r="C190" s="239"/>
      <c r="D190" s="263" t="s">
        <v>334</v>
      </c>
      <c r="E190" s="241"/>
      <c r="F190" s="264">
        <f t="shared" si="8"/>
        <v>0</v>
      </c>
      <c r="G190" s="264">
        <f t="shared" si="8"/>
        <v>0</v>
      </c>
      <c r="H190" s="265">
        <f t="shared" si="8"/>
        <v>0</v>
      </c>
      <c r="I190" s="265">
        <f t="shared" si="8"/>
        <v>0</v>
      </c>
      <c r="J190" s="272">
        <f>G190+H190-I190</f>
        <v>0</v>
      </c>
    </row>
    <row r="191" spans="1:10" s="91" customFormat="1" hidden="1" x14ac:dyDescent="0.9">
      <c r="A191" s="268"/>
      <c r="B191" s="263"/>
      <c r="C191" s="239"/>
      <c r="D191" s="263" t="s">
        <v>335</v>
      </c>
      <c r="E191" s="241"/>
      <c r="F191" s="264">
        <f t="shared" si="8"/>
        <v>0</v>
      </c>
      <c r="G191" s="264">
        <f t="shared" si="8"/>
        <v>0</v>
      </c>
      <c r="H191" s="265">
        <f t="shared" si="8"/>
        <v>0</v>
      </c>
      <c r="I191" s="265">
        <f t="shared" si="8"/>
        <v>0</v>
      </c>
      <c r="J191" s="272">
        <f>G191+H191-I191</f>
        <v>0</v>
      </c>
    </row>
    <row r="192" spans="1:10" ht="10.5" hidden="1" customHeight="1" thickBot="1" x14ac:dyDescent="0.95">
      <c r="A192" s="247"/>
      <c r="B192" s="62"/>
      <c r="C192" s="228"/>
      <c r="D192" s="229"/>
      <c r="E192" s="75"/>
      <c r="F192" s="75"/>
      <c r="G192" s="75"/>
      <c r="H192" s="223"/>
      <c r="I192" s="223"/>
      <c r="J192" s="236"/>
    </row>
    <row r="193" spans="1:10" ht="62.25" hidden="1" thickBot="1" x14ac:dyDescent="0.95">
      <c r="A193" s="327"/>
      <c r="B193" s="328"/>
      <c r="C193" s="228"/>
      <c r="D193" s="229"/>
      <c r="E193" s="75"/>
      <c r="F193" s="75"/>
      <c r="G193" s="75"/>
      <c r="H193" s="223"/>
      <c r="I193" s="223"/>
      <c r="J193" s="236"/>
    </row>
    <row r="194" spans="1:10" ht="147.75" customHeight="1" x14ac:dyDescent="0.9">
      <c r="A194" s="329" t="s">
        <v>82</v>
      </c>
      <c r="B194" s="330"/>
      <c r="C194" s="274" t="s">
        <v>83</v>
      </c>
      <c r="D194" s="303"/>
      <c r="E194" s="276"/>
      <c r="F194" s="276"/>
      <c r="G194" s="276"/>
      <c r="H194" s="306"/>
      <c r="I194" s="306"/>
      <c r="J194" s="307"/>
    </row>
    <row r="195" spans="1:10" x14ac:dyDescent="0.9">
      <c r="A195" s="247"/>
      <c r="B195" s="203"/>
      <c r="C195" s="222"/>
      <c r="D195" s="62"/>
      <c r="E195" s="75"/>
      <c r="F195" s="75"/>
      <c r="G195" s="75"/>
      <c r="H195" s="223"/>
      <c r="I195" s="223"/>
      <c r="J195" s="236"/>
    </row>
    <row r="196" spans="1:10" ht="128.25" customHeight="1" x14ac:dyDescent="0.9">
      <c r="A196" s="248" t="s">
        <v>84</v>
      </c>
      <c r="B196" s="203"/>
      <c r="C196" s="222" t="s">
        <v>85</v>
      </c>
      <c r="D196" s="60" t="s">
        <v>333</v>
      </c>
      <c r="E196" s="73">
        <v>0</v>
      </c>
      <c r="F196" s="61">
        <v>11841.68</v>
      </c>
      <c r="G196" s="61">
        <v>0</v>
      </c>
      <c r="H196" s="223"/>
      <c r="I196" s="223"/>
      <c r="J196" s="218">
        <v>29549.29</v>
      </c>
    </row>
    <row r="197" spans="1:10" x14ac:dyDescent="0.9">
      <c r="A197" s="248"/>
      <c r="B197" s="203"/>
      <c r="C197" s="222"/>
      <c r="D197" s="60" t="s">
        <v>334</v>
      </c>
      <c r="E197" s="73"/>
      <c r="F197" s="61">
        <v>4918520</v>
      </c>
      <c r="G197" s="61">
        <v>6559942.21</v>
      </c>
      <c r="H197" s="233">
        <v>0</v>
      </c>
      <c r="I197" s="233">
        <v>0</v>
      </c>
      <c r="J197" s="218">
        <f>G197+H197-I197</f>
        <v>6559942.21</v>
      </c>
    </row>
    <row r="198" spans="1:10" x14ac:dyDescent="0.9">
      <c r="A198" s="247"/>
      <c r="B198" s="203"/>
      <c r="C198" s="68" t="s">
        <v>2</v>
      </c>
      <c r="D198" s="60" t="s">
        <v>335</v>
      </c>
      <c r="E198" s="73"/>
      <c r="F198" s="61">
        <v>4930361.68</v>
      </c>
      <c r="G198" s="61">
        <v>6559942.21</v>
      </c>
      <c r="H198" s="233">
        <v>29549.29</v>
      </c>
      <c r="I198" s="233">
        <v>0</v>
      </c>
      <c r="J198" s="218">
        <f>G198+H198-I198</f>
        <v>6589491.5</v>
      </c>
    </row>
    <row r="199" spans="1:10" x14ac:dyDescent="0.9">
      <c r="A199" s="247"/>
      <c r="B199" s="203"/>
      <c r="C199" s="68"/>
      <c r="D199" s="60"/>
      <c r="E199" s="73"/>
      <c r="F199" s="73"/>
      <c r="G199" s="73"/>
      <c r="H199" s="223"/>
      <c r="I199" s="223" t="s">
        <v>2</v>
      </c>
      <c r="J199" s="234"/>
    </row>
    <row r="200" spans="1:10" x14ac:dyDescent="0.9">
      <c r="A200" s="247"/>
      <c r="B200" s="203"/>
      <c r="C200" s="68" t="s">
        <v>2</v>
      </c>
      <c r="D200" s="60"/>
      <c r="E200" s="73"/>
      <c r="F200" s="73"/>
      <c r="G200" s="73"/>
      <c r="H200" s="223"/>
      <c r="I200" s="223"/>
      <c r="J200" s="234"/>
    </row>
    <row r="201" spans="1:10" ht="105.75" customHeight="1" x14ac:dyDescent="0.9">
      <c r="A201" s="248" t="s">
        <v>86</v>
      </c>
      <c r="B201" s="203"/>
      <c r="C201" s="222" t="s">
        <v>87</v>
      </c>
      <c r="D201" s="60" t="s">
        <v>333</v>
      </c>
      <c r="E201" s="73">
        <v>0</v>
      </c>
      <c r="F201" s="61">
        <v>5417.61</v>
      </c>
      <c r="G201" s="61">
        <v>0</v>
      </c>
      <c r="H201" s="223"/>
      <c r="I201" s="223"/>
      <c r="J201" s="218">
        <v>671.39</v>
      </c>
    </row>
    <row r="202" spans="1:10" ht="64.5" customHeight="1" x14ac:dyDescent="0.9">
      <c r="A202" s="248"/>
      <c r="B202" s="203"/>
      <c r="C202" s="222"/>
      <c r="D202" s="60" t="s">
        <v>334</v>
      </c>
      <c r="E202" s="73"/>
      <c r="F202" s="61">
        <v>1000</v>
      </c>
      <c r="G202" s="61">
        <v>22000</v>
      </c>
      <c r="H202" s="233">
        <v>0</v>
      </c>
      <c r="I202" s="223">
        <v>0</v>
      </c>
      <c r="J202" s="218">
        <f>G202+H202-I202</f>
        <v>22000</v>
      </c>
    </row>
    <row r="203" spans="1:10" ht="64.5" customHeight="1" x14ac:dyDescent="0.9">
      <c r="A203" s="248"/>
      <c r="B203" s="203"/>
      <c r="C203" s="222"/>
      <c r="D203" s="60" t="s">
        <v>335</v>
      </c>
      <c r="E203" s="73"/>
      <c r="F203" s="61">
        <v>6417.6100000000006</v>
      </c>
      <c r="G203" s="61">
        <v>22000</v>
      </c>
      <c r="H203" s="233">
        <v>671.39</v>
      </c>
      <c r="I203" s="223">
        <v>0</v>
      </c>
      <c r="J203" s="218">
        <f>G203+H203-I203</f>
        <v>22671.39</v>
      </c>
    </row>
    <row r="204" spans="1:10" ht="64.5" customHeight="1" x14ac:dyDescent="0.9">
      <c r="A204" s="247"/>
      <c r="B204" s="203"/>
      <c r="C204" s="68"/>
      <c r="D204" s="60"/>
      <c r="E204" s="73"/>
      <c r="F204" s="73"/>
      <c r="G204" s="73"/>
      <c r="H204" s="223" t="s">
        <v>2</v>
      </c>
      <c r="I204" s="223" t="s">
        <v>2</v>
      </c>
      <c r="J204" s="234"/>
    </row>
    <row r="205" spans="1:10" x14ac:dyDescent="0.9">
      <c r="A205" s="250"/>
      <c r="B205" s="72"/>
      <c r="C205" s="90"/>
      <c r="D205" s="64"/>
      <c r="E205" s="74"/>
      <c r="F205" s="74"/>
      <c r="G205" s="74"/>
      <c r="H205" s="225"/>
      <c r="I205" s="225"/>
      <c r="J205" s="235"/>
    </row>
    <row r="206" spans="1:10" x14ac:dyDescent="0.9">
      <c r="A206" s="259"/>
      <c r="B206" s="260"/>
      <c r="C206" s="230"/>
      <c r="D206" s="231"/>
      <c r="E206" s="261"/>
      <c r="F206" s="261"/>
      <c r="G206" s="261"/>
      <c r="H206" s="232"/>
      <c r="I206" s="232"/>
      <c r="J206" s="262"/>
    </row>
    <row r="207" spans="1:10" s="91" customFormat="1" ht="147" customHeight="1" x14ac:dyDescent="0.9">
      <c r="A207" s="334" t="s">
        <v>88</v>
      </c>
      <c r="B207" s="335"/>
      <c r="C207" s="239" t="s">
        <v>83</v>
      </c>
      <c r="D207" s="263" t="s">
        <v>333</v>
      </c>
      <c r="E207" s="241">
        <f>+E196+E201</f>
        <v>0</v>
      </c>
      <c r="F207" s="264">
        <f>F201+F196</f>
        <v>17259.29</v>
      </c>
      <c r="G207" s="264">
        <f t="shared" ref="G207:I209" si="9">G201+G196</f>
        <v>0</v>
      </c>
      <c r="H207" s="265">
        <f t="shared" si="9"/>
        <v>0</v>
      </c>
      <c r="I207" s="265">
        <f t="shared" si="9"/>
        <v>0</v>
      </c>
      <c r="J207" s="265">
        <f>J201+J196</f>
        <v>30220.68</v>
      </c>
    </row>
    <row r="208" spans="1:10" s="91" customFormat="1" ht="58.15" customHeight="1" x14ac:dyDescent="0.9">
      <c r="A208" s="268"/>
      <c r="B208" s="263"/>
      <c r="C208" s="239"/>
      <c r="D208" s="263" t="s">
        <v>334</v>
      </c>
      <c r="E208" s="241"/>
      <c r="F208" s="264">
        <f>F202+F197</f>
        <v>4919520</v>
      </c>
      <c r="G208" s="264">
        <f t="shared" si="9"/>
        <v>6581942.21</v>
      </c>
      <c r="H208" s="265">
        <f t="shared" si="9"/>
        <v>0</v>
      </c>
      <c r="I208" s="265">
        <f t="shared" si="9"/>
        <v>0</v>
      </c>
      <c r="J208" s="265">
        <f>G208+H208-I208</f>
        <v>6581942.21</v>
      </c>
    </row>
    <row r="209" spans="1:10" s="91" customFormat="1" x14ac:dyDescent="0.9">
      <c r="A209" s="268"/>
      <c r="B209" s="263"/>
      <c r="C209" s="239"/>
      <c r="D209" s="263" t="s">
        <v>335</v>
      </c>
      <c r="E209" s="241"/>
      <c r="F209" s="264">
        <f>F203+F198</f>
        <v>4936779.29</v>
      </c>
      <c r="G209" s="264">
        <f t="shared" si="9"/>
        <v>6581942.21</v>
      </c>
      <c r="H209" s="265">
        <f t="shared" si="9"/>
        <v>30220.68</v>
      </c>
      <c r="I209" s="265">
        <f t="shared" si="9"/>
        <v>0</v>
      </c>
      <c r="J209" s="265">
        <f>G209+H209-I209</f>
        <v>6612162.8899999997</v>
      </c>
    </row>
    <row r="210" spans="1:10" ht="15.75" customHeight="1" x14ac:dyDescent="0.9">
      <c r="A210" s="247"/>
      <c r="B210" s="62"/>
      <c r="C210" s="228"/>
      <c r="D210" s="229"/>
      <c r="E210" s="75"/>
      <c r="F210" s="75"/>
      <c r="G210" s="75"/>
      <c r="H210" s="223"/>
      <c r="I210" s="223"/>
      <c r="J210" s="236"/>
    </row>
    <row r="211" spans="1:10" ht="62.25" thickBot="1" x14ac:dyDescent="0.95">
      <c r="A211" s="327"/>
      <c r="B211" s="328"/>
      <c r="C211" s="228"/>
      <c r="D211" s="229"/>
      <c r="E211" s="75"/>
      <c r="F211" s="75"/>
      <c r="G211" s="75"/>
      <c r="H211" s="223"/>
      <c r="I211" s="223"/>
      <c r="J211" s="236"/>
    </row>
    <row r="212" spans="1:10" s="91" customFormat="1" x14ac:dyDescent="0.9">
      <c r="A212" s="337" t="s">
        <v>89</v>
      </c>
      <c r="B212" s="338"/>
      <c r="C212" s="274"/>
      <c r="D212" s="275" t="s">
        <v>333</v>
      </c>
      <c r="E212" s="276">
        <f>+E49+E76+E103+E131+E155+E178+E189+E207</f>
        <v>0</v>
      </c>
      <c r="F212" s="277">
        <f>F207+F189+F178+F155+F131+F103+F76+F49</f>
        <v>66975.820000000007</v>
      </c>
      <c r="G212" s="277">
        <f>G207+G189+G178+G155+G131+G103+G76+G49</f>
        <v>0</v>
      </c>
      <c r="H212" s="278">
        <f>H207+H189+H178+H155+H131+H103+H76+H49</f>
        <v>0</v>
      </c>
      <c r="I212" s="278">
        <f>I207+I189+I178+I155+I131+I103+I76+I49</f>
        <v>0</v>
      </c>
      <c r="J212" s="278">
        <f>J207+J189+J178+J155+J131+J103+J76+J49</f>
        <v>120658.66</v>
      </c>
    </row>
    <row r="213" spans="1:10" s="91" customFormat="1" x14ac:dyDescent="0.9">
      <c r="A213" s="280"/>
      <c r="B213" s="281"/>
      <c r="C213" s="282"/>
      <c r="D213" s="283" t="s">
        <v>334</v>
      </c>
      <c r="E213" s="284"/>
      <c r="F213" s="285">
        <f t="shared" ref="F213:I214" si="10">F208+F190+F179+F156+F132+F104+F77+F50</f>
        <v>27905174.390000001</v>
      </c>
      <c r="G213" s="285">
        <f t="shared" si="10"/>
        <v>30891190.280000001</v>
      </c>
      <c r="H213" s="286">
        <f t="shared" si="10"/>
        <v>0</v>
      </c>
      <c r="I213" s="286">
        <f t="shared" si="10"/>
        <v>0</v>
      </c>
      <c r="J213" s="286">
        <f>G213+H213-I213</f>
        <v>30891190.280000001</v>
      </c>
    </row>
    <row r="214" spans="1:10" s="91" customFormat="1" x14ac:dyDescent="0.9">
      <c r="A214" s="280"/>
      <c r="B214" s="281"/>
      <c r="C214" s="282"/>
      <c r="D214" s="283" t="s">
        <v>335</v>
      </c>
      <c r="E214" s="284"/>
      <c r="F214" s="285">
        <f t="shared" si="10"/>
        <v>27972150.210000001</v>
      </c>
      <c r="G214" s="285">
        <f t="shared" si="10"/>
        <v>30891190.280000001</v>
      </c>
      <c r="H214" s="286">
        <f t="shared" si="10"/>
        <v>120658.66</v>
      </c>
      <c r="I214" s="286">
        <f t="shared" si="10"/>
        <v>0</v>
      </c>
      <c r="J214" s="286">
        <f>G214+H214-I214</f>
        <v>31011848.940000001</v>
      </c>
    </row>
    <row r="215" spans="1:10" x14ac:dyDescent="0.9">
      <c r="A215" s="253"/>
      <c r="B215" s="254"/>
      <c r="C215" s="228"/>
      <c r="D215" s="229"/>
      <c r="E215" s="75"/>
      <c r="F215" s="75"/>
      <c r="G215" s="75"/>
      <c r="H215" s="223"/>
      <c r="I215" s="223"/>
      <c r="J215" s="236"/>
    </row>
    <row r="216" spans="1:10" ht="62.25" thickBot="1" x14ac:dyDescent="0.95">
      <c r="A216" s="327"/>
      <c r="B216" s="328"/>
      <c r="C216" s="228"/>
      <c r="D216" s="229"/>
      <c r="E216" s="75"/>
      <c r="F216" s="75"/>
      <c r="G216" s="75"/>
      <c r="H216" s="223"/>
      <c r="I216" s="223"/>
      <c r="J216" s="236"/>
    </row>
    <row r="217" spans="1:10" s="91" customFormat="1" x14ac:dyDescent="0.9">
      <c r="A217" s="287" t="s">
        <v>90</v>
      </c>
      <c r="B217" s="288"/>
      <c r="C217" s="289"/>
      <c r="D217" s="275" t="s">
        <v>333</v>
      </c>
      <c r="E217" s="276">
        <f>+E49+E76+E103+E131+E155+E178+E189+E207</f>
        <v>0</v>
      </c>
      <c r="F217" s="277">
        <f>F212</f>
        <v>66975.820000000007</v>
      </c>
      <c r="G217" s="277">
        <f>G212</f>
        <v>0</v>
      </c>
      <c r="H217" s="278">
        <f>H212</f>
        <v>0</v>
      </c>
      <c r="I217" s="278">
        <f>I212</f>
        <v>0</v>
      </c>
      <c r="J217" s="278">
        <f>J212</f>
        <v>120658.66</v>
      </c>
    </row>
    <row r="218" spans="1:10" s="91" customFormat="1" x14ac:dyDescent="0.9">
      <c r="A218" s="290"/>
      <c r="B218" s="291"/>
      <c r="C218" s="292"/>
      <c r="D218" s="283" t="s">
        <v>334</v>
      </c>
      <c r="E218" s="284"/>
      <c r="F218" s="285">
        <f>F213+F14+F10+F12</f>
        <v>30871890.940000001</v>
      </c>
      <c r="G218" s="285">
        <f>G213+G14+G10+G12</f>
        <v>36418592.519999996</v>
      </c>
      <c r="H218" s="286">
        <f>H213+H14+H10+H12</f>
        <v>0</v>
      </c>
      <c r="I218" s="286">
        <f>I213+I14+I10+I12</f>
        <v>0</v>
      </c>
      <c r="J218" s="286">
        <f>J213+J14+J10+J12</f>
        <v>36418592.519999996</v>
      </c>
    </row>
    <row r="219" spans="1:10" s="91" customFormat="1" x14ac:dyDescent="0.9">
      <c r="A219" s="290"/>
      <c r="B219" s="291"/>
      <c r="C219" s="292"/>
      <c r="D219" s="283" t="s">
        <v>335</v>
      </c>
      <c r="E219" s="284"/>
      <c r="F219" s="285">
        <f>F214+F21</f>
        <v>35252384.649999999</v>
      </c>
      <c r="G219" s="285">
        <f>G214+G21</f>
        <v>38891190.280000001</v>
      </c>
      <c r="H219" s="286">
        <f>H214+H21</f>
        <v>120658.66</v>
      </c>
      <c r="I219" s="286">
        <f>I214+I21</f>
        <v>0</v>
      </c>
      <c r="J219" s="286">
        <f>J214+J21</f>
        <v>39011848.939999998</v>
      </c>
    </row>
    <row r="220" spans="1:10" x14ac:dyDescent="0.9">
      <c r="A220" s="255"/>
      <c r="B220" s="203"/>
      <c r="C220" s="256"/>
      <c r="D220" s="75"/>
      <c r="E220" s="75"/>
      <c r="F220" s="75"/>
      <c r="G220" s="75"/>
      <c r="H220" s="223"/>
      <c r="I220" s="223"/>
      <c r="J220" s="236"/>
    </row>
    <row r="221" spans="1:10" ht="62.25" thickBot="1" x14ac:dyDescent="0.95">
      <c r="A221" s="257"/>
      <c r="B221" s="72"/>
      <c r="C221" s="258"/>
      <c r="D221" s="71"/>
      <c r="E221" s="71"/>
      <c r="F221" s="77"/>
      <c r="G221" s="267"/>
      <c r="H221" s="225"/>
      <c r="I221" s="225"/>
      <c r="J221" s="227"/>
    </row>
    <row r="222" spans="1:10" ht="24.75" customHeight="1" thickTop="1" x14ac:dyDescent="0.9">
      <c r="A222" s="339" t="s">
        <v>2</v>
      </c>
      <c r="B222" s="339"/>
      <c r="C222" s="339"/>
      <c r="D222" s="339"/>
      <c r="E222" s="339"/>
      <c r="F222" s="78"/>
      <c r="G222" s="78"/>
      <c r="H222" s="79"/>
      <c r="I222" s="79"/>
      <c r="J222" s="82" t="s">
        <v>2</v>
      </c>
    </row>
    <row r="223" spans="1:10" x14ac:dyDescent="0.9">
      <c r="G223" s="66" t="s">
        <v>368</v>
      </c>
      <c r="H223" s="84">
        <f>H218-I218</f>
        <v>0</v>
      </c>
      <c r="J223" s="317" t="s">
        <v>2</v>
      </c>
    </row>
    <row r="224" spans="1:10" x14ac:dyDescent="0.9">
      <c r="A224" s="336" t="s">
        <v>2</v>
      </c>
      <c r="B224" s="336"/>
      <c r="C224" s="336"/>
      <c r="D224" s="336"/>
      <c r="E224" s="336"/>
      <c r="F224" s="80"/>
      <c r="G224" s="80" t="s">
        <v>369</v>
      </c>
      <c r="H224" s="81">
        <f>H219-I219</f>
        <v>120658.66</v>
      </c>
      <c r="I224" s="81"/>
      <c r="J224" s="67" t="s">
        <v>358</v>
      </c>
    </row>
    <row r="225" spans="2:10" ht="90" x14ac:dyDescent="1.1499999999999999">
      <c r="B225" s="82"/>
      <c r="C225" s="100" t="s">
        <v>2</v>
      </c>
      <c r="G225" s="82">
        <f>G77+G104</f>
        <v>22756362.07</v>
      </c>
      <c r="H225" s="81"/>
      <c r="I225" s="81" t="s">
        <v>351</v>
      </c>
      <c r="J225" s="82">
        <f>J77+J104</f>
        <v>22756362.07</v>
      </c>
    </row>
    <row r="226" spans="2:10" x14ac:dyDescent="0.9">
      <c r="C226" s="99" t="s">
        <v>2</v>
      </c>
      <c r="F226" s="83">
        <v>66975.820000000007</v>
      </c>
      <c r="G226" s="82">
        <f>G132+G12</f>
        <v>2101145.7199999997</v>
      </c>
      <c r="H226" s="81"/>
      <c r="I226" s="81" t="s">
        <v>352</v>
      </c>
      <c r="J226" s="82">
        <f>J132+J12</f>
        <v>2101145.7199999997</v>
      </c>
    </row>
    <row r="227" spans="2:10" x14ac:dyDescent="0.9">
      <c r="F227" s="83">
        <v>30731583.699999999</v>
      </c>
      <c r="G227" s="82">
        <f>G208</f>
        <v>6581942.21</v>
      </c>
      <c r="H227" s="81"/>
      <c r="I227" s="84" t="s">
        <v>353</v>
      </c>
      <c r="J227" s="82">
        <f>J208</f>
        <v>6581942.21</v>
      </c>
    </row>
    <row r="228" spans="2:10" x14ac:dyDescent="0.9">
      <c r="F228" s="83">
        <v>35112077.409999996</v>
      </c>
      <c r="G228" s="82">
        <f>SUM(G225:G227)</f>
        <v>31439450</v>
      </c>
      <c r="H228" s="81"/>
      <c r="I228" s="84" t="s">
        <v>355</v>
      </c>
      <c r="J228" s="82">
        <f>SUM(J225:J227)</f>
        <v>31439450</v>
      </c>
    </row>
    <row r="229" spans="2:10" x14ac:dyDescent="0.9">
      <c r="G229" s="80"/>
      <c r="H229" s="81"/>
    </row>
    <row r="230" spans="2:10" x14ac:dyDescent="0.9">
      <c r="G230" s="80"/>
      <c r="H230" s="81"/>
    </row>
    <row r="231" spans="2:10" x14ac:dyDescent="0.9">
      <c r="G231" s="80"/>
      <c r="H231" s="81"/>
    </row>
    <row r="232" spans="2:10" x14ac:dyDescent="0.9">
      <c r="G232" s="80"/>
      <c r="H232" s="81"/>
    </row>
    <row r="233" spans="2:10" x14ac:dyDescent="0.9">
      <c r="G233" s="80"/>
      <c r="H233" s="81"/>
      <c r="I233" s="84" t="s">
        <v>2</v>
      </c>
      <c r="J233" s="84"/>
    </row>
    <row r="234" spans="2:10" x14ac:dyDescent="0.9">
      <c r="G234" s="80"/>
      <c r="H234" s="81"/>
      <c r="J234" s="84"/>
    </row>
    <row r="235" spans="2:10" x14ac:dyDescent="0.9">
      <c r="G235" s="80"/>
      <c r="H235" s="81"/>
      <c r="J235" s="84"/>
    </row>
    <row r="236" spans="2:10" x14ac:dyDescent="0.9">
      <c r="G236" s="80"/>
      <c r="H236" s="81"/>
      <c r="J236" s="84"/>
    </row>
    <row r="237" spans="2:10" x14ac:dyDescent="0.9">
      <c r="G237" s="80"/>
      <c r="H237" s="81"/>
    </row>
  </sheetData>
  <mergeCells count="42"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159:B159"/>
    <mergeCell ref="A178:B178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52:B52"/>
    <mergeCell ref="A53:B53"/>
    <mergeCell ref="A106:B106"/>
    <mergeCell ref="A23:B23"/>
    <mergeCell ref="C23:E23"/>
    <mergeCell ref="A76:B76"/>
    <mergeCell ref="A79:B79"/>
    <mergeCell ref="A80:B80"/>
    <mergeCell ref="A103:B103"/>
    <mergeCell ref="A49:B49"/>
    <mergeCell ref="J4:J7"/>
    <mergeCell ref="H4:I7"/>
    <mergeCell ref="D4:D7"/>
    <mergeCell ref="A1:E1"/>
    <mergeCell ref="A4:B7"/>
    <mergeCell ref="C4:C7"/>
    <mergeCell ref="E4:E7"/>
    <mergeCell ref="F4:F7"/>
    <mergeCell ref="A2:J2"/>
    <mergeCell ref="G4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4" fitToWidth="2" fitToHeight="2" orientation="portrait" r:id="rId1"/>
  <headerFooter>
    <oddFooter xml:space="preserve">&amp;R&amp;14 </oddFooter>
  </headerFooter>
  <rowBreaks count="1" manualBreakCount="1">
    <brk id="10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P1699"/>
  <sheetViews>
    <sheetView tabSelected="1" zoomScale="70" zoomScaleNormal="70" zoomScaleSheetLayoutView="50" workbookViewId="0">
      <pane ySplit="4" topLeftCell="A5" activePane="bottomLeft" state="frozen"/>
      <selection pane="bottomLeft" activeCell="D1253" sqref="D1253"/>
    </sheetView>
  </sheetViews>
  <sheetFormatPr defaultColWidth="9.140625" defaultRowHeight="18.75" x14ac:dyDescent="0.25"/>
  <cols>
    <col min="1" max="1" width="21.7109375" style="159" customWidth="1"/>
    <col min="2" max="2" width="28.28515625" style="159" customWidth="1"/>
    <col min="3" max="3" width="6.140625" style="159" customWidth="1"/>
    <col min="4" max="4" width="61.42578125" style="159" customWidth="1"/>
    <col min="5" max="5" width="9.85546875" style="159" customWidth="1"/>
    <col min="6" max="6" width="33.85546875" style="160" customWidth="1"/>
    <col min="7" max="8" width="22.28515625" style="161" customWidth="1"/>
    <col min="9" max="9" width="25.42578125" style="161" customWidth="1"/>
    <col min="10" max="10" width="51.42578125" style="159" customWidth="1"/>
    <col min="11" max="16384" width="9.140625" style="159"/>
  </cols>
  <sheetData>
    <row r="1" spans="1:14" ht="66" customHeight="1" x14ac:dyDescent="0.25">
      <c r="A1" s="346" t="s">
        <v>495</v>
      </c>
      <c r="B1" s="346"/>
      <c r="C1" s="346"/>
      <c r="D1" s="346"/>
      <c r="E1" s="346"/>
      <c r="F1" s="346"/>
      <c r="G1" s="346"/>
      <c r="H1" s="346"/>
      <c r="I1" s="346"/>
    </row>
    <row r="3" spans="1:14" s="164" customFormat="1" ht="93" x14ac:dyDescent="0.25">
      <c r="A3" s="345" t="s">
        <v>91</v>
      </c>
      <c r="B3" s="345"/>
      <c r="C3" s="345"/>
      <c r="D3" s="162" t="s">
        <v>1</v>
      </c>
      <c r="E3" s="162"/>
      <c r="F3" s="163" t="s">
        <v>372</v>
      </c>
      <c r="G3" s="343" t="s">
        <v>327</v>
      </c>
      <c r="H3" s="344"/>
      <c r="I3" s="163" t="s">
        <v>371</v>
      </c>
      <c r="J3" s="164" t="s">
        <v>393</v>
      </c>
    </row>
    <row r="4" spans="1:14" s="166" customFormat="1" ht="47.25" thickBot="1" x14ac:dyDescent="0.3">
      <c r="A4" s="340" t="s">
        <v>2</v>
      </c>
      <c r="B4" s="341"/>
      <c r="C4" s="341"/>
      <c r="D4" s="341"/>
      <c r="E4" s="341"/>
      <c r="F4" s="342"/>
      <c r="G4" s="165" t="s">
        <v>325</v>
      </c>
      <c r="H4" s="165" t="s">
        <v>326</v>
      </c>
      <c r="I4" s="318"/>
      <c r="J4" s="166" t="s">
        <v>394</v>
      </c>
      <c r="N4" s="166" t="s">
        <v>2</v>
      </c>
    </row>
    <row r="5" spans="1:14" s="166" customFormat="1" ht="46.5" x14ac:dyDescent="0.25">
      <c r="A5" s="167" t="s">
        <v>92</v>
      </c>
      <c r="B5" s="168"/>
      <c r="C5" s="168" t="s">
        <v>93</v>
      </c>
      <c r="D5" s="168" t="s">
        <v>94</v>
      </c>
      <c r="E5" s="168" t="s">
        <v>2</v>
      </c>
      <c r="F5" s="169"/>
      <c r="G5" s="170"/>
      <c r="H5" s="170"/>
      <c r="I5" s="170"/>
      <c r="J5" s="166" t="s">
        <v>490</v>
      </c>
    </row>
    <row r="6" spans="1:14" s="164" customFormat="1" ht="23.25" x14ac:dyDescent="0.25">
      <c r="A6" s="171"/>
      <c r="F6" s="172"/>
      <c r="G6" s="173"/>
      <c r="H6" s="173"/>
      <c r="I6" s="173"/>
      <c r="J6" s="166" t="s">
        <v>490</v>
      </c>
    </row>
    <row r="7" spans="1:14" s="164" customFormat="1" ht="23.25" x14ac:dyDescent="0.25">
      <c r="A7" s="174" t="s">
        <v>95</v>
      </c>
      <c r="B7" s="175" t="s">
        <v>96</v>
      </c>
      <c r="C7" s="176" t="s">
        <v>93</v>
      </c>
      <c r="D7" s="176" t="s">
        <v>97</v>
      </c>
      <c r="E7" s="176"/>
      <c r="F7" s="177"/>
      <c r="G7" s="178"/>
      <c r="H7" s="178"/>
      <c r="I7" s="178"/>
      <c r="J7" s="164" t="s">
        <v>434</v>
      </c>
    </row>
    <row r="8" spans="1:14" s="164" customFormat="1" ht="23.25" x14ac:dyDescent="0.25">
      <c r="A8" s="171"/>
      <c r="B8" s="179" t="s">
        <v>98</v>
      </c>
      <c r="D8" s="164" t="s">
        <v>99</v>
      </c>
      <c r="E8" s="164" t="s">
        <v>333</v>
      </c>
      <c r="F8" s="172">
        <v>386980</v>
      </c>
      <c r="G8" s="173">
        <v>0</v>
      </c>
      <c r="H8" s="173">
        <v>0</v>
      </c>
      <c r="I8" s="173">
        <v>490579.9</v>
      </c>
      <c r="J8" s="164" t="s">
        <v>434</v>
      </c>
    </row>
    <row r="9" spans="1:14" s="164" customFormat="1" ht="23.25" x14ac:dyDescent="0.25">
      <c r="A9" s="171"/>
      <c r="B9" s="179"/>
      <c r="E9" s="164" t="s">
        <v>334</v>
      </c>
      <c r="F9" s="172">
        <v>16268640.100000001</v>
      </c>
      <c r="G9" s="173">
        <v>0</v>
      </c>
      <c r="H9" s="173">
        <v>0</v>
      </c>
      <c r="I9" s="173">
        <f t="shared" ref="I9:I10" si="0">F9+G9-H9</f>
        <v>16268640.100000001</v>
      </c>
      <c r="J9" s="164" t="s">
        <v>434</v>
      </c>
    </row>
    <row r="10" spans="1:14" s="164" customFormat="1" ht="23.25" x14ac:dyDescent="0.25">
      <c r="A10" s="171"/>
      <c r="B10" s="179"/>
      <c r="D10" s="164" t="s">
        <v>2</v>
      </c>
      <c r="E10" s="164" t="s">
        <v>335</v>
      </c>
      <c r="F10" s="172">
        <v>16655620.100000001</v>
      </c>
      <c r="G10" s="173">
        <v>103599.9</v>
      </c>
      <c r="H10" s="173">
        <v>0</v>
      </c>
      <c r="I10" s="173">
        <f t="shared" si="0"/>
        <v>16759220.000000002</v>
      </c>
      <c r="J10" s="164" t="s">
        <v>434</v>
      </c>
    </row>
    <row r="11" spans="1:14" s="164" customFormat="1" ht="23.25" x14ac:dyDescent="0.25">
      <c r="A11" s="171"/>
      <c r="B11" s="179"/>
      <c r="F11" s="172"/>
      <c r="G11" s="173"/>
      <c r="H11" s="173"/>
      <c r="I11" s="173"/>
      <c r="J11" s="164" t="s">
        <v>434</v>
      </c>
    </row>
    <row r="12" spans="1:14" s="164" customFormat="1" ht="23.25" hidden="1" x14ac:dyDescent="0.25">
      <c r="A12" s="171"/>
      <c r="B12" s="179" t="s">
        <v>100</v>
      </c>
      <c r="D12" s="164" t="s">
        <v>101</v>
      </c>
      <c r="E12" s="164" t="s">
        <v>333</v>
      </c>
      <c r="F12" s="172">
        <v>0</v>
      </c>
      <c r="G12" s="173">
        <v>0</v>
      </c>
      <c r="H12" s="173">
        <v>0</v>
      </c>
      <c r="I12" s="173">
        <f>F12+G12-H12</f>
        <v>0</v>
      </c>
      <c r="J12" s="164" t="s">
        <v>434</v>
      </c>
    </row>
    <row r="13" spans="1:14" s="164" customFormat="1" ht="23.25" hidden="1" x14ac:dyDescent="0.25">
      <c r="A13" s="171"/>
      <c r="B13" s="179"/>
      <c r="E13" s="164" t="s">
        <v>334</v>
      </c>
      <c r="F13" s="172">
        <v>0</v>
      </c>
      <c r="G13" s="173">
        <v>0</v>
      </c>
      <c r="H13" s="173">
        <v>0</v>
      </c>
      <c r="I13" s="173">
        <f t="shared" ref="I13:I14" si="1">F13+G13-H13</f>
        <v>0</v>
      </c>
      <c r="J13" s="164" t="s">
        <v>434</v>
      </c>
    </row>
    <row r="14" spans="1:14" s="164" customFormat="1" ht="23.25" hidden="1" x14ac:dyDescent="0.25">
      <c r="A14" s="171"/>
      <c r="B14" s="179"/>
      <c r="E14" s="164" t="s">
        <v>335</v>
      </c>
      <c r="F14" s="172">
        <f>F12+F13</f>
        <v>0</v>
      </c>
      <c r="G14" s="173">
        <v>0</v>
      </c>
      <c r="H14" s="173">
        <v>0</v>
      </c>
      <c r="I14" s="173">
        <f t="shared" si="1"/>
        <v>0</v>
      </c>
      <c r="J14" s="164" t="s">
        <v>434</v>
      </c>
    </row>
    <row r="15" spans="1:14" s="164" customFormat="1" ht="23.25" hidden="1" x14ac:dyDescent="0.25">
      <c r="A15" s="171"/>
      <c r="B15" s="179"/>
      <c r="F15" s="172"/>
      <c r="G15" s="173"/>
      <c r="H15" s="173"/>
      <c r="I15" s="173"/>
      <c r="J15" s="164" t="s">
        <v>434</v>
      </c>
    </row>
    <row r="16" spans="1:14" s="166" customFormat="1" ht="46.5" x14ac:dyDescent="0.25">
      <c r="A16" s="180"/>
      <c r="B16" s="181" t="s">
        <v>102</v>
      </c>
      <c r="C16" s="166" t="s">
        <v>93</v>
      </c>
      <c r="D16" s="166" t="s">
        <v>97</v>
      </c>
      <c r="E16" s="166" t="s">
        <v>333</v>
      </c>
      <c r="F16" s="182">
        <f>F12+F8</f>
        <v>386980</v>
      </c>
      <c r="G16" s="182">
        <f>G12+G8</f>
        <v>0</v>
      </c>
      <c r="H16" s="182">
        <f>H12+H8</f>
        <v>0</v>
      </c>
      <c r="I16" s="183">
        <f>I8+I12</f>
        <v>490579.9</v>
      </c>
      <c r="J16" s="164" t="s">
        <v>434</v>
      </c>
    </row>
    <row r="17" spans="1:10" s="166" customFormat="1" ht="23.25" x14ac:dyDescent="0.25">
      <c r="A17" s="180"/>
      <c r="B17" s="181"/>
      <c r="E17" s="166" t="s">
        <v>334</v>
      </c>
      <c r="F17" s="182">
        <f t="shared" ref="F17:G18" si="2">F13+F9</f>
        <v>16268640.100000001</v>
      </c>
      <c r="G17" s="182">
        <f>G13+G9</f>
        <v>0</v>
      </c>
      <c r="H17" s="182">
        <f>H13+H9</f>
        <v>0</v>
      </c>
      <c r="I17" s="183">
        <f t="shared" ref="I17:I18" si="3">I9+I13</f>
        <v>16268640.100000001</v>
      </c>
      <c r="J17" s="164" t="s">
        <v>434</v>
      </c>
    </row>
    <row r="18" spans="1:10" s="166" customFormat="1" ht="23.25" x14ac:dyDescent="0.25">
      <c r="A18" s="180"/>
      <c r="B18" s="181"/>
      <c r="E18" s="166" t="s">
        <v>335</v>
      </c>
      <c r="F18" s="182">
        <f t="shared" si="2"/>
        <v>16655620.100000001</v>
      </c>
      <c r="G18" s="182">
        <f t="shared" si="2"/>
        <v>103599.9</v>
      </c>
      <c r="H18" s="182">
        <f t="shared" ref="H18" si="4">H14+H10</f>
        <v>0</v>
      </c>
      <c r="I18" s="183">
        <f t="shared" si="3"/>
        <v>16759220.000000002</v>
      </c>
      <c r="J18" s="164" t="s">
        <v>434</v>
      </c>
    </row>
    <row r="19" spans="1:10" s="164" customFormat="1" ht="23.2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64" t="s">
        <v>434</v>
      </c>
    </row>
    <row r="20" spans="1:10" s="164" customFormat="1" ht="23.25" x14ac:dyDescent="0.25">
      <c r="A20" s="189" t="s">
        <v>103</v>
      </c>
      <c r="B20" s="190" t="s">
        <v>96</v>
      </c>
      <c r="C20" s="191" t="s">
        <v>104</v>
      </c>
      <c r="D20" s="191" t="s">
        <v>105</v>
      </c>
      <c r="E20" s="191"/>
      <c r="F20" s="192"/>
      <c r="G20" s="193"/>
      <c r="H20" s="193"/>
      <c r="I20" s="193"/>
      <c r="J20" s="164" t="s">
        <v>435</v>
      </c>
    </row>
    <row r="21" spans="1:10" s="164" customFormat="1" ht="23.25" x14ac:dyDescent="0.25">
      <c r="A21" s="171"/>
      <c r="B21" s="179" t="s">
        <v>98</v>
      </c>
      <c r="D21" s="164" t="s">
        <v>99</v>
      </c>
      <c r="E21" s="164" t="s">
        <v>333</v>
      </c>
      <c r="F21" s="194">
        <v>3000</v>
      </c>
      <c r="G21" s="173">
        <v>0</v>
      </c>
      <c r="H21" s="173">
        <v>0</v>
      </c>
      <c r="I21" s="173">
        <v>9205.2999999999993</v>
      </c>
      <c r="J21" s="164" t="s">
        <v>435</v>
      </c>
    </row>
    <row r="22" spans="1:10" s="164" customFormat="1" ht="23.25" x14ac:dyDescent="0.25">
      <c r="A22" s="171"/>
      <c r="B22" s="179"/>
      <c r="E22" s="164" t="s">
        <v>334</v>
      </c>
      <c r="F22" s="194">
        <v>33060</v>
      </c>
      <c r="G22" s="173">
        <v>0</v>
      </c>
      <c r="H22" s="173">
        <v>0</v>
      </c>
      <c r="I22" s="173">
        <f t="shared" ref="I22:I23" si="5">F22+G22-H22</f>
        <v>33060</v>
      </c>
      <c r="J22" s="164" t="s">
        <v>435</v>
      </c>
    </row>
    <row r="23" spans="1:10" s="164" customFormat="1" ht="23.25" x14ac:dyDescent="0.25">
      <c r="A23" s="171"/>
      <c r="B23" s="179"/>
      <c r="E23" s="164" t="s">
        <v>335</v>
      </c>
      <c r="F23" s="194">
        <f>SUM(F21:F22)</f>
        <v>36060</v>
      </c>
      <c r="G23" s="173">
        <v>6205.3</v>
      </c>
      <c r="H23" s="173">
        <v>0</v>
      </c>
      <c r="I23" s="173">
        <f t="shared" si="5"/>
        <v>42265.3</v>
      </c>
      <c r="J23" s="164" t="s">
        <v>435</v>
      </c>
    </row>
    <row r="24" spans="1:10" s="164" customFormat="1" ht="23.25" x14ac:dyDescent="0.25">
      <c r="A24" s="171"/>
      <c r="B24" s="179"/>
      <c r="F24" s="194"/>
      <c r="G24" s="173"/>
      <c r="H24" s="173"/>
      <c r="I24" s="173"/>
      <c r="J24" s="164" t="s">
        <v>435</v>
      </c>
    </row>
    <row r="25" spans="1:10" s="164" customFormat="1" ht="23.25" x14ac:dyDescent="0.25">
      <c r="A25" s="171"/>
      <c r="B25" s="179" t="s">
        <v>100</v>
      </c>
      <c r="D25" s="164" t="s">
        <v>101</v>
      </c>
      <c r="E25" s="164" t="s">
        <v>333</v>
      </c>
      <c r="F25" s="194">
        <v>0</v>
      </c>
      <c r="G25" s="173">
        <v>0</v>
      </c>
      <c r="H25" s="173">
        <v>0</v>
      </c>
      <c r="I25" s="173">
        <f>F25+G25-H25</f>
        <v>0</v>
      </c>
      <c r="J25" s="164" t="s">
        <v>435</v>
      </c>
    </row>
    <row r="26" spans="1:10" s="164" customFormat="1" ht="23.25" x14ac:dyDescent="0.25">
      <c r="A26" s="171"/>
      <c r="B26" s="179"/>
      <c r="E26" s="164" t="s">
        <v>334</v>
      </c>
      <c r="F26" s="194">
        <v>0</v>
      </c>
      <c r="G26" s="173">
        <v>0</v>
      </c>
      <c r="H26" s="173">
        <v>0</v>
      </c>
      <c r="I26" s="173">
        <f t="shared" ref="I26:I27" si="6">F26+G26-H26</f>
        <v>0</v>
      </c>
      <c r="J26" s="164" t="s">
        <v>435</v>
      </c>
    </row>
    <row r="27" spans="1:10" s="164" customFormat="1" ht="23.25" x14ac:dyDescent="0.25">
      <c r="A27" s="171"/>
      <c r="B27" s="179"/>
      <c r="E27" s="164" t="s">
        <v>335</v>
      </c>
      <c r="F27" s="194">
        <f>SUM(F25:F26)</f>
        <v>0</v>
      </c>
      <c r="G27" s="173">
        <v>0</v>
      </c>
      <c r="H27" s="173">
        <v>0</v>
      </c>
      <c r="I27" s="173">
        <f t="shared" si="6"/>
        <v>0</v>
      </c>
      <c r="J27" s="164" t="s">
        <v>435</v>
      </c>
    </row>
    <row r="28" spans="1:10" s="164" customFormat="1" ht="23.25" x14ac:dyDescent="0.25">
      <c r="A28" s="171"/>
      <c r="B28" s="195"/>
      <c r="F28" s="194"/>
      <c r="G28" s="173"/>
      <c r="H28" s="173"/>
      <c r="I28" s="173"/>
      <c r="J28" s="164" t="s">
        <v>435</v>
      </c>
    </row>
    <row r="29" spans="1:10" s="166" customFormat="1" ht="46.5" x14ac:dyDescent="0.25">
      <c r="A29" s="180"/>
      <c r="B29" s="181" t="s">
        <v>102</v>
      </c>
      <c r="C29" s="166" t="s">
        <v>104</v>
      </c>
      <c r="D29" s="166" t="s">
        <v>105</v>
      </c>
      <c r="E29" s="166" t="s">
        <v>333</v>
      </c>
      <c r="F29" s="182">
        <f>F25+F21</f>
        <v>3000</v>
      </c>
      <c r="G29" s="194">
        <f>G25+G21</f>
        <v>0</v>
      </c>
      <c r="H29" s="194">
        <f>H25+H21</f>
        <v>0</v>
      </c>
      <c r="I29" s="183">
        <f>I21+I25</f>
        <v>9205.2999999999993</v>
      </c>
      <c r="J29" s="164" t="s">
        <v>435</v>
      </c>
    </row>
    <row r="30" spans="1:10" s="166" customFormat="1" ht="23.25" x14ac:dyDescent="0.25">
      <c r="A30" s="180"/>
      <c r="B30" s="181"/>
      <c r="E30" s="166" t="s">
        <v>334</v>
      </c>
      <c r="F30" s="182">
        <f t="shared" ref="F30:G30" si="7">F26+F22</f>
        <v>33060</v>
      </c>
      <c r="G30" s="194">
        <f t="shared" si="7"/>
        <v>0</v>
      </c>
      <c r="H30" s="194">
        <f t="shared" ref="H30" si="8">H26+H22</f>
        <v>0</v>
      </c>
      <c r="I30" s="183">
        <f t="shared" ref="I30:I31" si="9">I22+I26</f>
        <v>33060</v>
      </c>
      <c r="J30" s="164" t="s">
        <v>435</v>
      </c>
    </row>
    <row r="31" spans="1:10" s="166" customFormat="1" ht="23.25" x14ac:dyDescent="0.25">
      <c r="A31" s="180"/>
      <c r="B31" s="181"/>
      <c r="E31" s="166" t="s">
        <v>335</v>
      </c>
      <c r="F31" s="182">
        <f>F27+F23</f>
        <v>36060</v>
      </c>
      <c r="G31" s="194">
        <f>G27+G23</f>
        <v>6205.3</v>
      </c>
      <c r="H31" s="194">
        <f>H27+H23</f>
        <v>0</v>
      </c>
      <c r="I31" s="183">
        <f t="shared" si="9"/>
        <v>42265.3</v>
      </c>
      <c r="J31" s="164" t="s">
        <v>435</v>
      </c>
    </row>
    <row r="32" spans="1:10" s="164" customFormat="1" ht="23.2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64" t="s">
        <v>435</v>
      </c>
    </row>
    <row r="33" spans="1:10" s="164" customFormat="1" ht="46.5" x14ac:dyDescent="0.25">
      <c r="A33" s="189" t="s">
        <v>106</v>
      </c>
      <c r="B33" s="190" t="s">
        <v>96</v>
      </c>
      <c r="C33" s="191" t="s">
        <v>107</v>
      </c>
      <c r="D33" s="191" t="s">
        <v>108</v>
      </c>
      <c r="E33" s="191"/>
      <c r="F33" s="192" t="s">
        <v>2</v>
      </c>
      <c r="G33" s="193"/>
      <c r="H33" s="193" t="s">
        <v>2</v>
      </c>
      <c r="I33" s="193"/>
      <c r="J33" s="164" t="s">
        <v>436</v>
      </c>
    </row>
    <row r="34" spans="1:10" s="164" customFormat="1" ht="23.25" x14ac:dyDescent="0.25">
      <c r="A34" s="171"/>
      <c r="B34" s="179" t="s">
        <v>98</v>
      </c>
      <c r="D34" s="164" t="s">
        <v>99</v>
      </c>
      <c r="E34" s="164" t="s">
        <v>333</v>
      </c>
      <c r="F34" s="194">
        <v>605400</v>
      </c>
      <c r="G34" s="173">
        <v>0</v>
      </c>
      <c r="H34" s="173">
        <v>0</v>
      </c>
      <c r="I34" s="173">
        <v>753543.4</v>
      </c>
      <c r="J34" s="164" t="s">
        <v>436</v>
      </c>
    </row>
    <row r="35" spans="1:10" s="164" customFormat="1" ht="23.25" x14ac:dyDescent="0.25">
      <c r="A35" s="171"/>
      <c r="B35" s="179"/>
      <c r="D35" s="164" t="s">
        <v>2</v>
      </c>
      <c r="E35" s="164" t="s">
        <v>334</v>
      </c>
      <c r="F35" s="194">
        <v>2972328.8699999996</v>
      </c>
      <c r="G35" s="173">
        <v>0</v>
      </c>
      <c r="H35" s="173">
        <v>0</v>
      </c>
      <c r="I35" s="173">
        <f t="shared" ref="I35:I36" si="10">F35+G35-H35</f>
        <v>2972328.8699999996</v>
      </c>
      <c r="J35" s="164" t="s">
        <v>436</v>
      </c>
    </row>
    <row r="36" spans="1:10" s="164" customFormat="1" ht="23.25" x14ac:dyDescent="0.25">
      <c r="A36" s="171"/>
      <c r="B36" s="179"/>
      <c r="E36" s="164" t="s">
        <v>335</v>
      </c>
      <c r="F36" s="194">
        <v>3577728.8699999996</v>
      </c>
      <c r="G36" s="173">
        <v>148143.4</v>
      </c>
      <c r="H36" s="173">
        <v>0</v>
      </c>
      <c r="I36" s="173">
        <f t="shared" si="10"/>
        <v>3725872.2699999996</v>
      </c>
      <c r="J36" s="164" t="s">
        <v>436</v>
      </c>
    </row>
    <row r="37" spans="1:10" s="164" customFormat="1" ht="23.25" x14ac:dyDescent="0.25">
      <c r="A37" s="171"/>
      <c r="B37" s="179"/>
      <c r="F37" s="194" t="s">
        <v>2</v>
      </c>
      <c r="G37" s="173"/>
      <c r="H37" s="173"/>
      <c r="I37" s="173"/>
      <c r="J37" s="164" t="s">
        <v>436</v>
      </c>
    </row>
    <row r="38" spans="1:10" s="164" customFormat="1" ht="23.25" x14ac:dyDescent="0.25">
      <c r="A38" s="171"/>
      <c r="B38" s="179" t="s">
        <v>100</v>
      </c>
      <c r="D38" s="164" t="s">
        <v>101</v>
      </c>
      <c r="E38" s="164" t="s">
        <v>333</v>
      </c>
      <c r="F38" s="194">
        <v>20000</v>
      </c>
      <c r="G38" s="173">
        <v>0</v>
      </c>
      <c r="H38" s="173">
        <v>0</v>
      </c>
      <c r="I38" s="173">
        <v>4099.2</v>
      </c>
      <c r="J38" s="164" t="s">
        <v>436</v>
      </c>
    </row>
    <row r="39" spans="1:10" s="164" customFormat="1" ht="23.25" x14ac:dyDescent="0.25">
      <c r="A39" s="171"/>
      <c r="B39" s="179"/>
      <c r="E39" s="164" t="s">
        <v>334</v>
      </c>
      <c r="F39" s="194">
        <v>36500</v>
      </c>
      <c r="G39" s="173">
        <v>0</v>
      </c>
      <c r="H39" s="173">
        <v>0</v>
      </c>
      <c r="I39" s="173">
        <f t="shared" ref="I39:I40" si="11">F39+G39-H39</f>
        <v>36500</v>
      </c>
      <c r="J39" s="164" t="s">
        <v>436</v>
      </c>
    </row>
    <row r="40" spans="1:10" s="164" customFormat="1" ht="23.25" x14ac:dyDescent="0.25">
      <c r="A40" s="171"/>
      <c r="B40" s="179"/>
      <c r="E40" s="164" t="s">
        <v>335</v>
      </c>
      <c r="F40" s="194">
        <f>SUM(F38:F39)</f>
        <v>56500</v>
      </c>
      <c r="G40" s="173">
        <v>0</v>
      </c>
      <c r="H40" s="173">
        <v>15900.8</v>
      </c>
      <c r="I40" s="173">
        <f t="shared" si="11"/>
        <v>40599.199999999997</v>
      </c>
      <c r="J40" s="164" t="s">
        <v>436</v>
      </c>
    </row>
    <row r="41" spans="1:10" s="164" customFormat="1" ht="23.25" x14ac:dyDescent="0.25">
      <c r="A41" s="171"/>
      <c r="B41" s="179"/>
      <c r="F41" s="194"/>
      <c r="G41" s="173"/>
      <c r="H41" s="173"/>
      <c r="I41" s="173"/>
      <c r="J41" s="164" t="s">
        <v>436</v>
      </c>
    </row>
    <row r="42" spans="1:10" s="164" customFormat="1" ht="46.5" x14ac:dyDescent="0.25">
      <c r="A42" s="171"/>
      <c r="B42" s="179" t="s">
        <v>109</v>
      </c>
      <c r="D42" s="164" t="s">
        <v>110</v>
      </c>
      <c r="E42" s="164" t="s">
        <v>333</v>
      </c>
      <c r="F42" s="194">
        <v>0</v>
      </c>
      <c r="G42" s="173">
        <v>0</v>
      </c>
      <c r="H42" s="173">
        <v>0</v>
      </c>
      <c r="I42" s="173">
        <f>F42+G42-H42</f>
        <v>0</v>
      </c>
      <c r="J42" s="164" t="s">
        <v>436</v>
      </c>
    </row>
    <row r="43" spans="1:10" s="164" customFormat="1" ht="23.25" x14ac:dyDescent="0.25">
      <c r="A43" s="171"/>
      <c r="B43" s="179"/>
      <c r="E43" s="164" t="s">
        <v>334</v>
      </c>
      <c r="F43" s="194">
        <v>0</v>
      </c>
      <c r="G43" s="173">
        <v>0</v>
      </c>
      <c r="H43" s="173">
        <v>0</v>
      </c>
      <c r="I43" s="173">
        <f t="shared" ref="I43:I44" si="12">F43+G43-H43</f>
        <v>0</v>
      </c>
      <c r="J43" s="164" t="s">
        <v>436</v>
      </c>
    </row>
    <row r="44" spans="1:10" s="164" customFormat="1" ht="23.25" x14ac:dyDescent="0.25">
      <c r="A44" s="171"/>
      <c r="B44" s="179"/>
      <c r="E44" s="164" t="s">
        <v>335</v>
      </c>
      <c r="F44" s="194">
        <f>SUM(F42:F43)</f>
        <v>0</v>
      </c>
      <c r="G44" s="173">
        <v>0</v>
      </c>
      <c r="H44" s="173">
        <v>0</v>
      </c>
      <c r="I44" s="173">
        <f t="shared" si="12"/>
        <v>0</v>
      </c>
      <c r="J44" s="164" t="s">
        <v>436</v>
      </c>
    </row>
    <row r="45" spans="1:10" s="164" customFormat="1" ht="23.25" x14ac:dyDescent="0.25">
      <c r="A45" s="171"/>
      <c r="B45" s="195"/>
      <c r="F45" s="194"/>
      <c r="G45" s="173"/>
      <c r="H45" s="173"/>
      <c r="I45" s="173"/>
      <c r="J45" s="164" t="s">
        <v>436</v>
      </c>
    </row>
    <row r="46" spans="1:10" s="166" customFormat="1" ht="46.5" x14ac:dyDescent="0.25">
      <c r="A46" s="180"/>
      <c r="B46" s="181" t="s">
        <v>102</v>
      </c>
      <c r="C46" s="166" t="s">
        <v>107</v>
      </c>
      <c r="D46" s="166" t="s">
        <v>111</v>
      </c>
      <c r="E46" s="166" t="s">
        <v>333</v>
      </c>
      <c r="F46" s="182">
        <f>F42+F38+F34</f>
        <v>625400</v>
      </c>
      <c r="G46" s="182">
        <f>G42+G38+G34</f>
        <v>0</v>
      </c>
      <c r="H46" s="182">
        <f>H42+H38+H34</f>
        <v>0</v>
      </c>
      <c r="I46" s="182">
        <f>I42+I38+I34</f>
        <v>757642.6</v>
      </c>
      <c r="J46" s="164" t="s">
        <v>436</v>
      </c>
    </row>
    <row r="47" spans="1:10" s="166" customFormat="1" ht="23.25" x14ac:dyDescent="0.25">
      <c r="A47" s="180"/>
      <c r="B47" s="181"/>
      <c r="E47" s="166" t="s">
        <v>334</v>
      </c>
      <c r="F47" s="182">
        <f t="shared" ref="F47:G48" si="13">F43+F39+F35</f>
        <v>3008828.8699999996</v>
      </c>
      <c r="G47" s="182">
        <f t="shared" si="13"/>
        <v>0</v>
      </c>
      <c r="H47" s="182">
        <f t="shared" ref="H47" si="14">H43+H39+H35</f>
        <v>0</v>
      </c>
      <c r="I47" s="182">
        <f t="shared" ref="I47:I48" si="15">I43+I39+I35</f>
        <v>3008828.8699999996</v>
      </c>
      <c r="J47" s="164" t="s">
        <v>436</v>
      </c>
    </row>
    <row r="48" spans="1:10" s="166" customFormat="1" ht="23.25" x14ac:dyDescent="0.25">
      <c r="A48" s="180"/>
      <c r="B48" s="181"/>
      <c r="E48" s="166" t="s">
        <v>335</v>
      </c>
      <c r="F48" s="182">
        <f t="shared" si="13"/>
        <v>3634228.8699999996</v>
      </c>
      <c r="G48" s="182">
        <f t="shared" si="13"/>
        <v>148143.4</v>
      </c>
      <c r="H48" s="182">
        <f t="shared" ref="H48" si="16">H44+H40+H36</f>
        <v>15900.8</v>
      </c>
      <c r="I48" s="182">
        <f t="shared" si="15"/>
        <v>3766471.4699999997</v>
      </c>
      <c r="J48" s="164" t="s">
        <v>436</v>
      </c>
    </row>
    <row r="49" spans="1:10" s="164" customFormat="1" ht="23.25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64" t="s">
        <v>436</v>
      </c>
    </row>
    <row r="50" spans="1:10" s="164" customFormat="1" ht="46.5" hidden="1" x14ac:dyDescent="0.25">
      <c r="A50" s="189" t="s">
        <v>112</v>
      </c>
      <c r="B50" s="190" t="s">
        <v>96</v>
      </c>
      <c r="C50" s="191" t="s">
        <v>113</v>
      </c>
      <c r="D50" s="191" t="s">
        <v>114</v>
      </c>
      <c r="E50" s="191"/>
      <c r="F50" s="192"/>
      <c r="G50" s="193"/>
      <c r="H50" s="193"/>
      <c r="I50" s="193"/>
      <c r="J50" s="164" t="s">
        <v>437</v>
      </c>
    </row>
    <row r="51" spans="1:10" s="164" customFormat="1" ht="23.25" hidden="1" x14ac:dyDescent="0.25">
      <c r="A51" s="171"/>
      <c r="B51" s="179" t="s">
        <v>98</v>
      </c>
      <c r="D51" s="164" t="s">
        <v>99</v>
      </c>
      <c r="E51" s="164" t="s">
        <v>333</v>
      </c>
      <c r="F51" s="194">
        <v>0</v>
      </c>
      <c r="G51" s="173">
        <v>0</v>
      </c>
      <c r="H51" s="173">
        <v>0</v>
      </c>
      <c r="I51" s="173">
        <f>F51+G51-H51</f>
        <v>0</v>
      </c>
      <c r="J51" s="164" t="s">
        <v>437</v>
      </c>
    </row>
    <row r="52" spans="1:10" s="164" customFormat="1" ht="23.25" hidden="1" x14ac:dyDescent="0.25">
      <c r="A52" s="171"/>
      <c r="B52" s="179"/>
      <c r="E52" s="164" t="s">
        <v>334</v>
      </c>
      <c r="F52" s="194">
        <v>0</v>
      </c>
      <c r="G52" s="173">
        <v>0</v>
      </c>
      <c r="H52" s="173">
        <v>0</v>
      </c>
      <c r="I52" s="173">
        <f t="shared" ref="I52:I53" si="17">F52+G52-H52</f>
        <v>0</v>
      </c>
      <c r="J52" s="164" t="s">
        <v>437</v>
      </c>
    </row>
    <row r="53" spans="1:10" s="164" customFormat="1" ht="23.25" hidden="1" x14ac:dyDescent="0.25">
      <c r="A53" s="171"/>
      <c r="B53" s="179"/>
      <c r="E53" s="164" t="s">
        <v>335</v>
      </c>
      <c r="F53" s="194">
        <f>SUM(F51:F52)</f>
        <v>0</v>
      </c>
      <c r="G53" s="173">
        <v>0</v>
      </c>
      <c r="H53" s="173">
        <v>0</v>
      </c>
      <c r="I53" s="173">
        <f t="shared" si="17"/>
        <v>0</v>
      </c>
      <c r="J53" s="164" t="s">
        <v>437</v>
      </c>
    </row>
    <row r="54" spans="1:10" s="164" customFormat="1" ht="23.25" hidden="1" x14ac:dyDescent="0.25">
      <c r="A54" s="171"/>
      <c r="B54" s="179"/>
      <c r="F54" s="194"/>
      <c r="G54" s="173"/>
      <c r="H54" s="173"/>
      <c r="I54" s="173"/>
      <c r="J54" s="164" t="s">
        <v>437</v>
      </c>
    </row>
    <row r="55" spans="1:10" s="164" customFormat="1" ht="23.25" hidden="1" x14ac:dyDescent="0.25">
      <c r="A55" s="171"/>
      <c r="B55" s="179" t="s">
        <v>100</v>
      </c>
      <c r="D55" s="164" t="s">
        <v>101</v>
      </c>
      <c r="E55" s="164" t="s">
        <v>333</v>
      </c>
      <c r="F55" s="194">
        <v>0</v>
      </c>
      <c r="G55" s="173">
        <v>0</v>
      </c>
      <c r="H55" s="173">
        <v>0</v>
      </c>
      <c r="I55" s="173">
        <f>F55+G55-H55</f>
        <v>0</v>
      </c>
      <c r="J55" s="164" t="s">
        <v>437</v>
      </c>
    </row>
    <row r="56" spans="1:10" s="164" customFormat="1" ht="23.25" hidden="1" x14ac:dyDescent="0.25">
      <c r="A56" s="171"/>
      <c r="B56" s="179"/>
      <c r="E56" s="164" t="s">
        <v>334</v>
      </c>
      <c r="F56" s="194">
        <v>0</v>
      </c>
      <c r="G56" s="173">
        <v>0</v>
      </c>
      <c r="H56" s="173">
        <v>0</v>
      </c>
      <c r="I56" s="173">
        <f t="shared" ref="I56:I57" si="18">F56+G56-H56</f>
        <v>0</v>
      </c>
      <c r="J56" s="164" t="s">
        <v>437</v>
      </c>
    </row>
    <row r="57" spans="1:10" s="164" customFormat="1" ht="23.25" hidden="1" x14ac:dyDescent="0.25">
      <c r="A57" s="171"/>
      <c r="B57" s="179"/>
      <c r="E57" s="164" t="s">
        <v>335</v>
      </c>
      <c r="F57" s="194">
        <f>SUM(F55:F56)</f>
        <v>0</v>
      </c>
      <c r="G57" s="173">
        <v>0</v>
      </c>
      <c r="H57" s="173">
        <v>0</v>
      </c>
      <c r="I57" s="173">
        <f t="shared" si="18"/>
        <v>0</v>
      </c>
      <c r="J57" s="164" t="s">
        <v>437</v>
      </c>
    </row>
    <row r="58" spans="1:10" s="164" customFormat="1" ht="23.25" hidden="1" x14ac:dyDescent="0.25">
      <c r="A58" s="171"/>
      <c r="B58" s="179"/>
      <c r="F58" s="194"/>
      <c r="G58" s="194"/>
      <c r="H58" s="194"/>
      <c r="I58" s="173"/>
      <c r="J58" s="164" t="s">
        <v>437</v>
      </c>
    </row>
    <row r="59" spans="1:10" s="166" customFormat="1" ht="46.5" hidden="1" x14ac:dyDescent="0.25">
      <c r="A59" s="180"/>
      <c r="B59" s="181" t="s">
        <v>102</v>
      </c>
      <c r="C59" s="166" t="s">
        <v>113</v>
      </c>
      <c r="D59" s="166" t="s">
        <v>114</v>
      </c>
      <c r="E59" s="166" t="s">
        <v>333</v>
      </c>
      <c r="F59" s="182">
        <f>F55+F51</f>
        <v>0</v>
      </c>
      <c r="G59" s="194">
        <f>G55+G51</f>
        <v>0</v>
      </c>
      <c r="H59" s="194">
        <f>H55+H51</f>
        <v>0</v>
      </c>
      <c r="I59" s="183">
        <f>I51+I55</f>
        <v>0</v>
      </c>
      <c r="J59" s="164" t="s">
        <v>437</v>
      </c>
    </row>
    <row r="60" spans="1:10" s="166" customFormat="1" ht="23.25" hidden="1" x14ac:dyDescent="0.25">
      <c r="A60" s="180"/>
      <c r="B60" s="181"/>
      <c r="E60" s="166" t="s">
        <v>334</v>
      </c>
      <c r="F60" s="182">
        <f t="shared" ref="F60:H60" si="19">F56+F52</f>
        <v>0</v>
      </c>
      <c r="G60" s="194">
        <f t="shared" si="19"/>
        <v>0</v>
      </c>
      <c r="H60" s="194">
        <f t="shared" si="19"/>
        <v>0</v>
      </c>
      <c r="I60" s="183">
        <f t="shared" ref="I60:I61" si="20">I52+I56</f>
        <v>0</v>
      </c>
      <c r="J60" s="164" t="s">
        <v>437</v>
      </c>
    </row>
    <row r="61" spans="1:10" s="166" customFormat="1" ht="23.25" hidden="1" x14ac:dyDescent="0.25">
      <c r="A61" s="180"/>
      <c r="B61" s="181"/>
      <c r="E61" s="166" t="s">
        <v>335</v>
      </c>
      <c r="F61" s="182">
        <f>F57+F53</f>
        <v>0</v>
      </c>
      <c r="G61" s="194">
        <f>G57+G53</f>
        <v>0</v>
      </c>
      <c r="H61" s="194">
        <f>H57+H53</f>
        <v>0</v>
      </c>
      <c r="I61" s="183">
        <f t="shared" si="20"/>
        <v>0</v>
      </c>
      <c r="J61" s="164" t="s">
        <v>437</v>
      </c>
    </row>
    <row r="62" spans="1:10" s="164" customFormat="1" ht="23.25" hidden="1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64" t="s">
        <v>437</v>
      </c>
    </row>
    <row r="63" spans="1:10" s="164" customFormat="1" ht="46.5" x14ac:dyDescent="0.25">
      <c r="A63" s="189" t="s">
        <v>115</v>
      </c>
      <c r="B63" s="190" t="s">
        <v>96</v>
      </c>
      <c r="C63" s="191" t="s">
        <v>116</v>
      </c>
      <c r="D63" s="191" t="s">
        <v>117</v>
      </c>
      <c r="E63" s="191"/>
      <c r="F63" s="192"/>
      <c r="G63" s="193"/>
      <c r="H63" s="193"/>
      <c r="I63" s="193" t="s">
        <v>2</v>
      </c>
      <c r="J63" s="164" t="s">
        <v>438</v>
      </c>
    </row>
    <row r="64" spans="1:10" s="164" customFormat="1" ht="23.25" x14ac:dyDescent="0.25">
      <c r="A64" s="171"/>
      <c r="B64" s="179" t="s">
        <v>98</v>
      </c>
      <c r="D64" s="164" t="s">
        <v>99</v>
      </c>
      <c r="E64" s="164" t="s">
        <v>333</v>
      </c>
      <c r="F64" s="194">
        <v>0</v>
      </c>
      <c r="G64" s="173">
        <v>0</v>
      </c>
      <c r="H64" s="173">
        <v>0</v>
      </c>
      <c r="I64" s="173">
        <v>2146.5</v>
      </c>
      <c r="J64" s="164" t="s">
        <v>438</v>
      </c>
    </row>
    <row r="65" spans="1:10" s="164" customFormat="1" ht="23.25" x14ac:dyDescent="0.25">
      <c r="A65" s="171"/>
      <c r="B65" s="179"/>
      <c r="E65" s="164" t="s">
        <v>334</v>
      </c>
      <c r="F65" s="194">
        <v>245500</v>
      </c>
      <c r="G65" s="173">
        <v>0</v>
      </c>
      <c r="H65" s="173">
        <v>0</v>
      </c>
      <c r="I65" s="173">
        <f t="shared" ref="I65:I66" si="21">F65+G65-H65</f>
        <v>245500</v>
      </c>
      <c r="J65" s="164" t="s">
        <v>438</v>
      </c>
    </row>
    <row r="66" spans="1:10" s="164" customFormat="1" ht="23.25" x14ac:dyDescent="0.25">
      <c r="A66" s="171"/>
      <c r="B66" s="179"/>
      <c r="E66" s="164" t="s">
        <v>335</v>
      </c>
      <c r="F66" s="194">
        <f>SUM(F64:F65)</f>
        <v>245500</v>
      </c>
      <c r="G66" s="173">
        <v>2146.5</v>
      </c>
      <c r="H66" s="173">
        <v>0</v>
      </c>
      <c r="I66" s="173">
        <f t="shared" si="21"/>
        <v>247646.5</v>
      </c>
      <c r="J66" s="164" t="s">
        <v>438</v>
      </c>
    </row>
    <row r="67" spans="1:10" s="164" customFormat="1" ht="23.25" x14ac:dyDescent="0.25">
      <c r="A67" s="171"/>
      <c r="B67" s="179"/>
      <c r="F67" s="194"/>
      <c r="G67" s="173"/>
      <c r="H67" s="173"/>
      <c r="I67" s="173"/>
      <c r="J67" s="164" t="s">
        <v>438</v>
      </c>
    </row>
    <row r="68" spans="1:10" s="164" customFormat="1" ht="23.25" x14ac:dyDescent="0.25">
      <c r="A68" s="171"/>
      <c r="B68" s="179" t="s">
        <v>100</v>
      </c>
      <c r="D68" s="164" t="s">
        <v>101</v>
      </c>
      <c r="E68" s="164" t="s">
        <v>333</v>
      </c>
      <c r="F68" s="194">
        <v>0</v>
      </c>
      <c r="G68" s="173">
        <v>0</v>
      </c>
      <c r="H68" s="173">
        <v>0</v>
      </c>
      <c r="I68" s="173">
        <f>F68+G68-H68</f>
        <v>0</v>
      </c>
      <c r="J68" s="164" t="s">
        <v>438</v>
      </c>
    </row>
    <row r="69" spans="1:10" s="164" customFormat="1" ht="23.25" x14ac:dyDescent="0.25">
      <c r="A69" s="171"/>
      <c r="B69" s="179"/>
      <c r="E69" s="164" t="s">
        <v>334</v>
      </c>
      <c r="F69" s="194">
        <v>0</v>
      </c>
      <c r="G69" s="173">
        <v>0</v>
      </c>
      <c r="H69" s="173">
        <v>0</v>
      </c>
      <c r="I69" s="173">
        <f t="shared" ref="I69:I70" si="22">F69+G69-H69</f>
        <v>0</v>
      </c>
      <c r="J69" s="164" t="s">
        <v>438</v>
      </c>
    </row>
    <row r="70" spans="1:10" s="164" customFormat="1" ht="23.25" x14ac:dyDescent="0.25">
      <c r="A70" s="171"/>
      <c r="B70" s="179"/>
      <c r="E70" s="164" t="s">
        <v>335</v>
      </c>
      <c r="F70" s="194">
        <f>SUM(F68:F69)</f>
        <v>0</v>
      </c>
      <c r="G70" s="173">
        <v>0</v>
      </c>
      <c r="H70" s="173">
        <v>0</v>
      </c>
      <c r="I70" s="173">
        <f t="shared" si="22"/>
        <v>0</v>
      </c>
      <c r="J70" s="164" t="s">
        <v>438</v>
      </c>
    </row>
    <row r="71" spans="1:10" s="164" customFormat="1" ht="23.25" x14ac:dyDescent="0.25">
      <c r="A71" s="171"/>
      <c r="B71" s="179"/>
      <c r="F71" s="194"/>
      <c r="G71" s="173"/>
      <c r="H71" s="173"/>
      <c r="I71" s="173"/>
      <c r="J71" s="164" t="s">
        <v>438</v>
      </c>
    </row>
    <row r="72" spans="1:10" s="166" customFormat="1" ht="46.5" x14ac:dyDescent="0.25">
      <c r="A72" s="180"/>
      <c r="B72" s="181" t="s">
        <v>102</v>
      </c>
      <c r="C72" s="166" t="s">
        <v>116</v>
      </c>
      <c r="D72" s="166" t="s">
        <v>117</v>
      </c>
      <c r="E72" s="166" t="s">
        <v>333</v>
      </c>
      <c r="F72" s="182">
        <f>F68+F64</f>
        <v>0</v>
      </c>
      <c r="G72" s="194">
        <f>G68+G64</f>
        <v>0</v>
      </c>
      <c r="H72" s="194">
        <f>H68+H64</f>
        <v>0</v>
      </c>
      <c r="I72" s="183">
        <f>I64+I68</f>
        <v>2146.5</v>
      </c>
      <c r="J72" s="164" t="s">
        <v>438</v>
      </c>
    </row>
    <row r="73" spans="1:10" s="166" customFormat="1" ht="23.25" x14ac:dyDescent="0.25">
      <c r="A73" s="180"/>
      <c r="B73" s="181"/>
      <c r="E73" s="166" t="s">
        <v>334</v>
      </c>
      <c r="F73" s="182">
        <f t="shared" ref="F73:H73" si="23">F69+F65</f>
        <v>245500</v>
      </c>
      <c r="G73" s="194">
        <f t="shared" si="23"/>
        <v>0</v>
      </c>
      <c r="H73" s="194">
        <f t="shared" si="23"/>
        <v>0</v>
      </c>
      <c r="I73" s="183">
        <f t="shared" ref="I73:I74" si="24">I65+I69</f>
        <v>245500</v>
      </c>
      <c r="J73" s="164" t="s">
        <v>438</v>
      </c>
    </row>
    <row r="74" spans="1:10" s="166" customFormat="1" ht="23.25" x14ac:dyDescent="0.25">
      <c r="A74" s="180"/>
      <c r="B74" s="181"/>
      <c r="E74" s="166" t="s">
        <v>335</v>
      </c>
      <c r="F74" s="182">
        <f>F70+F66</f>
        <v>245500</v>
      </c>
      <c r="G74" s="194">
        <f>G70+G66</f>
        <v>2146.5</v>
      </c>
      <c r="H74" s="194">
        <f>H70+H66</f>
        <v>0</v>
      </c>
      <c r="I74" s="183">
        <f t="shared" si="24"/>
        <v>247646.5</v>
      </c>
      <c r="J74" s="164" t="s">
        <v>438</v>
      </c>
    </row>
    <row r="75" spans="1:10" s="164" customFormat="1" ht="23.2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64" t="s">
        <v>438</v>
      </c>
    </row>
    <row r="76" spans="1:10" s="164" customFormat="1" ht="23.25" x14ac:dyDescent="0.25">
      <c r="A76" s="189" t="s">
        <v>118</v>
      </c>
      <c r="B76" s="196" t="s">
        <v>96</v>
      </c>
      <c r="C76" s="191" t="s">
        <v>119</v>
      </c>
      <c r="D76" s="191" t="s">
        <v>120</v>
      </c>
      <c r="E76" s="191"/>
      <c r="F76" s="192"/>
      <c r="G76" s="193"/>
      <c r="H76" s="193"/>
      <c r="I76" s="193"/>
      <c r="J76" s="164" t="s">
        <v>439</v>
      </c>
    </row>
    <row r="77" spans="1:10" s="164" customFormat="1" ht="23.25" x14ac:dyDescent="0.25">
      <c r="A77" s="171"/>
      <c r="B77" s="179" t="s">
        <v>98</v>
      </c>
      <c r="D77" s="164" t="s">
        <v>99</v>
      </c>
      <c r="E77" s="164" t="s">
        <v>333</v>
      </c>
      <c r="F77" s="194">
        <v>143100</v>
      </c>
      <c r="G77" s="173">
        <v>0</v>
      </c>
      <c r="H77" s="173">
        <v>0</v>
      </c>
      <c r="I77" s="173">
        <v>172188.27</v>
      </c>
      <c r="J77" s="164" t="s">
        <v>439</v>
      </c>
    </row>
    <row r="78" spans="1:10" s="164" customFormat="1" ht="23.25" x14ac:dyDescent="0.25">
      <c r="A78" s="171"/>
      <c r="B78" s="179"/>
      <c r="E78" s="164" t="s">
        <v>334</v>
      </c>
      <c r="F78" s="194">
        <v>343050</v>
      </c>
      <c r="G78" s="173">
        <v>0</v>
      </c>
      <c r="H78" s="173">
        <v>0</v>
      </c>
      <c r="I78" s="173">
        <f t="shared" ref="I78:I79" si="25">F78+G78-H78</f>
        <v>343050</v>
      </c>
      <c r="J78" s="164" t="s">
        <v>439</v>
      </c>
    </row>
    <row r="79" spans="1:10" s="164" customFormat="1" ht="23.25" x14ac:dyDescent="0.25">
      <c r="A79" s="171"/>
      <c r="B79" s="179"/>
      <c r="E79" s="164" t="s">
        <v>335</v>
      </c>
      <c r="F79" s="194">
        <f>SUM(F77:F78)</f>
        <v>486150</v>
      </c>
      <c r="G79" s="173">
        <v>29088.27</v>
      </c>
      <c r="H79" s="173">
        <v>0</v>
      </c>
      <c r="I79" s="173">
        <f t="shared" si="25"/>
        <v>515238.27</v>
      </c>
      <c r="J79" s="164" t="s">
        <v>439</v>
      </c>
    </row>
    <row r="80" spans="1:10" s="164" customFormat="1" ht="23.25" x14ac:dyDescent="0.25">
      <c r="A80" s="171"/>
      <c r="B80" s="179"/>
      <c r="F80" s="194"/>
      <c r="G80" s="173"/>
      <c r="H80" s="173"/>
      <c r="I80" s="173"/>
      <c r="J80" s="164" t="s">
        <v>439</v>
      </c>
    </row>
    <row r="81" spans="1:10" s="164" customFormat="1" ht="23.25" x14ac:dyDescent="0.25">
      <c r="A81" s="171"/>
      <c r="B81" s="179" t="s">
        <v>100</v>
      </c>
      <c r="D81" s="164" t="s">
        <v>101</v>
      </c>
      <c r="E81" s="164" t="s">
        <v>333</v>
      </c>
      <c r="F81" s="194">
        <v>57000</v>
      </c>
      <c r="G81" s="173">
        <v>0</v>
      </c>
      <c r="H81" s="173">
        <v>0</v>
      </c>
      <c r="I81" s="173">
        <v>100806.69</v>
      </c>
      <c r="J81" s="164" t="s">
        <v>439</v>
      </c>
    </row>
    <row r="82" spans="1:10" s="164" customFormat="1" ht="23.25" x14ac:dyDescent="0.25">
      <c r="A82" s="171"/>
      <c r="B82" s="195"/>
      <c r="E82" s="164" t="s">
        <v>334</v>
      </c>
      <c r="F82" s="194">
        <v>869489.72</v>
      </c>
      <c r="G82" s="173">
        <v>0</v>
      </c>
      <c r="H82" s="173">
        <v>0</v>
      </c>
      <c r="I82" s="173">
        <f t="shared" ref="I82:I83" si="26">F82+G82-H82</f>
        <v>869489.72</v>
      </c>
      <c r="J82" s="164" t="s">
        <v>439</v>
      </c>
    </row>
    <row r="83" spans="1:10" s="164" customFormat="1" ht="23.25" x14ac:dyDescent="0.25">
      <c r="A83" s="171"/>
      <c r="B83" s="195"/>
      <c r="E83" s="164" t="s">
        <v>335</v>
      </c>
      <c r="F83" s="194">
        <f>SUM(F81:F82)</f>
        <v>926489.72</v>
      </c>
      <c r="G83" s="173">
        <v>43806.69</v>
      </c>
      <c r="H83" s="173">
        <v>0</v>
      </c>
      <c r="I83" s="173">
        <f t="shared" si="26"/>
        <v>970296.40999999992</v>
      </c>
      <c r="J83" s="164" t="s">
        <v>439</v>
      </c>
    </row>
    <row r="84" spans="1:10" s="164" customFormat="1" ht="23.25" x14ac:dyDescent="0.25">
      <c r="A84" s="171"/>
      <c r="B84" s="195"/>
      <c r="F84" s="194"/>
      <c r="G84" s="173"/>
      <c r="H84" s="173"/>
      <c r="I84" s="173"/>
      <c r="J84" s="164" t="s">
        <v>439</v>
      </c>
    </row>
    <row r="85" spans="1:10" s="166" customFormat="1" ht="36" customHeight="1" x14ac:dyDescent="0.25">
      <c r="A85" s="180"/>
      <c r="B85" s="181" t="s">
        <v>102</v>
      </c>
      <c r="C85" s="166" t="s">
        <v>119</v>
      </c>
      <c r="D85" s="166" t="s">
        <v>120</v>
      </c>
      <c r="E85" s="166" t="s">
        <v>333</v>
      </c>
      <c r="F85" s="182">
        <f>F81+F77</f>
        <v>200100</v>
      </c>
      <c r="G85" s="194">
        <f>G81+G77</f>
        <v>0</v>
      </c>
      <c r="H85" s="194">
        <f>H81+H77</f>
        <v>0</v>
      </c>
      <c r="I85" s="183">
        <f>I77+I81</f>
        <v>272994.95999999996</v>
      </c>
      <c r="J85" s="164" t="s">
        <v>439</v>
      </c>
    </row>
    <row r="86" spans="1:10" s="166" customFormat="1" ht="23.25" x14ac:dyDescent="0.25">
      <c r="A86" s="180"/>
      <c r="B86" s="181"/>
      <c r="E86" s="166" t="s">
        <v>334</v>
      </c>
      <c r="F86" s="182">
        <f t="shared" ref="F86:H86" si="27">F82+F78</f>
        <v>1212539.72</v>
      </c>
      <c r="G86" s="194">
        <f t="shared" si="27"/>
        <v>0</v>
      </c>
      <c r="H86" s="194">
        <f t="shared" si="27"/>
        <v>0</v>
      </c>
      <c r="I86" s="183">
        <f t="shared" ref="I86:I87" si="28">I78+I82</f>
        <v>1212539.72</v>
      </c>
      <c r="J86" s="164" t="s">
        <v>439</v>
      </c>
    </row>
    <row r="87" spans="1:10" s="166" customFormat="1" ht="23.25" x14ac:dyDescent="0.25">
      <c r="A87" s="180"/>
      <c r="B87" s="181"/>
      <c r="E87" s="166" t="s">
        <v>335</v>
      </c>
      <c r="F87" s="182">
        <f>F83+F79</f>
        <v>1412639.72</v>
      </c>
      <c r="G87" s="194">
        <f>G83+G79</f>
        <v>72894.960000000006</v>
      </c>
      <c r="H87" s="194">
        <f>H83+H79</f>
        <v>0</v>
      </c>
      <c r="I87" s="183">
        <f t="shared" si="28"/>
        <v>1485534.68</v>
      </c>
      <c r="J87" s="164" t="s">
        <v>439</v>
      </c>
    </row>
    <row r="88" spans="1:10" s="164" customFormat="1" ht="23.2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64" t="s">
        <v>439</v>
      </c>
    </row>
    <row r="89" spans="1:10" s="164" customFormat="1" ht="46.5" hidden="1" x14ac:dyDescent="0.25">
      <c r="A89" s="189" t="s">
        <v>121</v>
      </c>
      <c r="B89" s="196" t="s">
        <v>96</v>
      </c>
      <c r="C89" s="191" t="s">
        <v>122</v>
      </c>
      <c r="D89" s="191" t="s">
        <v>123</v>
      </c>
      <c r="E89" s="191"/>
      <c r="F89" s="192"/>
      <c r="G89" s="193"/>
      <c r="H89" s="193"/>
      <c r="I89" s="193"/>
      <c r="J89" s="164" t="s">
        <v>440</v>
      </c>
    </row>
    <row r="90" spans="1:10" s="164" customFormat="1" ht="23.25" hidden="1" x14ac:dyDescent="0.25">
      <c r="A90" s="171"/>
      <c r="B90" s="179" t="s">
        <v>98</v>
      </c>
      <c r="D90" s="164" t="s">
        <v>99</v>
      </c>
      <c r="E90" s="164" t="s">
        <v>333</v>
      </c>
      <c r="F90" s="194">
        <v>0</v>
      </c>
      <c r="G90" s="173">
        <v>0</v>
      </c>
      <c r="H90" s="173">
        <v>0</v>
      </c>
      <c r="I90" s="173">
        <f>F90+G90-H90</f>
        <v>0</v>
      </c>
      <c r="J90" s="164" t="s">
        <v>440</v>
      </c>
    </row>
    <row r="91" spans="1:10" s="164" customFormat="1" ht="23.25" hidden="1" x14ac:dyDescent="0.25">
      <c r="A91" s="171"/>
      <c r="B91" s="179"/>
      <c r="E91" s="164" t="s">
        <v>334</v>
      </c>
      <c r="F91" s="194">
        <v>0</v>
      </c>
      <c r="G91" s="173">
        <v>0</v>
      </c>
      <c r="H91" s="173">
        <v>0</v>
      </c>
      <c r="I91" s="173">
        <f t="shared" ref="I91:I92" si="29">F91+G91-H91</f>
        <v>0</v>
      </c>
      <c r="J91" s="164" t="s">
        <v>440</v>
      </c>
    </row>
    <row r="92" spans="1:10" s="164" customFormat="1" ht="23.25" hidden="1" x14ac:dyDescent="0.25">
      <c r="A92" s="171"/>
      <c r="B92" s="179"/>
      <c r="E92" s="164" t="s">
        <v>335</v>
      </c>
      <c r="F92" s="194">
        <f>SUM(F90:F91)</f>
        <v>0</v>
      </c>
      <c r="G92" s="173">
        <v>0</v>
      </c>
      <c r="H92" s="173">
        <v>0</v>
      </c>
      <c r="I92" s="173">
        <f t="shared" si="29"/>
        <v>0</v>
      </c>
      <c r="J92" s="164" t="s">
        <v>440</v>
      </c>
    </row>
    <row r="93" spans="1:10" s="164" customFormat="1" ht="23.25" hidden="1" x14ac:dyDescent="0.25">
      <c r="A93" s="171"/>
      <c r="B93" s="179"/>
      <c r="F93" s="194"/>
      <c r="G93" s="173"/>
      <c r="H93" s="173"/>
      <c r="I93" s="173"/>
      <c r="J93" s="164" t="s">
        <v>440</v>
      </c>
    </row>
    <row r="94" spans="1:10" s="164" customFormat="1" ht="23.25" hidden="1" x14ac:dyDescent="0.25">
      <c r="A94" s="171"/>
      <c r="B94" s="179" t="s">
        <v>100</v>
      </c>
      <c r="D94" s="164" t="s">
        <v>101</v>
      </c>
      <c r="E94" s="164" t="s">
        <v>333</v>
      </c>
      <c r="F94" s="194">
        <v>0</v>
      </c>
      <c r="G94" s="173">
        <v>0</v>
      </c>
      <c r="H94" s="173">
        <v>0</v>
      </c>
      <c r="I94" s="173">
        <f>F94+G94-H94</f>
        <v>0</v>
      </c>
      <c r="J94" s="164" t="s">
        <v>440</v>
      </c>
    </row>
    <row r="95" spans="1:10" s="164" customFormat="1" ht="23.25" hidden="1" x14ac:dyDescent="0.25">
      <c r="A95" s="171"/>
      <c r="B95" s="179"/>
      <c r="E95" s="164" t="s">
        <v>334</v>
      </c>
      <c r="F95" s="194">
        <v>0</v>
      </c>
      <c r="G95" s="173">
        <v>0</v>
      </c>
      <c r="H95" s="173">
        <v>0</v>
      </c>
      <c r="I95" s="173">
        <f t="shared" ref="I95:I96" si="30">F95+G95-H95</f>
        <v>0</v>
      </c>
      <c r="J95" s="164" t="s">
        <v>440</v>
      </c>
    </row>
    <row r="96" spans="1:10" s="164" customFormat="1" ht="23.25" hidden="1" x14ac:dyDescent="0.25">
      <c r="A96" s="171"/>
      <c r="B96" s="179"/>
      <c r="E96" s="164" t="s">
        <v>335</v>
      </c>
      <c r="F96" s="194">
        <f>SUM(F94:F95)</f>
        <v>0</v>
      </c>
      <c r="G96" s="173">
        <v>0</v>
      </c>
      <c r="H96" s="173">
        <v>0</v>
      </c>
      <c r="I96" s="173">
        <f t="shared" si="30"/>
        <v>0</v>
      </c>
      <c r="J96" s="164" t="s">
        <v>440</v>
      </c>
    </row>
    <row r="97" spans="1:10" s="164" customFormat="1" ht="23.25" hidden="1" x14ac:dyDescent="0.25">
      <c r="A97" s="171"/>
      <c r="B97" s="179"/>
      <c r="F97" s="194"/>
      <c r="G97" s="173"/>
      <c r="H97" s="173"/>
      <c r="I97" s="173"/>
      <c r="J97" s="164" t="s">
        <v>440</v>
      </c>
    </row>
    <row r="98" spans="1:10" s="166" customFormat="1" ht="46.5" hidden="1" x14ac:dyDescent="0.25">
      <c r="A98" s="180"/>
      <c r="B98" s="181" t="s">
        <v>102</v>
      </c>
      <c r="C98" s="166" t="s">
        <v>122</v>
      </c>
      <c r="D98" s="166" t="s">
        <v>123</v>
      </c>
      <c r="E98" s="166" t="s">
        <v>333</v>
      </c>
      <c r="F98" s="182">
        <f>F94+F90</f>
        <v>0</v>
      </c>
      <c r="G98" s="183">
        <f>G94+G90</f>
        <v>0</v>
      </c>
      <c r="H98" s="183">
        <f>H94+H90</f>
        <v>0</v>
      </c>
      <c r="I98" s="183">
        <f>I90+I94</f>
        <v>0</v>
      </c>
      <c r="J98" s="164" t="s">
        <v>440</v>
      </c>
    </row>
    <row r="99" spans="1:10" s="166" customFormat="1" ht="23.25" hidden="1" x14ac:dyDescent="0.25">
      <c r="A99" s="180"/>
      <c r="B99" s="181"/>
      <c r="E99" s="166" t="s">
        <v>334</v>
      </c>
      <c r="F99" s="182">
        <f t="shared" ref="F99:H99" si="31">F95+F91</f>
        <v>0</v>
      </c>
      <c r="G99" s="183">
        <f t="shared" si="31"/>
        <v>0</v>
      </c>
      <c r="H99" s="183">
        <f t="shared" si="31"/>
        <v>0</v>
      </c>
      <c r="I99" s="183">
        <f t="shared" ref="I99:I100" si="32">I91+I95</f>
        <v>0</v>
      </c>
      <c r="J99" s="164" t="s">
        <v>440</v>
      </c>
    </row>
    <row r="100" spans="1:10" s="166" customFormat="1" ht="23.25" hidden="1" x14ac:dyDescent="0.25">
      <c r="A100" s="180"/>
      <c r="B100" s="181"/>
      <c r="E100" s="166" t="s">
        <v>335</v>
      </c>
      <c r="F100" s="182">
        <f>F96+F92</f>
        <v>0</v>
      </c>
      <c r="G100" s="183">
        <f>G96+G92</f>
        <v>0</v>
      </c>
      <c r="H100" s="183">
        <f>H96+H92</f>
        <v>0</v>
      </c>
      <c r="I100" s="183">
        <f t="shared" si="32"/>
        <v>0</v>
      </c>
      <c r="J100" s="164" t="s">
        <v>440</v>
      </c>
    </row>
    <row r="101" spans="1:10" s="164" customFormat="1" ht="23.25" hidden="1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64" t="s">
        <v>440</v>
      </c>
    </row>
    <row r="102" spans="1:10" s="164" customFormat="1" ht="23.25" x14ac:dyDescent="0.25">
      <c r="A102" s="189" t="s">
        <v>124</v>
      </c>
      <c r="B102" s="196" t="s">
        <v>96</v>
      </c>
      <c r="C102" s="191" t="s">
        <v>125</v>
      </c>
      <c r="D102" s="191" t="s">
        <v>126</v>
      </c>
      <c r="E102" s="191"/>
      <c r="F102" s="192"/>
      <c r="G102" s="193"/>
      <c r="H102" s="193"/>
      <c r="I102" s="193" t="s">
        <v>2</v>
      </c>
      <c r="J102" s="164" t="s">
        <v>441</v>
      </c>
    </row>
    <row r="103" spans="1:10" s="164" customFormat="1" ht="23.25" x14ac:dyDescent="0.25">
      <c r="A103" s="171"/>
      <c r="B103" s="179" t="s">
        <v>98</v>
      </c>
      <c r="D103" s="164" t="s">
        <v>99</v>
      </c>
      <c r="E103" s="164" t="s">
        <v>333</v>
      </c>
      <c r="F103" s="194">
        <v>339700</v>
      </c>
      <c r="G103" s="173">
        <v>0</v>
      </c>
      <c r="H103" s="173">
        <v>0</v>
      </c>
      <c r="I103" s="173">
        <v>466454.32</v>
      </c>
      <c r="J103" s="164" t="s">
        <v>441</v>
      </c>
    </row>
    <row r="104" spans="1:10" s="164" customFormat="1" ht="23.25" x14ac:dyDescent="0.25">
      <c r="A104" s="171"/>
      <c r="B104" s="179"/>
      <c r="E104" s="164" t="s">
        <v>334</v>
      </c>
      <c r="F104" s="194">
        <v>1166244.2</v>
      </c>
      <c r="G104" s="173">
        <v>0</v>
      </c>
      <c r="H104" s="173">
        <v>0</v>
      </c>
      <c r="I104" s="173">
        <f t="shared" ref="I104:I105" si="33">F104+G104-H104</f>
        <v>1166244.2</v>
      </c>
      <c r="J104" s="164" t="s">
        <v>441</v>
      </c>
    </row>
    <row r="105" spans="1:10" s="164" customFormat="1" ht="23.25" x14ac:dyDescent="0.25">
      <c r="A105" s="171"/>
      <c r="B105" s="179"/>
      <c r="E105" s="164" t="s">
        <v>335</v>
      </c>
      <c r="F105" s="172">
        <v>1505944.2</v>
      </c>
      <c r="G105" s="173">
        <v>126754.32</v>
      </c>
      <c r="H105" s="173">
        <v>0</v>
      </c>
      <c r="I105" s="173">
        <f t="shared" si="33"/>
        <v>1632698.52</v>
      </c>
      <c r="J105" s="164" t="s">
        <v>441</v>
      </c>
    </row>
    <row r="106" spans="1:10" s="164" customFormat="1" ht="23.25" x14ac:dyDescent="0.25">
      <c r="A106" s="171"/>
      <c r="B106" s="179"/>
      <c r="F106" s="194" t="s">
        <v>2</v>
      </c>
      <c r="G106" s="173"/>
      <c r="H106" s="173"/>
      <c r="I106" s="173" t="s">
        <v>2</v>
      </c>
      <c r="J106" s="164" t="s">
        <v>441</v>
      </c>
    </row>
    <row r="107" spans="1:10" s="164" customFormat="1" ht="23.25" x14ac:dyDescent="0.25">
      <c r="A107" s="171"/>
      <c r="B107" s="179" t="s">
        <v>100</v>
      </c>
      <c r="D107" s="164" t="s">
        <v>101</v>
      </c>
      <c r="E107" s="164" t="s">
        <v>333</v>
      </c>
      <c r="F107" s="194">
        <v>568100</v>
      </c>
      <c r="G107" s="173">
        <v>0</v>
      </c>
      <c r="H107" s="173">
        <v>0</v>
      </c>
      <c r="I107" s="173">
        <v>1053335.8400000001</v>
      </c>
      <c r="J107" s="164" t="s">
        <v>441</v>
      </c>
    </row>
    <row r="108" spans="1:10" s="164" customFormat="1" ht="23.25" x14ac:dyDescent="0.25">
      <c r="A108" s="171"/>
      <c r="B108" s="195"/>
      <c r="E108" s="164" t="s">
        <v>334</v>
      </c>
      <c r="F108" s="194">
        <v>1092744.3999999999</v>
      </c>
      <c r="G108" s="173">
        <v>0</v>
      </c>
      <c r="H108" s="173">
        <v>0</v>
      </c>
      <c r="I108" s="173">
        <f t="shared" ref="I108:I109" si="34">F108+G108-H108</f>
        <v>1092744.3999999999</v>
      </c>
      <c r="J108" s="164" t="s">
        <v>441</v>
      </c>
    </row>
    <row r="109" spans="1:10" s="164" customFormat="1" ht="23.25" x14ac:dyDescent="0.25">
      <c r="A109" s="171"/>
      <c r="B109" s="195"/>
      <c r="E109" s="164" t="s">
        <v>335</v>
      </c>
      <c r="F109" s="194">
        <v>1660844.4</v>
      </c>
      <c r="G109" s="173">
        <v>485235.84</v>
      </c>
      <c r="H109" s="173">
        <v>0</v>
      </c>
      <c r="I109" s="173">
        <f t="shared" si="34"/>
        <v>2146080.2399999998</v>
      </c>
      <c r="J109" s="164" t="s">
        <v>441</v>
      </c>
    </row>
    <row r="110" spans="1:10" s="164" customFormat="1" ht="23.25" x14ac:dyDescent="0.25">
      <c r="A110" s="171"/>
      <c r="B110" s="195"/>
      <c r="F110" s="194"/>
      <c r="G110" s="173"/>
      <c r="H110" s="173"/>
      <c r="I110" s="173"/>
      <c r="J110" s="164" t="s">
        <v>441</v>
      </c>
    </row>
    <row r="111" spans="1:10" s="164" customFormat="1" ht="46.5" x14ac:dyDescent="0.25">
      <c r="A111" s="180"/>
      <c r="B111" s="181" t="s">
        <v>102</v>
      </c>
      <c r="C111" s="166" t="s">
        <v>125</v>
      </c>
      <c r="D111" s="166" t="s">
        <v>126</v>
      </c>
      <c r="E111" s="166" t="s">
        <v>333</v>
      </c>
      <c r="F111" s="182">
        <f>F107+F103</f>
        <v>907800</v>
      </c>
      <c r="G111" s="194">
        <f>G107+G103</f>
        <v>0</v>
      </c>
      <c r="H111" s="194">
        <f>H107+H103</f>
        <v>0</v>
      </c>
      <c r="I111" s="183">
        <f>I103+I107</f>
        <v>1519790.1600000001</v>
      </c>
      <c r="J111" s="164" t="s">
        <v>441</v>
      </c>
    </row>
    <row r="112" spans="1:10" s="164" customFormat="1" ht="23.25" x14ac:dyDescent="0.25">
      <c r="A112" s="180"/>
      <c r="B112" s="181"/>
      <c r="C112" s="166"/>
      <c r="D112" s="166"/>
      <c r="E112" s="166" t="s">
        <v>334</v>
      </c>
      <c r="F112" s="182">
        <f t="shared" ref="F112:F113" si="35">F108+F104</f>
        <v>2258988.5999999996</v>
      </c>
      <c r="G112" s="194">
        <f t="shared" ref="G112:H112" si="36">G108+G104</f>
        <v>0</v>
      </c>
      <c r="H112" s="194">
        <f t="shared" si="36"/>
        <v>0</v>
      </c>
      <c r="I112" s="183">
        <f t="shared" ref="I112:I113" si="37">I104+I108</f>
        <v>2258988.5999999996</v>
      </c>
      <c r="J112" s="164" t="s">
        <v>441</v>
      </c>
    </row>
    <row r="113" spans="1:10" s="164" customFormat="1" ht="23.25" x14ac:dyDescent="0.25">
      <c r="A113" s="180"/>
      <c r="B113" s="181"/>
      <c r="C113" s="166"/>
      <c r="D113" s="166"/>
      <c r="E113" s="166" t="s">
        <v>335</v>
      </c>
      <c r="F113" s="182">
        <f t="shared" si="35"/>
        <v>3166788.5999999996</v>
      </c>
      <c r="G113" s="194">
        <f>G109+G105</f>
        <v>611990.16</v>
      </c>
      <c r="H113" s="194">
        <f>H109+H105</f>
        <v>0</v>
      </c>
      <c r="I113" s="183">
        <f t="shared" si="37"/>
        <v>3778778.76</v>
      </c>
      <c r="J113" s="164" t="s">
        <v>441</v>
      </c>
    </row>
    <row r="114" spans="1:10" s="164" customFormat="1" ht="23.25" x14ac:dyDescent="0.25">
      <c r="A114" s="171"/>
      <c r="B114" s="195"/>
      <c r="D114" s="164" t="s">
        <v>2</v>
      </c>
      <c r="F114" s="194"/>
      <c r="G114" s="173"/>
      <c r="H114" s="173"/>
      <c r="I114" s="173"/>
      <c r="J114" s="164" t="s">
        <v>441</v>
      </c>
    </row>
    <row r="115" spans="1:10" s="164" customFormat="1" ht="46.5" x14ac:dyDescent="0.25">
      <c r="A115" s="174" t="s">
        <v>127</v>
      </c>
      <c r="B115" s="197" t="s">
        <v>96</v>
      </c>
      <c r="C115" s="176" t="s">
        <v>128</v>
      </c>
      <c r="D115" s="176" t="s">
        <v>129</v>
      </c>
      <c r="E115" s="176"/>
      <c r="F115" s="198"/>
      <c r="G115" s="178"/>
      <c r="H115" s="178"/>
      <c r="I115" s="178"/>
      <c r="J115" s="164" t="s">
        <v>442</v>
      </c>
    </row>
    <row r="116" spans="1:10" s="164" customFormat="1" ht="23.25" x14ac:dyDescent="0.25">
      <c r="A116" s="171"/>
      <c r="B116" s="179" t="s">
        <v>98</v>
      </c>
      <c r="D116" s="164" t="s">
        <v>99</v>
      </c>
      <c r="E116" s="164" t="s">
        <v>333</v>
      </c>
      <c r="F116" s="194">
        <v>0</v>
      </c>
      <c r="G116" s="173">
        <v>0</v>
      </c>
      <c r="H116" s="173">
        <v>0</v>
      </c>
      <c r="I116" s="173">
        <f>F116+G116-H116</f>
        <v>0</v>
      </c>
      <c r="J116" s="164" t="s">
        <v>442</v>
      </c>
    </row>
    <row r="117" spans="1:10" s="164" customFormat="1" ht="23.25" x14ac:dyDescent="0.25">
      <c r="A117" s="171"/>
      <c r="B117" s="179"/>
      <c r="E117" s="164" t="s">
        <v>334</v>
      </c>
      <c r="F117" s="194">
        <v>0</v>
      </c>
      <c r="G117" s="173">
        <v>0</v>
      </c>
      <c r="H117" s="173">
        <v>0</v>
      </c>
      <c r="I117" s="173">
        <f t="shared" ref="I117:I118" si="38">F117+G117-H117</f>
        <v>0</v>
      </c>
      <c r="J117" s="164" t="s">
        <v>442</v>
      </c>
    </row>
    <row r="118" spans="1:10" s="164" customFormat="1" ht="23.25" x14ac:dyDescent="0.25">
      <c r="A118" s="171"/>
      <c r="B118" s="179"/>
      <c r="E118" s="164" t="s">
        <v>335</v>
      </c>
      <c r="F118" s="194">
        <f>SUM(F116:F117)</f>
        <v>0</v>
      </c>
      <c r="G118" s="173">
        <v>0</v>
      </c>
      <c r="H118" s="173">
        <v>0</v>
      </c>
      <c r="I118" s="173">
        <f t="shared" si="38"/>
        <v>0</v>
      </c>
      <c r="J118" s="164" t="s">
        <v>442</v>
      </c>
    </row>
    <row r="119" spans="1:10" s="164" customFormat="1" ht="23.25" x14ac:dyDescent="0.25">
      <c r="A119" s="171"/>
      <c r="B119" s="179"/>
      <c r="F119" s="194"/>
      <c r="G119" s="173"/>
      <c r="H119" s="173"/>
      <c r="I119" s="173"/>
      <c r="J119" s="164" t="s">
        <v>442</v>
      </c>
    </row>
    <row r="120" spans="1:10" s="164" customFormat="1" ht="23.25" x14ac:dyDescent="0.25">
      <c r="A120" s="171"/>
      <c r="B120" s="179" t="s">
        <v>100</v>
      </c>
      <c r="D120" s="164" t="s">
        <v>101</v>
      </c>
      <c r="E120" s="164" t="s">
        <v>333</v>
      </c>
      <c r="F120" s="194">
        <v>0</v>
      </c>
      <c r="G120" s="173">
        <v>0</v>
      </c>
      <c r="H120" s="173">
        <v>0</v>
      </c>
      <c r="I120" s="173">
        <f>F120+G120-H120</f>
        <v>0</v>
      </c>
      <c r="J120" s="164" t="s">
        <v>442</v>
      </c>
    </row>
    <row r="121" spans="1:10" s="164" customFormat="1" ht="23.25" x14ac:dyDescent="0.25">
      <c r="A121" s="171"/>
      <c r="B121" s="179"/>
      <c r="E121" s="164" t="s">
        <v>334</v>
      </c>
      <c r="F121" s="194">
        <v>0</v>
      </c>
      <c r="G121" s="173">
        <v>0</v>
      </c>
      <c r="H121" s="173">
        <v>0</v>
      </c>
      <c r="I121" s="173">
        <f t="shared" ref="I121:I122" si="39">F121+G121-H121</f>
        <v>0</v>
      </c>
      <c r="J121" s="164" t="s">
        <v>442</v>
      </c>
    </row>
    <row r="122" spans="1:10" s="164" customFormat="1" ht="23.25" x14ac:dyDescent="0.25">
      <c r="A122" s="171"/>
      <c r="B122" s="179"/>
      <c r="E122" s="164" t="s">
        <v>335</v>
      </c>
      <c r="F122" s="194">
        <f>SUM(F120:F121)</f>
        <v>0</v>
      </c>
      <c r="G122" s="173">
        <v>0</v>
      </c>
      <c r="H122" s="173">
        <v>0</v>
      </c>
      <c r="I122" s="173">
        <f t="shared" si="39"/>
        <v>0</v>
      </c>
      <c r="J122" s="164" t="s">
        <v>442</v>
      </c>
    </row>
    <row r="123" spans="1:10" s="164" customFormat="1" ht="23.25" x14ac:dyDescent="0.25">
      <c r="A123" s="171"/>
      <c r="B123" s="179"/>
      <c r="F123" s="194"/>
      <c r="G123" s="173"/>
      <c r="H123" s="173"/>
      <c r="I123" s="173"/>
      <c r="J123" s="164" t="s">
        <v>442</v>
      </c>
    </row>
    <row r="124" spans="1:10" s="164" customFormat="1" ht="46.5" x14ac:dyDescent="0.25">
      <c r="A124" s="180"/>
      <c r="B124" s="181" t="s">
        <v>102</v>
      </c>
      <c r="C124" s="166" t="s">
        <v>128</v>
      </c>
      <c r="D124" s="166" t="s">
        <v>129</v>
      </c>
      <c r="E124" s="166" t="s">
        <v>333</v>
      </c>
      <c r="F124" s="182">
        <f>F120+F116</f>
        <v>0</v>
      </c>
      <c r="G124" s="194">
        <f>G120+G116</f>
        <v>0</v>
      </c>
      <c r="H124" s="194">
        <f>H120+H116</f>
        <v>0</v>
      </c>
      <c r="I124" s="183">
        <f>I116+I120</f>
        <v>0</v>
      </c>
      <c r="J124" s="164" t="s">
        <v>442</v>
      </c>
    </row>
    <row r="125" spans="1:10" s="164" customFormat="1" ht="23.25" x14ac:dyDescent="0.25">
      <c r="A125" s="180"/>
      <c r="B125" s="181"/>
      <c r="C125" s="166"/>
      <c r="D125" s="166"/>
      <c r="E125" s="166" t="s">
        <v>334</v>
      </c>
      <c r="F125" s="182">
        <f t="shared" ref="F125:H125" si="40">F121+F117</f>
        <v>0</v>
      </c>
      <c r="G125" s="194">
        <f t="shared" si="40"/>
        <v>0</v>
      </c>
      <c r="H125" s="194">
        <f t="shared" si="40"/>
        <v>0</v>
      </c>
      <c r="I125" s="183">
        <f t="shared" ref="I125:I126" si="41">I117+I121</f>
        <v>0</v>
      </c>
      <c r="J125" s="164" t="s">
        <v>442</v>
      </c>
    </row>
    <row r="126" spans="1:10" s="164" customFormat="1" ht="23.25" x14ac:dyDescent="0.25">
      <c r="A126" s="180"/>
      <c r="B126" s="181"/>
      <c r="C126" s="166"/>
      <c r="D126" s="166"/>
      <c r="E126" s="166" t="s">
        <v>335</v>
      </c>
      <c r="F126" s="182">
        <f>F122+F118</f>
        <v>0</v>
      </c>
      <c r="G126" s="194">
        <f>G122+G118</f>
        <v>0</v>
      </c>
      <c r="H126" s="194">
        <f>H122+H118</f>
        <v>0</v>
      </c>
      <c r="I126" s="183">
        <f t="shared" si="41"/>
        <v>0</v>
      </c>
      <c r="J126" s="164" t="s">
        <v>442</v>
      </c>
    </row>
    <row r="127" spans="1:10" s="164" customFormat="1" ht="23.25" x14ac:dyDescent="0.25">
      <c r="A127" s="171"/>
      <c r="B127" s="195"/>
      <c r="F127" s="194"/>
      <c r="G127" s="173"/>
      <c r="H127" s="173"/>
      <c r="I127" s="173"/>
      <c r="J127" s="164" t="s">
        <v>442</v>
      </c>
    </row>
    <row r="128" spans="1:10" s="164" customFormat="1" ht="23.25" x14ac:dyDescent="0.25">
      <c r="A128" s="174" t="s">
        <v>130</v>
      </c>
      <c r="B128" s="197" t="s">
        <v>96</v>
      </c>
      <c r="C128" s="176" t="s">
        <v>131</v>
      </c>
      <c r="D128" s="176" t="s">
        <v>132</v>
      </c>
      <c r="E128" s="176"/>
      <c r="F128" s="198" t="s">
        <v>2</v>
      </c>
      <c r="G128" s="178"/>
      <c r="H128" s="178"/>
      <c r="I128" s="178"/>
      <c r="J128" s="164" t="s">
        <v>443</v>
      </c>
    </row>
    <row r="129" spans="1:10" s="164" customFormat="1" ht="23.25" x14ac:dyDescent="0.25">
      <c r="A129" s="171"/>
      <c r="B129" s="179" t="s">
        <v>98</v>
      </c>
      <c r="D129" s="164" t="s">
        <v>99</v>
      </c>
      <c r="E129" s="164" t="s">
        <v>333</v>
      </c>
      <c r="F129" s="194">
        <v>50000</v>
      </c>
      <c r="G129" s="173">
        <v>0</v>
      </c>
      <c r="H129" s="173">
        <v>0</v>
      </c>
      <c r="I129" s="173">
        <v>85037.39</v>
      </c>
      <c r="J129" s="164" t="s">
        <v>443</v>
      </c>
    </row>
    <row r="130" spans="1:10" s="164" customFormat="1" ht="23.25" x14ac:dyDescent="0.25">
      <c r="A130" s="171"/>
      <c r="B130" s="179"/>
      <c r="E130" s="164" t="s">
        <v>334</v>
      </c>
      <c r="F130" s="194">
        <v>177915.25</v>
      </c>
      <c r="G130" s="173">
        <v>0</v>
      </c>
      <c r="H130" s="173">
        <v>0</v>
      </c>
      <c r="I130" s="173">
        <f t="shared" ref="I130:I131" si="42">F130+G130-H130</f>
        <v>177915.25</v>
      </c>
      <c r="J130" s="164" t="s">
        <v>443</v>
      </c>
    </row>
    <row r="131" spans="1:10" s="164" customFormat="1" ht="23.25" x14ac:dyDescent="0.25">
      <c r="A131" s="171"/>
      <c r="B131" s="179"/>
      <c r="E131" s="164" t="s">
        <v>335</v>
      </c>
      <c r="F131" s="194">
        <v>227915.25</v>
      </c>
      <c r="G131" s="173">
        <v>35037.39</v>
      </c>
      <c r="H131" s="173">
        <v>0</v>
      </c>
      <c r="I131" s="173">
        <f t="shared" si="42"/>
        <v>262952.64</v>
      </c>
      <c r="J131" s="164" t="s">
        <v>443</v>
      </c>
    </row>
    <row r="132" spans="1:10" s="164" customFormat="1" ht="23.25" x14ac:dyDescent="0.25">
      <c r="A132" s="171"/>
      <c r="B132" s="179"/>
      <c r="F132" s="194"/>
      <c r="G132" s="173"/>
      <c r="H132" s="173"/>
      <c r="I132" s="173"/>
      <c r="J132" s="164" t="s">
        <v>443</v>
      </c>
    </row>
    <row r="133" spans="1:10" s="164" customFormat="1" ht="23.25" x14ac:dyDescent="0.25">
      <c r="A133" s="171"/>
      <c r="B133" s="179" t="s">
        <v>100</v>
      </c>
      <c r="D133" s="164" t="s">
        <v>101</v>
      </c>
      <c r="E133" s="164" t="s">
        <v>333</v>
      </c>
      <c r="F133" s="194">
        <v>0</v>
      </c>
      <c r="G133" s="173">
        <v>0</v>
      </c>
      <c r="H133" s="173">
        <v>0</v>
      </c>
      <c r="I133" s="173">
        <f>F133+G133-H133</f>
        <v>0</v>
      </c>
      <c r="J133" s="164" t="s">
        <v>443</v>
      </c>
    </row>
    <row r="134" spans="1:10" s="164" customFormat="1" ht="23.25" x14ac:dyDescent="0.25">
      <c r="A134" s="171"/>
      <c r="B134" s="179"/>
      <c r="E134" s="164" t="s">
        <v>334</v>
      </c>
      <c r="F134" s="194">
        <v>0</v>
      </c>
      <c r="G134" s="173">
        <v>0</v>
      </c>
      <c r="H134" s="173">
        <v>0</v>
      </c>
      <c r="I134" s="173">
        <f t="shared" ref="I134:I135" si="43">F134+G134-H134</f>
        <v>0</v>
      </c>
      <c r="J134" s="164" t="s">
        <v>443</v>
      </c>
    </row>
    <row r="135" spans="1:10" s="164" customFormat="1" ht="23.25" x14ac:dyDescent="0.25">
      <c r="A135" s="171"/>
      <c r="B135" s="179"/>
      <c r="E135" s="164" t="s">
        <v>335</v>
      </c>
      <c r="F135" s="194">
        <f>SUM(F133:F134)</f>
        <v>0</v>
      </c>
      <c r="G135" s="173">
        <v>0</v>
      </c>
      <c r="H135" s="173">
        <v>0</v>
      </c>
      <c r="I135" s="173">
        <f t="shared" si="43"/>
        <v>0</v>
      </c>
      <c r="J135" s="164" t="s">
        <v>443</v>
      </c>
    </row>
    <row r="136" spans="1:10" s="164" customFormat="1" ht="23.25" x14ac:dyDescent="0.25">
      <c r="A136" s="171"/>
      <c r="B136" s="179"/>
      <c r="F136" s="194"/>
      <c r="G136" s="194"/>
      <c r="H136" s="194"/>
      <c r="I136" s="173"/>
      <c r="J136" s="164" t="s">
        <v>443</v>
      </c>
    </row>
    <row r="137" spans="1:10" s="164" customFormat="1" ht="46.5" x14ac:dyDescent="0.25">
      <c r="A137" s="180"/>
      <c r="B137" s="181" t="s">
        <v>102</v>
      </c>
      <c r="C137" s="166" t="s">
        <v>131</v>
      </c>
      <c r="D137" s="166" t="s">
        <v>132</v>
      </c>
      <c r="E137" s="166" t="s">
        <v>333</v>
      </c>
      <c r="F137" s="182">
        <f>F133+F129</f>
        <v>50000</v>
      </c>
      <c r="G137" s="194">
        <f>G133+G129</f>
        <v>0</v>
      </c>
      <c r="H137" s="194">
        <f>H133+H129</f>
        <v>0</v>
      </c>
      <c r="I137" s="183">
        <f>I129+I133</f>
        <v>85037.39</v>
      </c>
      <c r="J137" s="164" t="s">
        <v>443</v>
      </c>
    </row>
    <row r="138" spans="1:10" s="164" customFormat="1" ht="23.25" x14ac:dyDescent="0.25">
      <c r="A138" s="180"/>
      <c r="B138" s="181"/>
      <c r="C138" s="166"/>
      <c r="D138" s="166"/>
      <c r="E138" s="166" t="s">
        <v>334</v>
      </c>
      <c r="F138" s="182">
        <f t="shared" ref="F138:H138" si="44">F134+F130</f>
        <v>177915.25</v>
      </c>
      <c r="G138" s="194">
        <f t="shared" si="44"/>
        <v>0</v>
      </c>
      <c r="H138" s="194">
        <f t="shared" si="44"/>
        <v>0</v>
      </c>
      <c r="I138" s="183">
        <f t="shared" ref="I138:I139" si="45">I130+I134</f>
        <v>177915.25</v>
      </c>
      <c r="J138" s="164" t="s">
        <v>443</v>
      </c>
    </row>
    <row r="139" spans="1:10" s="164" customFormat="1" ht="23.25" x14ac:dyDescent="0.25">
      <c r="A139" s="180"/>
      <c r="B139" s="181"/>
      <c r="C139" s="166"/>
      <c r="D139" s="166"/>
      <c r="E139" s="166" t="s">
        <v>335</v>
      </c>
      <c r="F139" s="182">
        <f>F135+F131</f>
        <v>227915.25</v>
      </c>
      <c r="G139" s="194">
        <f>G135+G131</f>
        <v>35037.39</v>
      </c>
      <c r="H139" s="194">
        <f>H135+H131</f>
        <v>0</v>
      </c>
      <c r="I139" s="183">
        <f t="shared" si="45"/>
        <v>262952.64</v>
      </c>
      <c r="J139" s="164" t="s">
        <v>443</v>
      </c>
    </row>
    <row r="140" spans="1:10" s="164" customFormat="1" ht="23.25" x14ac:dyDescent="0.25">
      <c r="A140" s="171"/>
      <c r="B140" s="195"/>
      <c r="F140" s="194"/>
      <c r="G140" s="173"/>
      <c r="H140" s="173"/>
      <c r="I140" s="173"/>
      <c r="J140" s="164" t="s">
        <v>443</v>
      </c>
    </row>
    <row r="141" spans="1:10" s="164" customFormat="1" ht="23.25" x14ac:dyDescent="0.25">
      <c r="A141" s="174" t="s">
        <v>133</v>
      </c>
      <c r="B141" s="197" t="s">
        <v>96</v>
      </c>
      <c r="C141" s="176" t="s">
        <v>134</v>
      </c>
      <c r="D141" s="176" t="s">
        <v>135</v>
      </c>
      <c r="E141" s="176"/>
      <c r="F141" s="198"/>
      <c r="G141" s="178"/>
      <c r="H141" s="178"/>
      <c r="I141" s="178"/>
      <c r="J141" s="164" t="s">
        <v>444</v>
      </c>
    </row>
    <row r="142" spans="1:10" s="164" customFormat="1" ht="23.25" x14ac:dyDescent="0.25">
      <c r="A142" s="171"/>
      <c r="B142" s="179" t="s">
        <v>98</v>
      </c>
      <c r="D142" s="164" t="s">
        <v>99</v>
      </c>
      <c r="E142" s="164" t="s">
        <v>333</v>
      </c>
      <c r="F142" s="194">
        <v>0</v>
      </c>
      <c r="G142" s="173">
        <v>0</v>
      </c>
      <c r="H142" s="173">
        <v>0</v>
      </c>
      <c r="I142" s="173">
        <v>3080</v>
      </c>
      <c r="J142" s="164" t="s">
        <v>444</v>
      </c>
    </row>
    <row r="143" spans="1:10" s="164" customFormat="1" ht="23.25" x14ac:dyDescent="0.25">
      <c r="A143" s="171"/>
      <c r="B143" s="179"/>
      <c r="E143" s="164" t="s">
        <v>334</v>
      </c>
      <c r="F143" s="194">
        <v>31717.54</v>
      </c>
      <c r="G143" s="173">
        <v>0</v>
      </c>
      <c r="H143" s="173">
        <v>0</v>
      </c>
      <c r="I143" s="173">
        <f t="shared" ref="I143:I144" si="46">F143+G143-H143</f>
        <v>31717.54</v>
      </c>
      <c r="J143" s="164" t="s">
        <v>444</v>
      </c>
    </row>
    <row r="144" spans="1:10" s="164" customFormat="1" ht="23.25" x14ac:dyDescent="0.25">
      <c r="A144" s="171"/>
      <c r="B144" s="179"/>
      <c r="E144" s="164" t="s">
        <v>335</v>
      </c>
      <c r="F144" s="194">
        <v>31717.54</v>
      </c>
      <c r="G144" s="173">
        <v>3080</v>
      </c>
      <c r="H144" s="173">
        <v>0</v>
      </c>
      <c r="I144" s="173">
        <f t="shared" si="46"/>
        <v>34797.54</v>
      </c>
      <c r="J144" s="164" t="s">
        <v>444</v>
      </c>
    </row>
    <row r="145" spans="1:10" s="164" customFormat="1" ht="23.25" x14ac:dyDescent="0.25">
      <c r="A145" s="171"/>
      <c r="B145" s="179"/>
      <c r="F145" s="194"/>
      <c r="G145" s="173"/>
      <c r="H145" s="173"/>
      <c r="I145" s="173"/>
      <c r="J145" s="164" t="s">
        <v>444</v>
      </c>
    </row>
    <row r="146" spans="1:10" s="164" customFormat="1" ht="23.25" x14ac:dyDescent="0.25">
      <c r="A146" s="171"/>
      <c r="B146" s="179" t="s">
        <v>100</v>
      </c>
      <c r="D146" s="164" t="s">
        <v>101</v>
      </c>
      <c r="E146" s="164" t="s">
        <v>333</v>
      </c>
      <c r="F146" s="194">
        <v>4500</v>
      </c>
      <c r="G146" s="173">
        <v>0</v>
      </c>
      <c r="H146" s="173">
        <v>0</v>
      </c>
      <c r="I146" s="173">
        <v>12450.82</v>
      </c>
      <c r="J146" s="164" t="s">
        <v>444</v>
      </c>
    </row>
    <row r="147" spans="1:10" s="164" customFormat="1" ht="23.25" x14ac:dyDescent="0.25">
      <c r="A147" s="171"/>
      <c r="B147" s="179"/>
      <c r="E147" s="164" t="s">
        <v>334</v>
      </c>
      <c r="F147" s="194">
        <v>0</v>
      </c>
      <c r="G147" s="173">
        <v>0</v>
      </c>
      <c r="H147" s="173">
        <v>0</v>
      </c>
      <c r="I147" s="173">
        <f t="shared" ref="I147:I148" si="47">F147+G147-H147</f>
        <v>0</v>
      </c>
      <c r="J147" s="164" t="s">
        <v>444</v>
      </c>
    </row>
    <row r="148" spans="1:10" s="164" customFormat="1" ht="23.25" x14ac:dyDescent="0.25">
      <c r="A148" s="171"/>
      <c r="B148" s="179"/>
      <c r="E148" s="164" t="s">
        <v>335</v>
      </c>
      <c r="F148" s="194">
        <f>SUM(F146:F147)</f>
        <v>4500</v>
      </c>
      <c r="G148" s="173">
        <v>7950.82</v>
      </c>
      <c r="H148" s="173">
        <v>0</v>
      </c>
      <c r="I148" s="173">
        <f t="shared" si="47"/>
        <v>12450.82</v>
      </c>
      <c r="J148" s="164" t="s">
        <v>444</v>
      </c>
    </row>
    <row r="149" spans="1:10" s="164" customFormat="1" ht="23.25" x14ac:dyDescent="0.25">
      <c r="A149" s="171"/>
      <c r="B149" s="179"/>
      <c r="F149" s="194"/>
      <c r="G149" s="173"/>
      <c r="H149" s="173"/>
      <c r="I149" s="173"/>
      <c r="J149" s="164" t="s">
        <v>444</v>
      </c>
    </row>
    <row r="150" spans="1:10" s="164" customFormat="1" ht="46.5" x14ac:dyDescent="0.25">
      <c r="A150" s="180"/>
      <c r="B150" s="181" t="s">
        <v>102</v>
      </c>
      <c r="C150" s="166" t="s">
        <v>134</v>
      </c>
      <c r="D150" s="166" t="s">
        <v>135</v>
      </c>
      <c r="E150" s="166" t="s">
        <v>333</v>
      </c>
      <c r="F150" s="182">
        <f>F146+F142</f>
        <v>4500</v>
      </c>
      <c r="G150" s="194">
        <f>G146+G142</f>
        <v>0</v>
      </c>
      <c r="H150" s="194">
        <f>H146+H142</f>
        <v>0</v>
      </c>
      <c r="I150" s="183">
        <f>I142+I146</f>
        <v>15530.82</v>
      </c>
      <c r="J150" s="164" t="s">
        <v>444</v>
      </c>
    </row>
    <row r="151" spans="1:10" s="164" customFormat="1" ht="23.25" x14ac:dyDescent="0.25">
      <c r="A151" s="180"/>
      <c r="B151" s="181"/>
      <c r="C151" s="166"/>
      <c r="D151" s="166"/>
      <c r="E151" s="166" t="s">
        <v>334</v>
      </c>
      <c r="F151" s="182">
        <f t="shared" ref="F151:H151" si="48">F147+F143</f>
        <v>31717.54</v>
      </c>
      <c r="G151" s="194">
        <f t="shared" si="48"/>
        <v>0</v>
      </c>
      <c r="H151" s="194">
        <f t="shared" si="48"/>
        <v>0</v>
      </c>
      <c r="I151" s="183">
        <f>I143+I147</f>
        <v>31717.54</v>
      </c>
      <c r="J151" s="164" t="s">
        <v>444</v>
      </c>
    </row>
    <row r="152" spans="1:10" s="164" customFormat="1" ht="23.25" x14ac:dyDescent="0.25">
      <c r="A152" s="180"/>
      <c r="B152" s="181"/>
      <c r="C152" s="166"/>
      <c r="D152" s="166"/>
      <c r="E152" s="166" t="s">
        <v>335</v>
      </c>
      <c r="F152" s="182">
        <f>F148+F144</f>
        <v>36217.54</v>
      </c>
      <c r="G152" s="194">
        <f>G148+G144</f>
        <v>11030.82</v>
      </c>
      <c r="H152" s="194">
        <f>H148+H144</f>
        <v>0</v>
      </c>
      <c r="I152" s="183">
        <f t="shared" ref="I152" si="49">I144+I148</f>
        <v>47248.36</v>
      </c>
      <c r="J152" s="164" t="s">
        <v>444</v>
      </c>
    </row>
    <row r="153" spans="1:10" s="164" customFormat="1" ht="23.25" x14ac:dyDescent="0.25">
      <c r="A153" s="171"/>
      <c r="B153" s="195"/>
      <c r="F153" s="194"/>
      <c r="G153" s="173"/>
      <c r="H153" s="173"/>
      <c r="I153" s="173"/>
      <c r="J153" s="164" t="s">
        <v>444</v>
      </c>
    </row>
    <row r="154" spans="1:10" s="164" customFormat="1" ht="69.75" hidden="1" x14ac:dyDescent="0.25">
      <c r="A154" s="174" t="s">
        <v>136</v>
      </c>
      <c r="B154" s="197" t="s">
        <v>96</v>
      </c>
      <c r="C154" s="176">
        <v>12</v>
      </c>
      <c r="D154" s="176" t="s">
        <v>373</v>
      </c>
      <c r="E154" s="176"/>
      <c r="F154" s="198"/>
      <c r="G154" s="178"/>
      <c r="H154" s="178"/>
      <c r="I154" s="178"/>
      <c r="J154" s="164" t="s">
        <v>445</v>
      </c>
    </row>
    <row r="155" spans="1:10" s="164" customFormat="1" ht="23.25" hidden="1" x14ac:dyDescent="0.25">
      <c r="A155" s="171"/>
      <c r="B155" s="179" t="s">
        <v>98</v>
      </c>
      <c r="D155" s="164" t="s">
        <v>99</v>
      </c>
      <c r="E155" s="164" t="s">
        <v>333</v>
      </c>
      <c r="F155" s="194">
        <v>0</v>
      </c>
      <c r="G155" s="173">
        <v>0</v>
      </c>
      <c r="H155" s="173">
        <v>0</v>
      </c>
      <c r="I155" s="173">
        <f>F155+G155-H155</f>
        <v>0</v>
      </c>
      <c r="J155" s="164" t="s">
        <v>445</v>
      </c>
    </row>
    <row r="156" spans="1:10" s="164" customFormat="1" ht="23.25" hidden="1" x14ac:dyDescent="0.25">
      <c r="A156" s="171"/>
      <c r="B156" s="179"/>
      <c r="E156" s="164" t="s">
        <v>334</v>
      </c>
      <c r="F156" s="194">
        <v>0</v>
      </c>
      <c r="G156" s="173">
        <v>0</v>
      </c>
      <c r="H156" s="173">
        <v>0</v>
      </c>
      <c r="I156" s="173">
        <f t="shared" ref="I156:I157" si="50">F156+G156-H156</f>
        <v>0</v>
      </c>
      <c r="J156" s="164" t="s">
        <v>445</v>
      </c>
    </row>
    <row r="157" spans="1:10" s="164" customFormat="1" ht="23.25" hidden="1" x14ac:dyDescent="0.25">
      <c r="A157" s="171"/>
      <c r="B157" s="179"/>
      <c r="E157" s="164" t="s">
        <v>335</v>
      </c>
      <c r="F157" s="194">
        <f>SUM(F155:F156)</f>
        <v>0</v>
      </c>
      <c r="G157" s="173">
        <v>0</v>
      </c>
      <c r="H157" s="173">
        <v>0</v>
      </c>
      <c r="I157" s="173">
        <f t="shared" si="50"/>
        <v>0</v>
      </c>
      <c r="J157" s="164" t="s">
        <v>445</v>
      </c>
    </row>
    <row r="158" spans="1:10" s="164" customFormat="1" ht="23.25" hidden="1" x14ac:dyDescent="0.25">
      <c r="A158" s="171"/>
      <c r="B158" s="179"/>
      <c r="F158" s="194"/>
      <c r="G158" s="173"/>
      <c r="H158" s="173"/>
      <c r="I158" s="173"/>
      <c r="J158" s="164" t="s">
        <v>445</v>
      </c>
    </row>
    <row r="159" spans="1:10" s="164" customFormat="1" ht="23.25" hidden="1" x14ac:dyDescent="0.25">
      <c r="A159" s="171"/>
      <c r="B159" s="179" t="s">
        <v>100</v>
      </c>
      <c r="D159" s="164" t="s">
        <v>101</v>
      </c>
      <c r="E159" s="164" t="s">
        <v>333</v>
      </c>
      <c r="F159" s="194">
        <v>0</v>
      </c>
      <c r="G159" s="173">
        <v>0</v>
      </c>
      <c r="H159" s="173">
        <v>0</v>
      </c>
      <c r="I159" s="173">
        <f>F159+G159-H159</f>
        <v>0</v>
      </c>
      <c r="J159" s="164" t="s">
        <v>445</v>
      </c>
    </row>
    <row r="160" spans="1:10" s="164" customFormat="1" ht="23.25" hidden="1" x14ac:dyDescent="0.25">
      <c r="A160" s="171"/>
      <c r="B160" s="179"/>
      <c r="E160" s="164" t="s">
        <v>334</v>
      </c>
      <c r="F160" s="194">
        <v>0</v>
      </c>
      <c r="G160" s="173">
        <v>0</v>
      </c>
      <c r="H160" s="173">
        <v>0</v>
      </c>
      <c r="I160" s="173">
        <f t="shared" ref="I160:I161" si="51">F160+G160-H160</f>
        <v>0</v>
      </c>
      <c r="J160" s="164" t="s">
        <v>445</v>
      </c>
    </row>
    <row r="161" spans="1:10" s="164" customFormat="1" ht="23.25" hidden="1" x14ac:dyDescent="0.25">
      <c r="A161" s="171"/>
      <c r="B161" s="179"/>
      <c r="E161" s="164" t="s">
        <v>335</v>
      </c>
      <c r="F161" s="194">
        <f>SUM(F159:F160)</f>
        <v>0</v>
      </c>
      <c r="G161" s="173">
        <v>0</v>
      </c>
      <c r="H161" s="173">
        <v>0</v>
      </c>
      <c r="I161" s="173">
        <f t="shared" si="51"/>
        <v>0</v>
      </c>
      <c r="J161" s="164" t="s">
        <v>445</v>
      </c>
    </row>
    <row r="162" spans="1:10" s="164" customFormat="1" ht="23.25" hidden="1" x14ac:dyDescent="0.25">
      <c r="A162" s="171"/>
      <c r="B162" s="179"/>
      <c r="F162" s="194"/>
      <c r="G162" s="173"/>
      <c r="H162" s="173"/>
      <c r="I162" s="173"/>
      <c r="J162" s="164" t="s">
        <v>445</v>
      </c>
    </row>
    <row r="163" spans="1:10" s="164" customFormat="1" ht="69.75" hidden="1" x14ac:dyDescent="0.25">
      <c r="A163" s="180"/>
      <c r="B163" s="181" t="s">
        <v>102</v>
      </c>
      <c r="C163" s="166">
        <v>12</v>
      </c>
      <c r="D163" s="166" t="s">
        <v>373</v>
      </c>
      <c r="E163" s="166" t="s">
        <v>333</v>
      </c>
      <c r="F163" s="182">
        <f>F159+F155</f>
        <v>0</v>
      </c>
      <c r="G163" s="194">
        <f>G159+G155</f>
        <v>0</v>
      </c>
      <c r="H163" s="194">
        <f>H159+H155</f>
        <v>0</v>
      </c>
      <c r="I163" s="183">
        <f>I155+I159</f>
        <v>0</v>
      </c>
      <c r="J163" s="164" t="s">
        <v>445</v>
      </c>
    </row>
    <row r="164" spans="1:10" s="164" customFormat="1" ht="23.25" hidden="1" x14ac:dyDescent="0.25">
      <c r="A164" s="180"/>
      <c r="B164" s="181"/>
      <c r="C164" s="166"/>
      <c r="D164" s="166"/>
      <c r="E164" s="166" t="s">
        <v>334</v>
      </c>
      <c r="F164" s="182">
        <f t="shared" ref="F164:H164" si="52">F160+F156</f>
        <v>0</v>
      </c>
      <c r="G164" s="194">
        <f t="shared" si="52"/>
        <v>0</v>
      </c>
      <c r="H164" s="194">
        <f t="shared" si="52"/>
        <v>0</v>
      </c>
      <c r="I164" s="183">
        <f>I156+I160</f>
        <v>0</v>
      </c>
      <c r="J164" s="164" t="s">
        <v>445</v>
      </c>
    </row>
    <row r="165" spans="1:10" s="164" customFormat="1" ht="23.25" hidden="1" x14ac:dyDescent="0.25">
      <c r="A165" s="180"/>
      <c r="B165" s="181"/>
      <c r="C165" s="166"/>
      <c r="D165" s="166"/>
      <c r="E165" s="166" t="s">
        <v>335</v>
      </c>
      <c r="F165" s="182">
        <f>F161+F157</f>
        <v>0</v>
      </c>
      <c r="G165" s="194">
        <f>G161+G157</f>
        <v>0</v>
      </c>
      <c r="H165" s="194">
        <f>H161+H157</f>
        <v>0</v>
      </c>
      <c r="I165" s="183">
        <f t="shared" ref="I165" si="53">I157+I161</f>
        <v>0</v>
      </c>
      <c r="J165" s="164" t="s">
        <v>445</v>
      </c>
    </row>
    <row r="166" spans="1:10" s="164" customFormat="1" ht="23.25" hidden="1" x14ac:dyDescent="0.25">
      <c r="A166" s="171"/>
      <c r="B166" s="195"/>
      <c r="F166" s="194"/>
      <c r="G166" s="173"/>
      <c r="H166" s="173"/>
      <c r="I166" s="173"/>
      <c r="J166" s="164" t="s">
        <v>445</v>
      </c>
    </row>
    <row r="167" spans="1:10" s="164" customFormat="1" ht="46.5" x14ac:dyDescent="0.25">
      <c r="A167" s="293" t="s">
        <v>137</v>
      </c>
      <c r="B167" s="294"/>
      <c r="C167" s="295"/>
      <c r="D167" s="295" t="s">
        <v>94</v>
      </c>
      <c r="E167" s="295" t="s">
        <v>333</v>
      </c>
      <c r="F167" s="296">
        <f>F163+F150+F137+F124+F111+F98+F85+F72+F59+F46+F29+F16</f>
        <v>2177780</v>
      </c>
      <c r="G167" s="296">
        <f t="shared" ref="G167:I167" si="54">G163+G150+G137+G124+G111+G98+G85+G72+G59+G46+G29+G16</f>
        <v>0</v>
      </c>
      <c r="H167" s="296">
        <f t="shared" si="54"/>
        <v>0</v>
      </c>
      <c r="I167" s="296">
        <f t="shared" si="54"/>
        <v>3152927.63</v>
      </c>
      <c r="J167" s="164" t="s">
        <v>446</v>
      </c>
    </row>
    <row r="168" spans="1:10" s="164" customFormat="1" ht="23.25" x14ac:dyDescent="0.25">
      <c r="A168" s="297"/>
      <c r="B168" s="298"/>
      <c r="C168" s="299"/>
      <c r="D168" s="299"/>
      <c r="E168" s="299" t="s">
        <v>334</v>
      </c>
      <c r="F168" s="300">
        <f t="shared" ref="F168:I169" si="55">F164+F151+F138+F125+F112+F99+F86+F73+F60+F47+F30+F17</f>
        <v>23237190.079999998</v>
      </c>
      <c r="G168" s="300">
        <f t="shared" si="55"/>
        <v>0</v>
      </c>
      <c r="H168" s="300">
        <f t="shared" si="55"/>
        <v>0</v>
      </c>
      <c r="I168" s="300">
        <f t="shared" si="55"/>
        <v>23237190.079999998</v>
      </c>
      <c r="J168" s="164" t="s">
        <v>446</v>
      </c>
    </row>
    <row r="169" spans="1:10" s="164" customFormat="1" ht="23.25" x14ac:dyDescent="0.25">
      <c r="A169" s="297"/>
      <c r="B169" s="298"/>
      <c r="C169" s="299"/>
      <c r="D169" s="299"/>
      <c r="E169" s="299" t="s">
        <v>335</v>
      </c>
      <c r="F169" s="300">
        <f t="shared" si="55"/>
        <v>25414970.079999998</v>
      </c>
      <c r="G169" s="300">
        <f t="shared" si="55"/>
        <v>991048.43</v>
      </c>
      <c r="H169" s="300">
        <f t="shared" si="55"/>
        <v>15900.8</v>
      </c>
      <c r="I169" s="300">
        <f t="shared" si="55"/>
        <v>26390117.710000001</v>
      </c>
      <c r="J169" s="164" t="s">
        <v>446</v>
      </c>
    </row>
    <row r="170" spans="1:10" s="164" customFormat="1" ht="24" thickBot="1" x14ac:dyDescent="0.3">
      <c r="A170" s="180"/>
      <c r="B170" s="181"/>
      <c r="C170" s="166"/>
      <c r="D170" s="166" t="s">
        <v>2</v>
      </c>
      <c r="E170" s="166"/>
      <c r="F170" s="182" t="s">
        <v>2</v>
      </c>
      <c r="G170" s="183"/>
      <c r="H170" s="183"/>
      <c r="I170" s="183"/>
      <c r="J170" s="164" t="s">
        <v>446</v>
      </c>
    </row>
    <row r="171" spans="1:10" s="109" customFormat="1" ht="16.5" hidden="1" thickBot="1" x14ac:dyDescent="0.3">
      <c r="A171" s="125" t="s">
        <v>92</v>
      </c>
      <c r="B171" s="126"/>
      <c r="C171" s="127" t="s">
        <v>104</v>
      </c>
      <c r="D171" s="127" t="s">
        <v>138</v>
      </c>
      <c r="E171" s="128"/>
      <c r="F171" s="129"/>
      <c r="G171" s="130"/>
      <c r="H171" s="130"/>
      <c r="I171" s="130"/>
      <c r="J171" s="109" t="s">
        <v>396</v>
      </c>
    </row>
    <row r="172" spans="1:10" s="105" customFormat="1" ht="15.75" hidden="1" thickBot="1" x14ac:dyDescent="0.3">
      <c r="A172" s="103"/>
      <c r="B172" s="113"/>
      <c r="E172" s="106"/>
      <c r="F172" s="101"/>
      <c r="G172" s="102"/>
      <c r="H172" s="102"/>
      <c r="I172" s="102"/>
      <c r="J172" s="105" t="s">
        <v>396</v>
      </c>
    </row>
    <row r="173" spans="1:10" s="105" customFormat="1" ht="15.75" hidden="1" thickBot="1" x14ac:dyDescent="0.3">
      <c r="A173" s="114" t="s">
        <v>139</v>
      </c>
      <c r="B173" s="115" t="s">
        <v>96</v>
      </c>
      <c r="C173" s="116" t="s">
        <v>93</v>
      </c>
      <c r="D173" s="116" t="s">
        <v>140</v>
      </c>
      <c r="E173" s="117"/>
      <c r="F173" s="118"/>
      <c r="G173" s="119"/>
      <c r="H173" s="119"/>
      <c r="I173" s="119"/>
      <c r="J173" s="105" t="s">
        <v>396</v>
      </c>
    </row>
    <row r="174" spans="1:10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5" t="s">
        <v>396</v>
      </c>
    </row>
    <row r="175" spans="1:10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5" t="s">
        <v>396</v>
      </c>
    </row>
    <row r="176" spans="1:10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56">F176+G176-H176</f>
        <v>0</v>
      </c>
      <c r="J176" s="105" t="s">
        <v>396</v>
      </c>
    </row>
    <row r="177" spans="1:10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56"/>
        <v>0</v>
      </c>
      <c r="J177" s="105" t="s">
        <v>396</v>
      </c>
    </row>
    <row r="178" spans="1:10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5" t="s">
        <v>396</v>
      </c>
    </row>
    <row r="179" spans="1:10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5" t="s">
        <v>396</v>
      </c>
    </row>
    <row r="180" spans="1:10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57">F180+G180-H180</f>
        <v>0</v>
      </c>
      <c r="J180" s="105" t="s">
        <v>396</v>
      </c>
    </row>
    <row r="181" spans="1:10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57"/>
        <v>0</v>
      </c>
      <c r="J181" s="105" t="s">
        <v>396</v>
      </c>
    </row>
    <row r="182" spans="1:10" s="105" customFormat="1" ht="15.75" hidden="1" thickBot="1" x14ac:dyDescent="0.3">
      <c r="A182" s="107"/>
      <c r="B182" s="108" t="s">
        <v>102</v>
      </c>
      <c r="C182" s="109" t="s">
        <v>93</v>
      </c>
      <c r="D182" s="109" t="s">
        <v>140</v>
      </c>
      <c r="E182" s="110" t="s">
        <v>333</v>
      </c>
      <c r="F182" s="111">
        <f>F178+F174</f>
        <v>0</v>
      </c>
      <c r="G182" s="101">
        <f>G178+G174</f>
        <v>0</v>
      </c>
      <c r="H182" s="101">
        <f>H178+H174</f>
        <v>0</v>
      </c>
      <c r="I182" s="112">
        <f>I174+I178</f>
        <v>0</v>
      </c>
      <c r="J182" s="105" t="s">
        <v>396</v>
      </c>
    </row>
    <row r="183" spans="1:10" s="105" customFormat="1" ht="15.75" hidden="1" thickBot="1" x14ac:dyDescent="0.3">
      <c r="A183" s="107"/>
      <c r="B183" s="108"/>
      <c r="C183" s="109"/>
      <c r="D183" s="109"/>
      <c r="E183" s="110" t="s">
        <v>334</v>
      </c>
      <c r="F183" s="111">
        <f t="shared" ref="F183:H183" si="58">F179+F175</f>
        <v>0</v>
      </c>
      <c r="G183" s="101">
        <f t="shared" si="58"/>
        <v>0</v>
      </c>
      <c r="H183" s="101">
        <f t="shared" si="58"/>
        <v>0</v>
      </c>
      <c r="I183" s="112">
        <f t="shared" ref="I183:I184" si="59">I175+I179</f>
        <v>0</v>
      </c>
      <c r="J183" s="105" t="s">
        <v>396</v>
      </c>
    </row>
    <row r="184" spans="1:10" s="105" customFormat="1" ht="15.75" hidden="1" thickBot="1" x14ac:dyDescent="0.3">
      <c r="A184" s="107"/>
      <c r="B184" s="108"/>
      <c r="C184" s="109"/>
      <c r="D184" s="109"/>
      <c r="E184" s="110" t="s">
        <v>335</v>
      </c>
      <c r="F184" s="111">
        <f>F180+F176</f>
        <v>0</v>
      </c>
      <c r="G184" s="101">
        <f>G180+G176</f>
        <v>0</v>
      </c>
      <c r="H184" s="101">
        <f>H180+H176</f>
        <v>0</v>
      </c>
      <c r="I184" s="112">
        <f t="shared" si="59"/>
        <v>0</v>
      </c>
      <c r="J184" s="105" t="s">
        <v>396</v>
      </c>
    </row>
    <row r="185" spans="1:10" s="105" customFormat="1" ht="15.75" hidden="1" thickBot="1" x14ac:dyDescent="0.3">
      <c r="A185" s="107"/>
      <c r="B185" s="108"/>
      <c r="C185" s="109"/>
      <c r="D185" s="109"/>
      <c r="E185" s="110"/>
      <c r="F185" s="111"/>
      <c r="G185" s="112"/>
      <c r="H185" s="112"/>
      <c r="I185" s="112"/>
      <c r="J185" s="105" t="s">
        <v>396</v>
      </c>
    </row>
    <row r="186" spans="1:10" s="105" customFormat="1" ht="15.75" hidden="1" thickBot="1" x14ac:dyDescent="0.3">
      <c r="A186" s="131" t="s">
        <v>141</v>
      </c>
      <c r="B186" s="132" t="s">
        <v>96</v>
      </c>
      <c r="C186" s="133" t="s">
        <v>104</v>
      </c>
      <c r="D186" s="133" t="s">
        <v>142</v>
      </c>
      <c r="E186" s="134"/>
      <c r="F186" s="135"/>
      <c r="G186" s="136"/>
      <c r="H186" s="136"/>
      <c r="I186" s="136"/>
      <c r="J186" s="105" t="s">
        <v>396</v>
      </c>
    </row>
    <row r="187" spans="1:10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5" t="s">
        <v>396</v>
      </c>
    </row>
    <row r="188" spans="1:10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5" t="s">
        <v>396</v>
      </c>
    </row>
    <row r="189" spans="1:10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60">F189+G189-H189</f>
        <v>0</v>
      </c>
      <c r="J189" s="105" t="s">
        <v>396</v>
      </c>
    </row>
    <row r="190" spans="1:10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60"/>
        <v>0</v>
      </c>
      <c r="J190" s="105" t="s">
        <v>396</v>
      </c>
    </row>
    <row r="191" spans="1:10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5" t="s">
        <v>396</v>
      </c>
    </row>
    <row r="192" spans="1:10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5" t="s">
        <v>396</v>
      </c>
    </row>
    <row r="193" spans="1:10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61">F193+G193-H193</f>
        <v>0</v>
      </c>
      <c r="J193" s="105" t="s">
        <v>396</v>
      </c>
    </row>
    <row r="194" spans="1:10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61"/>
        <v>0</v>
      </c>
      <c r="J194" s="105" t="s">
        <v>396</v>
      </c>
    </row>
    <row r="195" spans="1:10" s="105" customFormat="1" ht="15.75" hidden="1" thickBot="1" x14ac:dyDescent="0.3">
      <c r="A195" s="107"/>
      <c r="B195" s="108" t="s">
        <v>102</v>
      </c>
      <c r="C195" s="109" t="s">
        <v>104</v>
      </c>
      <c r="D195" s="105" t="s">
        <v>142</v>
      </c>
      <c r="E195" s="110" t="s">
        <v>333</v>
      </c>
      <c r="F195" s="111">
        <f>F191+F187</f>
        <v>0</v>
      </c>
      <c r="G195" s="101">
        <f>G191+G187</f>
        <v>0</v>
      </c>
      <c r="H195" s="101">
        <f>H191+H187</f>
        <v>0</v>
      </c>
      <c r="I195" s="112">
        <f>I187+I191</f>
        <v>0</v>
      </c>
      <c r="J195" s="105" t="s">
        <v>396</v>
      </c>
    </row>
    <row r="196" spans="1:10" s="105" customFormat="1" ht="15.75" hidden="1" thickBot="1" x14ac:dyDescent="0.3">
      <c r="A196" s="107"/>
      <c r="B196" s="108"/>
      <c r="C196" s="109"/>
      <c r="D196" s="109"/>
      <c r="E196" s="110" t="s">
        <v>334</v>
      </c>
      <c r="F196" s="111">
        <f t="shared" ref="F196:H196" si="62">F192+F188</f>
        <v>0</v>
      </c>
      <c r="G196" s="101">
        <f t="shared" si="62"/>
        <v>0</v>
      </c>
      <c r="H196" s="101">
        <f t="shared" si="62"/>
        <v>0</v>
      </c>
      <c r="I196" s="112">
        <f t="shared" ref="I196:I197" si="63">I188+I192</f>
        <v>0</v>
      </c>
      <c r="J196" s="105" t="s">
        <v>396</v>
      </c>
    </row>
    <row r="197" spans="1:10" s="105" customFormat="1" ht="15.75" hidden="1" thickBot="1" x14ac:dyDescent="0.3">
      <c r="A197" s="107"/>
      <c r="B197" s="108"/>
      <c r="C197" s="109"/>
      <c r="D197" s="109"/>
      <c r="E197" s="110" t="s">
        <v>335</v>
      </c>
      <c r="F197" s="111">
        <f>F193+F189</f>
        <v>0</v>
      </c>
      <c r="G197" s="101">
        <f>G193+G189</f>
        <v>0</v>
      </c>
      <c r="H197" s="101">
        <f>H193+H189</f>
        <v>0</v>
      </c>
      <c r="I197" s="112">
        <f t="shared" si="63"/>
        <v>0</v>
      </c>
      <c r="J197" s="105" t="s">
        <v>396</v>
      </c>
    </row>
    <row r="198" spans="1:10" s="105" customFormat="1" ht="15.75" hidden="1" thickBot="1" x14ac:dyDescent="0.3">
      <c r="A198" s="103"/>
      <c r="B198" s="113"/>
      <c r="E198" s="106"/>
      <c r="F198" s="101"/>
      <c r="G198" s="102"/>
      <c r="H198" s="102"/>
      <c r="I198" s="102"/>
      <c r="J198" s="105" t="s">
        <v>396</v>
      </c>
    </row>
    <row r="199" spans="1:10" s="105" customFormat="1" ht="15.75" hidden="1" thickBot="1" x14ac:dyDescent="0.3">
      <c r="A199" s="114" t="s">
        <v>143</v>
      </c>
      <c r="B199" s="115" t="s">
        <v>96</v>
      </c>
      <c r="C199" s="116" t="s">
        <v>107</v>
      </c>
      <c r="D199" s="116" t="s">
        <v>144</v>
      </c>
      <c r="E199" s="117"/>
      <c r="F199" s="118"/>
      <c r="G199" s="119"/>
      <c r="H199" s="119"/>
      <c r="I199" s="119"/>
      <c r="J199" s="105" t="s">
        <v>396</v>
      </c>
    </row>
    <row r="200" spans="1:10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5" t="s">
        <v>396</v>
      </c>
    </row>
    <row r="201" spans="1:10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5" t="s">
        <v>396</v>
      </c>
    </row>
    <row r="202" spans="1:10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64">F202+G202-H202</f>
        <v>0</v>
      </c>
      <c r="J202" s="105" t="s">
        <v>396</v>
      </c>
    </row>
    <row r="203" spans="1:10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64"/>
        <v>0</v>
      </c>
      <c r="J203" s="105" t="s">
        <v>396</v>
      </c>
    </row>
    <row r="204" spans="1:10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5" t="s">
        <v>396</v>
      </c>
    </row>
    <row r="205" spans="1:10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5" t="s">
        <v>396</v>
      </c>
    </row>
    <row r="206" spans="1:10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65">F206+G206-H206</f>
        <v>0</v>
      </c>
      <c r="J206" s="105" t="s">
        <v>396</v>
      </c>
    </row>
    <row r="207" spans="1:10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65"/>
        <v>0</v>
      </c>
      <c r="J207" s="105" t="s">
        <v>396</v>
      </c>
    </row>
    <row r="208" spans="1:10" s="105" customFormat="1" ht="15.75" hidden="1" thickBot="1" x14ac:dyDescent="0.3">
      <c r="A208" s="107"/>
      <c r="B208" s="108" t="s">
        <v>102</v>
      </c>
      <c r="C208" s="109" t="s">
        <v>107</v>
      </c>
      <c r="D208" s="109" t="s">
        <v>144</v>
      </c>
      <c r="E208" s="110" t="s">
        <v>333</v>
      </c>
      <c r="F208" s="111">
        <f>F204+F200</f>
        <v>0</v>
      </c>
      <c r="G208" s="101">
        <f>G204+G200</f>
        <v>0</v>
      </c>
      <c r="H208" s="101">
        <f>H204+H200</f>
        <v>0</v>
      </c>
      <c r="I208" s="112">
        <f>I200+I204</f>
        <v>0</v>
      </c>
      <c r="J208" s="105" t="s">
        <v>396</v>
      </c>
    </row>
    <row r="209" spans="1:10" s="105" customFormat="1" ht="15.75" hidden="1" thickBot="1" x14ac:dyDescent="0.3">
      <c r="A209" s="107"/>
      <c r="B209" s="108"/>
      <c r="C209" s="109"/>
      <c r="D209" s="109"/>
      <c r="E209" s="110" t="s">
        <v>334</v>
      </c>
      <c r="F209" s="111">
        <f t="shared" ref="F209:H209" si="66">F205+F201</f>
        <v>0</v>
      </c>
      <c r="G209" s="101">
        <f t="shared" si="66"/>
        <v>0</v>
      </c>
      <c r="H209" s="101">
        <f t="shared" si="66"/>
        <v>0</v>
      </c>
      <c r="I209" s="112">
        <f t="shared" ref="I209:I210" si="67">I201+I205</f>
        <v>0</v>
      </c>
      <c r="J209" s="105" t="s">
        <v>396</v>
      </c>
    </row>
    <row r="210" spans="1:10" s="105" customFormat="1" ht="15.75" hidden="1" thickBot="1" x14ac:dyDescent="0.3">
      <c r="A210" s="107"/>
      <c r="B210" s="108"/>
      <c r="C210" s="109"/>
      <c r="D210" s="109"/>
      <c r="E210" s="110" t="s">
        <v>335</v>
      </c>
      <c r="F210" s="111">
        <f>F206+F202</f>
        <v>0</v>
      </c>
      <c r="G210" s="101">
        <f>G206+G202</f>
        <v>0</v>
      </c>
      <c r="H210" s="101">
        <f>H206+H202</f>
        <v>0</v>
      </c>
      <c r="I210" s="112">
        <f t="shared" si="67"/>
        <v>0</v>
      </c>
      <c r="J210" s="105" t="s">
        <v>396</v>
      </c>
    </row>
    <row r="211" spans="1:10" s="105" customFormat="1" ht="15.75" hidden="1" thickBot="1" x14ac:dyDescent="0.3">
      <c r="A211" s="103"/>
      <c r="B211" s="113"/>
      <c r="E211" s="106"/>
      <c r="F211" s="101"/>
      <c r="G211" s="102"/>
      <c r="H211" s="102"/>
      <c r="I211" s="102"/>
      <c r="J211" s="105" t="s">
        <v>396</v>
      </c>
    </row>
    <row r="212" spans="1:10" s="105" customFormat="1" ht="15.75" hidden="1" thickBot="1" x14ac:dyDescent="0.3">
      <c r="A212" s="120" t="s">
        <v>145</v>
      </c>
      <c r="B212" s="121"/>
      <c r="C212" s="122"/>
      <c r="D212" s="122" t="s">
        <v>138</v>
      </c>
      <c r="E212" s="123" t="s">
        <v>333</v>
      </c>
      <c r="F212" s="155">
        <v>0</v>
      </c>
      <c r="G212" s="155">
        <v>0</v>
      </c>
      <c r="H212" s="155">
        <v>0</v>
      </c>
      <c r="I212" s="155">
        <v>0</v>
      </c>
      <c r="J212" s="105" t="s">
        <v>396</v>
      </c>
    </row>
    <row r="213" spans="1:10" s="105" customFormat="1" ht="15.75" hidden="1" thickBot="1" x14ac:dyDescent="0.3">
      <c r="A213" s="107"/>
      <c r="B213" s="108"/>
      <c r="C213" s="109"/>
      <c r="D213" s="109"/>
      <c r="E213" s="110" t="s">
        <v>334</v>
      </c>
      <c r="F213" s="156">
        <v>0</v>
      </c>
      <c r="G213" s="156">
        <v>0</v>
      </c>
      <c r="H213" s="156">
        <v>0</v>
      </c>
      <c r="I213" s="156">
        <v>0</v>
      </c>
      <c r="J213" s="105" t="s">
        <v>396</v>
      </c>
    </row>
    <row r="214" spans="1:10" s="105" customFormat="1" ht="15.75" hidden="1" thickBot="1" x14ac:dyDescent="0.3">
      <c r="A214" s="107"/>
      <c r="B214" s="108"/>
      <c r="C214" s="109"/>
      <c r="D214" s="109"/>
      <c r="E214" s="110" t="s">
        <v>335</v>
      </c>
      <c r="F214" s="156">
        <v>0</v>
      </c>
      <c r="G214" s="156">
        <v>0</v>
      </c>
      <c r="H214" s="156">
        <v>0</v>
      </c>
      <c r="I214" s="156">
        <v>0</v>
      </c>
      <c r="J214" s="105" t="s">
        <v>396</v>
      </c>
    </row>
    <row r="215" spans="1:10" s="105" customFormat="1" ht="15.75" hidden="1" thickBot="1" x14ac:dyDescent="0.3">
      <c r="A215" s="103"/>
      <c r="B215" s="113"/>
      <c r="E215" s="106"/>
      <c r="F215" s="101"/>
      <c r="G215" s="102"/>
      <c r="H215" s="102"/>
      <c r="I215" s="102"/>
      <c r="J215" s="105" t="s">
        <v>396</v>
      </c>
    </row>
    <row r="216" spans="1:10" s="109" customFormat="1" ht="16.5" hidden="1" thickBot="1" x14ac:dyDescent="0.3">
      <c r="A216" s="125" t="s">
        <v>92</v>
      </c>
      <c r="B216" s="126"/>
      <c r="C216" s="127" t="s">
        <v>107</v>
      </c>
      <c r="D216" s="127" t="s">
        <v>146</v>
      </c>
      <c r="E216" s="128"/>
      <c r="F216" s="129"/>
      <c r="G216" s="130"/>
      <c r="H216" s="130"/>
      <c r="I216" s="130"/>
      <c r="J216" s="109" t="s">
        <v>396</v>
      </c>
    </row>
    <row r="217" spans="1:10" s="105" customFormat="1" ht="15.75" hidden="1" thickBot="1" x14ac:dyDescent="0.3">
      <c r="A217" s="103"/>
      <c r="B217" s="113"/>
      <c r="E217" s="106"/>
      <c r="F217" s="101"/>
      <c r="G217" s="102"/>
      <c r="H217" s="102"/>
      <c r="I217" s="102"/>
      <c r="J217" s="105" t="s">
        <v>396</v>
      </c>
    </row>
    <row r="218" spans="1:10" s="105" customFormat="1" ht="15.75" hidden="1" thickBot="1" x14ac:dyDescent="0.3">
      <c r="A218" s="114" t="s">
        <v>147</v>
      </c>
      <c r="B218" s="115" t="s">
        <v>96</v>
      </c>
      <c r="C218" s="116" t="s">
        <v>93</v>
      </c>
      <c r="D218" s="116" t="s">
        <v>148</v>
      </c>
      <c r="E218" s="117"/>
      <c r="F218" s="118"/>
      <c r="G218" s="119"/>
      <c r="H218" s="119"/>
      <c r="I218" s="119"/>
      <c r="J218" s="105" t="s">
        <v>396</v>
      </c>
    </row>
    <row r="219" spans="1:10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5" t="s">
        <v>396</v>
      </c>
    </row>
    <row r="220" spans="1:10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5" t="s">
        <v>396</v>
      </c>
    </row>
    <row r="221" spans="1:10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68">F221+G221-H221</f>
        <v>0</v>
      </c>
      <c r="J221" s="105" t="s">
        <v>396</v>
      </c>
    </row>
    <row r="222" spans="1:10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68"/>
        <v>0</v>
      </c>
      <c r="J222" s="105" t="s">
        <v>396</v>
      </c>
    </row>
    <row r="223" spans="1:10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5" t="s">
        <v>396</v>
      </c>
    </row>
    <row r="224" spans="1:10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5" t="s">
        <v>396</v>
      </c>
    </row>
    <row r="225" spans="1:10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69">F225+G225-H225</f>
        <v>0</v>
      </c>
      <c r="J225" s="105" t="s">
        <v>396</v>
      </c>
    </row>
    <row r="226" spans="1:10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69"/>
        <v>0</v>
      </c>
      <c r="J226" s="105" t="s">
        <v>396</v>
      </c>
    </row>
    <row r="227" spans="1:10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5" t="s">
        <v>396</v>
      </c>
    </row>
    <row r="228" spans="1:10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5" t="s">
        <v>396</v>
      </c>
    </row>
    <row r="229" spans="1:10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70">F229+G229-H229</f>
        <v>0</v>
      </c>
      <c r="J229" s="105" t="s">
        <v>396</v>
      </c>
    </row>
    <row r="230" spans="1:10" s="105" customFormat="1" ht="15.75" hidden="1" thickBot="1" x14ac:dyDescent="0.3">
      <c r="A230" s="103"/>
      <c r="B230" s="113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70"/>
        <v>0</v>
      </c>
      <c r="J230" s="105" t="s">
        <v>396</v>
      </c>
    </row>
    <row r="231" spans="1:10" s="105" customFormat="1" ht="15.75" hidden="1" thickBot="1" x14ac:dyDescent="0.3">
      <c r="A231" s="107"/>
      <c r="B231" s="108" t="s">
        <v>102</v>
      </c>
      <c r="C231" s="109" t="s">
        <v>93</v>
      </c>
      <c r="D231" s="109" t="s">
        <v>148</v>
      </c>
      <c r="E231" s="110" t="s">
        <v>333</v>
      </c>
      <c r="F231" s="111">
        <f>F227+F223+F219</f>
        <v>0</v>
      </c>
      <c r="G231" s="111">
        <f>G227+G223+G219</f>
        <v>0</v>
      </c>
      <c r="H231" s="111">
        <f>H227+H223+H219</f>
        <v>0</v>
      </c>
      <c r="I231" s="111">
        <f>I227+I223+I219</f>
        <v>0</v>
      </c>
      <c r="J231" s="105" t="s">
        <v>396</v>
      </c>
    </row>
    <row r="232" spans="1:10" s="105" customFormat="1" ht="15.75" hidden="1" thickBot="1" x14ac:dyDescent="0.3">
      <c r="A232" s="107"/>
      <c r="B232" s="108"/>
      <c r="C232" s="109"/>
      <c r="D232" s="109"/>
      <c r="E232" s="110" t="s">
        <v>334</v>
      </c>
      <c r="F232" s="111">
        <f t="shared" ref="F232:I233" si="71">F228+F224+F220</f>
        <v>0</v>
      </c>
      <c r="G232" s="111">
        <f t="shared" si="71"/>
        <v>0</v>
      </c>
      <c r="H232" s="111">
        <f t="shared" si="71"/>
        <v>0</v>
      </c>
      <c r="I232" s="111">
        <f t="shared" si="71"/>
        <v>0</v>
      </c>
      <c r="J232" s="105" t="s">
        <v>396</v>
      </c>
    </row>
    <row r="233" spans="1:10" s="105" customFormat="1" ht="15.75" hidden="1" thickBot="1" x14ac:dyDescent="0.3">
      <c r="A233" s="107"/>
      <c r="B233" s="108"/>
      <c r="C233" s="109"/>
      <c r="D233" s="109"/>
      <c r="E233" s="110" t="s">
        <v>335</v>
      </c>
      <c r="F233" s="111">
        <f t="shared" ref="F233:G233" si="72">F229+F225+F221</f>
        <v>0</v>
      </c>
      <c r="G233" s="111">
        <f t="shared" si="72"/>
        <v>0</v>
      </c>
      <c r="H233" s="111">
        <f t="shared" si="71"/>
        <v>0</v>
      </c>
      <c r="I233" s="111">
        <f t="shared" si="71"/>
        <v>0</v>
      </c>
      <c r="J233" s="105" t="s">
        <v>396</v>
      </c>
    </row>
    <row r="234" spans="1:10" s="105" customFormat="1" ht="15.75" hidden="1" thickBot="1" x14ac:dyDescent="0.3">
      <c r="A234" s="103"/>
      <c r="B234" s="113"/>
      <c r="E234" s="106"/>
      <c r="F234" s="101"/>
      <c r="G234" s="102"/>
      <c r="H234" s="102"/>
      <c r="I234" s="102"/>
      <c r="J234" s="105" t="s">
        <v>396</v>
      </c>
    </row>
    <row r="235" spans="1:10" s="105" customFormat="1" ht="15.75" hidden="1" thickBot="1" x14ac:dyDescent="0.3">
      <c r="A235" s="114" t="s">
        <v>149</v>
      </c>
      <c r="B235" s="115" t="s">
        <v>96</v>
      </c>
      <c r="C235" s="116" t="s">
        <v>150</v>
      </c>
      <c r="D235" s="116" t="s">
        <v>151</v>
      </c>
      <c r="E235" s="117"/>
      <c r="F235" s="118"/>
      <c r="G235" s="119"/>
      <c r="H235" s="119"/>
      <c r="I235" s="119"/>
      <c r="J235" s="105" t="s">
        <v>396</v>
      </c>
    </row>
    <row r="236" spans="1:10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5" t="s">
        <v>396</v>
      </c>
    </row>
    <row r="237" spans="1:10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5" t="s">
        <v>396</v>
      </c>
    </row>
    <row r="238" spans="1:10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73">F238+G238-H238</f>
        <v>0</v>
      </c>
      <c r="J238" s="105" t="s">
        <v>396</v>
      </c>
    </row>
    <row r="239" spans="1:10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73"/>
        <v>0</v>
      </c>
      <c r="J239" s="105" t="s">
        <v>396</v>
      </c>
    </row>
    <row r="240" spans="1:10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5" t="s">
        <v>396</v>
      </c>
    </row>
    <row r="241" spans="1:10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5" t="s">
        <v>396</v>
      </c>
    </row>
    <row r="242" spans="1:10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74">F242+G242-H242</f>
        <v>0</v>
      </c>
      <c r="J242" s="105" t="s">
        <v>396</v>
      </c>
    </row>
    <row r="243" spans="1:10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74"/>
        <v>0</v>
      </c>
      <c r="J243" s="105" t="s">
        <v>396</v>
      </c>
    </row>
    <row r="244" spans="1:10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5" t="s">
        <v>396</v>
      </c>
    </row>
    <row r="245" spans="1:10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5" t="s">
        <v>396</v>
      </c>
    </row>
    <row r="246" spans="1:10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75">F246+G246-H246</f>
        <v>0</v>
      </c>
      <c r="J246" s="105" t="s">
        <v>396</v>
      </c>
    </row>
    <row r="247" spans="1:10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75"/>
        <v>0</v>
      </c>
      <c r="J247" s="105" t="s">
        <v>396</v>
      </c>
    </row>
    <row r="248" spans="1:10" s="105" customFormat="1" ht="15.75" hidden="1" thickBot="1" x14ac:dyDescent="0.3">
      <c r="A248" s="107"/>
      <c r="B248" s="108" t="s">
        <v>102</v>
      </c>
      <c r="C248" s="109" t="s">
        <v>150</v>
      </c>
      <c r="D248" s="109" t="s">
        <v>151</v>
      </c>
      <c r="E248" s="110" t="s">
        <v>333</v>
      </c>
      <c r="F248" s="111">
        <f>F244+F240+F236</f>
        <v>0</v>
      </c>
      <c r="G248" s="111">
        <f>G244+G240+G236</f>
        <v>0</v>
      </c>
      <c r="H248" s="111">
        <f>H244+H240+H236</f>
        <v>0</v>
      </c>
      <c r="I248" s="111">
        <f>I244+I240+I236</f>
        <v>0</v>
      </c>
      <c r="J248" s="105" t="s">
        <v>396</v>
      </c>
    </row>
    <row r="249" spans="1:10" s="105" customFormat="1" ht="15.75" hidden="1" thickBot="1" x14ac:dyDescent="0.3">
      <c r="A249" s="107"/>
      <c r="B249" s="108"/>
      <c r="C249" s="109"/>
      <c r="D249" s="109"/>
      <c r="E249" s="110" t="s">
        <v>334</v>
      </c>
      <c r="F249" s="111">
        <f t="shared" ref="F249:I250" si="76">F245+F241+F237</f>
        <v>0</v>
      </c>
      <c r="G249" s="111">
        <f t="shared" si="76"/>
        <v>0</v>
      </c>
      <c r="H249" s="111">
        <f t="shared" si="76"/>
        <v>0</v>
      </c>
      <c r="I249" s="111">
        <f t="shared" si="76"/>
        <v>0</v>
      </c>
      <c r="J249" s="105" t="s">
        <v>396</v>
      </c>
    </row>
    <row r="250" spans="1:10" s="105" customFormat="1" ht="15.75" hidden="1" thickBot="1" x14ac:dyDescent="0.3">
      <c r="A250" s="107"/>
      <c r="B250" s="108"/>
      <c r="C250" s="109"/>
      <c r="D250" s="109"/>
      <c r="E250" s="110" t="s">
        <v>335</v>
      </c>
      <c r="F250" s="111">
        <f t="shared" ref="F250:G250" si="77">F246+F242+F238</f>
        <v>0</v>
      </c>
      <c r="G250" s="111">
        <f t="shared" si="77"/>
        <v>0</v>
      </c>
      <c r="H250" s="111">
        <f t="shared" si="76"/>
        <v>0</v>
      </c>
      <c r="I250" s="111">
        <f t="shared" si="76"/>
        <v>0</v>
      </c>
      <c r="J250" s="105" t="s">
        <v>396</v>
      </c>
    </row>
    <row r="251" spans="1:10" s="105" customFormat="1" ht="15.75" hidden="1" thickBot="1" x14ac:dyDescent="0.3">
      <c r="A251" s="103"/>
      <c r="B251" s="113"/>
      <c r="E251" s="106"/>
      <c r="F251" s="101"/>
      <c r="G251" s="102"/>
      <c r="H251" s="102"/>
      <c r="I251" s="102"/>
      <c r="J251" s="105" t="s">
        <v>396</v>
      </c>
    </row>
    <row r="252" spans="1:10" s="105" customFormat="1" ht="30.75" hidden="1" thickBot="1" x14ac:dyDescent="0.3">
      <c r="A252" s="114" t="s">
        <v>152</v>
      </c>
      <c r="B252" s="115" t="s">
        <v>96</v>
      </c>
      <c r="C252" s="116" t="s">
        <v>107</v>
      </c>
      <c r="D252" s="116" t="s">
        <v>153</v>
      </c>
      <c r="E252" s="117"/>
      <c r="F252" s="118"/>
      <c r="G252" s="119"/>
      <c r="H252" s="119"/>
      <c r="I252" s="119"/>
      <c r="J252" s="105" t="s">
        <v>396</v>
      </c>
    </row>
    <row r="253" spans="1:10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5" t="s">
        <v>396</v>
      </c>
    </row>
    <row r="254" spans="1:10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5" t="s">
        <v>396</v>
      </c>
    </row>
    <row r="255" spans="1:10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78">F255+G255-H255</f>
        <v>0</v>
      </c>
      <c r="J255" s="105" t="s">
        <v>396</v>
      </c>
    </row>
    <row r="256" spans="1:10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78"/>
        <v>0</v>
      </c>
      <c r="J256" s="105" t="s">
        <v>396</v>
      </c>
    </row>
    <row r="257" spans="1:10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5" t="s">
        <v>396</v>
      </c>
    </row>
    <row r="258" spans="1:10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5" t="s">
        <v>396</v>
      </c>
    </row>
    <row r="259" spans="1:10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79">F259+G259-H259</f>
        <v>0</v>
      </c>
      <c r="J259" s="105" t="s">
        <v>396</v>
      </c>
    </row>
    <row r="260" spans="1:10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79"/>
        <v>0</v>
      </c>
      <c r="J260" s="105" t="s">
        <v>396</v>
      </c>
    </row>
    <row r="261" spans="1:10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5" t="s">
        <v>396</v>
      </c>
    </row>
    <row r="262" spans="1:10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5" t="s">
        <v>396</v>
      </c>
    </row>
    <row r="263" spans="1:10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80">F263+G263-H263</f>
        <v>0</v>
      </c>
      <c r="J263" s="105" t="s">
        <v>396</v>
      </c>
    </row>
    <row r="264" spans="1:10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80"/>
        <v>0</v>
      </c>
      <c r="J264" s="105" t="s">
        <v>396</v>
      </c>
    </row>
    <row r="265" spans="1:10" s="105" customFormat="1" ht="30.75" hidden="1" thickBot="1" x14ac:dyDescent="0.3">
      <c r="A265" s="107"/>
      <c r="B265" s="108" t="s">
        <v>102</v>
      </c>
      <c r="C265" s="109" t="s">
        <v>107</v>
      </c>
      <c r="D265" s="109" t="s">
        <v>153</v>
      </c>
      <c r="E265" s="110" t="s">
        <v>333</v>
      </c>
      <c r="F265" s="111">
        <f>F261+F257+F253</f>
        <v>0</v>
      </c>
      <c r="G265" s="111">
        <f>G261+G257+G253</f>
        <v>0</v>
      </c>
      <c r="H265" s="111">
        <f>H261+H257+H253</f>
        <v>0</v>
      </c>
      <c r="I265" s="111">
        <f>I261+I257+I253</f>
        <v>0</v>
      </c>
      <c r="J265" s="105" t="s">
        <v>396</v>
      </c>
    </row>
    <row r="266" spans="1:10" s="105" customFormat="1" ht="15.75" hidden="1" thickBot="1" x14ac:dyDescent="0.3">
      <c r="A266" s="107"/>
      <c r="B266" s="108"/>
      <c r="C266" s="109"/>
      <c r="D266" s="109"/>
      <c r="E266" s="110" t="s">
        <v>334</v>
      </c>
      <c r="F266" s="111">
        <f t="shared" ref="F266:I267" si="81">F262+F258+F254</f>
        <v>0</v>
      </c>
      <c r="G266" s="111">
        <f t="shared" si="81"/>
        <v>0</v>
      </c>
      <c r="H266" s="111">
        <f t="shared" si="81"/>
        <v>0</v>
      </c>
      <c r="I266" s="111">
        <f t="shared" si="81"/>
        <v>0</v>
      </c>
      <c r="J266" s="105" t="s">
        <v>396</v>
      </c>
    </row>
    <row r="267" spans="1:10" s="105" customFormat="1" ht="15.75" hidden="1" thickBot="1" x14ac:dyDescent="0.3">
      <c r="A267" s="107"/>
      <c r="B267" s="108"/>
      <c r="C267" s="109"/>
      <c r="D267" s="109"/>
      <c r="E267" s="110" t="s">
        <v>335</v>
      </c>
      <c r="F267" s="111">
        <f t="shared" ref="F267:G267" si="82">F263+F259+F255</f>
        <v>0</v>
      </c>
      <c r="G267" s="111">
        <f t="shared" si="82"/>
        <v>0</v>
      </c>
      <c r="H267" s="111">
        <f t="shared" si="81"/>
        <v>0</v>
      </c>
      <c r="I267" s="111">
        <f t="shared" si="81"/>
        <v>0</v>
      </c>
      <c r="J267" s="105" t="s">
        <v>396</v>
      </c>
    </row>
    <row r="268" spans="1:10" s="105" customFormat="1" ht="15.75" hidden="1" thickBot="1" x14ac:dyDescent="0.3">
      <c r="A268" s="103"/>
      <c r="B268" s="113"/>
      <c r="E268" s="106"/>
      <c r="F268" s="101"/>
      <c r="G268" s="102"/>
      <c r="H268" s="102"/>
      <c r="I268" s="102"/>
      <c r="J268" s="105" t="s">
        <v>396</v>
      </c>
    </row>
    <row r="269" spans="1:10" s="105" customFormat="1" ht="15.75" hidden="1" thickBot="1" x14ac:dyDescent="0.3">
      <c r="A269" s="120" t="s">
        <v>154</v>
      </c>
      <c r="B269" s="121"/>
      <c r="C269" s="122"/>
      <c r="D269" s="122" t="s">
        <v>146</v>
      </c>
      <c r="E269" s="123" t="s">
        <v>333</v>
      </c>
      <c r="F269" s="152">
        <v>0</v>
      </c>
      <c r="G269" s="152">
        <v>0</v>
      </c>
      <c r="H269" s="152">
        <v>0</v>
      </c>
      <c r="I269" s="152">
        <v>0</v>
      </c>
      <c r="J269" s="105" t="s">
        <v>396</v>
      </c>
    </row>
    <row r="270" spans="1:10" s="105" customFormat="1" ht="15.75" hidden="1" thickBot="1" x14ac:dyDescent="0.3">
      <c r="A270" s="107"/>
      <c r="B270" s="108"/>
      <c r="C270" s="109"/>
      <c r="D270" s="109"/>
      <c r="E270" s="110" t="s">
        <v>334</v>
      </c>
      <c r="F270" s="148">
        <v>0</v>
      </c>
      <c r="G270" s="148">
        <v>0</v>
      </c>
      <c r="H270" s="148">
        <v>0</v>
      </c>
      <c r="I270" s="148">
        <v>0</v>
      </c>
      <c r="J270" s="105" t="s">
        <v>396</v>
      </c>
    </row>
    <row r="271" spans="1:10" s="105" customFormat="1" ht="15.75" hidden="1" thickBot="1" x14ac:dyDescent="0.3">
      <c r="A271" s="107"/>
      <c r="B271" s="108"/>
      <c r="C271" s="109"/>
      <c r="D271" s="109"/>
      <c r="E271" s="110" t="s">
        <v>335</v>
      </c>
      <c r="F271" s="148">
        <v>0</v>
      </c>
      <c r="G271" s="148">
        <v>0</v>
      </c>
      <c r="H271" s="148">
        <v>0</v>
      </c>
      <c r="I271" s="148">
        <v>0</v>
      </c>
      <c r="J271" s="105" t="s">
        <v>396</v>
      </c>
    </row>
    <row r="272" spans="1:10" s="105" customFormat="1" ht="15.75" hidden="1" thickBot="1" x14ac:dyDescent="0.3">
      <c r="A272" s="103"/>
      <c r="B272" s="113"/>
      <c r="E272" s="106"/>
      <c r="F272" s="146"/>
      <c r="G272" s="153"/>
      <c r="H272" s="153"/>
      <c r="I272" s="153"/>
      <c r="J272" s="105" t="s">
        <v>396</v>
      </c>
    </row>
    <row r="273" spans="1:10" s="166" customFormat="1" ht="23.25" x14ac:dyDescent="0.25">
      <c r="A273" s="167" t="s">
        <v>92</v>
      </c>
      <c r="B273" s="199"/>
      <c r="C273" s="168" t="s">
        <v>113</v>
      </c>
      <c r="D273" s="168" t="s">
        <v>155</v>
      </c>
      <c r="E273" s="168"/>
      <c r="F273" s="200"/>
      <c r="G273" s="170"/>
      <c r="H273" s="170"/>
      <c r="I273" s="170"/>
      <c r="J273" s="166" t="s">
        <v>479</v>
      </c>
    </row>
    <row r="274" spans="1:10" s="164" customFormat="1" ht="23.25" x14ac:dyDescent="0.25">
      <c r="A274" s="171"/>
      <c r="B274" s="195"/>
      <c r="F274" s="194"/>
      <c r="G274" s="173"/>
      <c r="H274" s="173"/>
      <c r="I274" s="173"/>
      <c r="J274" s="166" t="s">
        <v>479</v>
      </c>
    </row>
    <row r="275" spans="1:10" s="105" customFormat="1" ht="15" hidden="1" x14ac:dyDescent="0.25">
      <c r="A275" s="114" t="s">
        <v>156</v>
      </c>
      <c r="B275" s="115" t="s">
        <v>96</v>
      </c>
      <c r="C275" s="116" t="s">
        <v>93</v>
      </c>
      <c r="D275" s="116" t="s">
        <v>157</v>
      </c>
      <c r="E275" s="117"/>
      <c r="F275" s="118"/>
      <c r="G275" s="119"/>
      <c r="H275" s="119"/>
      <c r="I275" s="119"/>
      <c r="J275" s="105" t="s">
        <v>447</v>
      </c>
    </row>
    <row r="276" spans="1:10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5" t="s">
        <v>447</v>
      </c>
    </row>
    <row r="277" spans="1:10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83">F277+G277-H277</f>
        <v>0</v>
      </c>
      <c r="J277" s="105" t="s">
        <v>447</v>
      </c>
    </row>
    <row r="278" spans="1:10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83"/>
        <v>0</v>
      </c>
      <c r="J278" s="105" t="s">
        <v>447</v>
      </c>
    </row>
    <row r="279" spans="1:10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5" t="s">
        <v>447</v>
      </c>
    </row>
    <row r="280" spans="1:10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5" t="s">
        <v>447</v>
      </c>
    </row>
    <row r="281" spans="1:10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84">F281+G281-H281</f>
        <v>0</v>
      </c>
      <c r="J281" s="105" t="s">
        <v>447</v>
      </c>
    </row>
    <row r="282" spans="1:10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84"/>
        <v>0</v>
      </c>
      <c r="J282" s="105" t="s">
        <v>447</v>
      </c>
    </row>
    <row r="283" spans="1:10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5" t="s">
        <v>447</v>
      </c>
    </row>
    <row r="284" spans="1:10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5" t="s">
        <v>447</v>
      </c>
    </row>
    <row r="285" spans="1:10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85">F285+G285-H285</f>
        <v>0</v>
      </c>
      <c r="J285" s="105" t="s">
        <v>447</v>
      </c>
    </row>
    <row r="286" spans="1:10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85"/>
        <v>0</v>
      </c>
      <c r="J286" s="105" t="s">
        <v>447</v>
      </c>
    </row>
    <row r="287" spans="1:10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5" t="s">
        <v>447</v>
      </c>
    </row>
    <row r="288" spans="1:10" s="105" customFormat="1" ht="15" hidden="1" x14ac:dyDescent="0.25">
      <c r="A288" s="107"/>
      <c r="B288" s="108" t="s">
        <v>102</v>
      </c>
      <c r="C288" s="109" t="s">
        <v>93</v>
      </c>
      <c r="D288" s="109" t="s">
        <v>157</v>
      </c>
      <c r="E288" s="110" t="s">
        <v>333</v>
      </c>
      <c r="F288" s="111">
        <f>F284+F280+F276</f>
        <v>0</v>
      </c>
      <c r="G288" s="111">
        <f>G284+G280+G276</f>
        <v>0</v>
      </c>
      <c r="H288" s="111">
        <f>H284+H280+H276</f>
        <v>0</v>
      </c>
      <c r="I288" s="111">
        <f>I284+I280+I276</f>
        <v>0</v>
      </c>
      <c r="J288" s="105" t="s">
        <v>447</v>
      </c>
    </row>
    <row r="289" spans="1:10" s="105" customFormat="1" ht="15" hidden="1" x14ac:dyDescent="0.25">
      <c r="A289" s="107"/>
      <c r="B289" s="108"/>
      <c r="C289" s="109"/>
      <c r="D289" s="109"/>
      <c r="E289" s="110" t="s">
        <v>334</v>
      </c>
      <c r="F289" s="111">
        <f t="shared" ref="F289:I290" si="86">F285+F281+F277</f>
        <v>0</v>
      </c>
      <c r="G289" s="111">
        <f t="shared" si="86"/>
        <v>0</v>
      </c>
      <c r="H289" s="111">
        <f t="shared" si="86"/>
        <v>0</v>
      </c>
      <c r="I289" s="111">
        <f t="shared" si="86"/>
        <v>0</v>
      </c>
      <c r="J289" s="105" t="s">
        <v>447</v>
      </c>
    </row>
    <row r="290" spans="1:10" s="105" customFormat="1" ht="15" hidden="1" x14ac:dyDescent="0.25">
      <c r="A290" s="107"/>
      <c r="B290" s="108"/>
      <c r="C290" s="109"/>
      <c r="D290" s="109"/>
      <c r="E290" s="110" t="s">
        <v>335</v>
      </c>
      <c r="F290" s="111">
        <f t="shared" ref="F290:G290" si="87">F286+F282+F278</f>
        <v>0</v>
      </c>
      <c r="G290" s="111">
        <f t="shared" si="87"/>
        <v>0</v>
      </c>
      <c r="H290" s="111">
        <f t="shared" si="86"/>
        <v>0</v>
      </c>
      <c r="I290" s="111">
        <f t="shared" si="86"/>
        <v>0</v>
      </c>
      <c r="J290" s="105" t="s">
        <v>447</v>
      </c>
    </row>
    <row r="291" spans="1:10" s="105" customFormat="1" ht="15" hidden="1" x14ac:dyDescent="0.25">
      <c r="A291" s="103"/>
      <c r="B291" s="113"/>
      <c r="E291" s="106"/>
      <c r="F291" s="101"/>
      <c r="G291" s="102"/>
      <c r="H291" s="102"/>
      <c r="I291" s="102"/>
      <c r="J291" s="105" t="s">
        <v>447</v>
      </c>
    </row>
    <row r="292" spans="1:10" s="164" customFormat="1" ht="23.25" hidden="1" x14ac:dyDescent="0.25">
      <c r="A292" s="174" t="s">
        <v>158</v>
      </c>
      <c r="B292" s="197" t="s">
        <v>96</v>
      </c>
      <c r="C292" s="176" t="s">
        <v>104</v>
      </c>
      <c r="D292" s="176" t="s">
        <v>159</v>
      </c>
      <c r="E292" s="176"/>
      <c r="F292" s="198"/>
      <c r="G292" s="178"/>
      <c r="H292" s="178"/>
      <c r="I292" s="178"/>
      <c r="J292" s="164" t="s">
        <v>448</v>
      </c>
    </row>
    <row r="293" spans="1:10" s="164" customFormat="1" ht="23.25" hidden="1" x14ac:dyDescent="0.25">
      <c r="A293" s="171"/>
      <c r="B293" s="179" t="s">
        <v>98</v>
      </c>
      <c r="D293" s="164" t="s">
        <v>99</v>
      </c>
      <c r="E293" s="164" t="s">
        <v>333</v>
      </c>
      <c r="F293" s="194">
        <v>0</v>
      </c>
      <c r="G293" s="173">
        <v>0</v>
      </c>
      <c r="H293" s="173">
        <v>0</v>
      </c>
      <c r="I293" s="173">
        <f>F293+G293-H293</f>
        <v>0</v>
      </c>
      <c r="J293" s="164" t="s">
        <v>448</v>
      </c>
    </row>
    <row r="294" spans="1:10" s="164" customFormat="1" ht="23.25" hidden="1" x14ac:dyDescent="0.25">
      <c r="A294" s="171"/>
      <c r="B294" s="179"/>
      <c r="E294" s="164" t="s">
        <v>334</v>
      </c>
      <c r="F294" s="194">
        <v>0</v>
      </c>
      <c r="G294" s="173">
        <v>0</v>
      </c>
      <c r="H294" s="173">
        <v>0</v>
      </c>
      <c r="I294" s="173">
        <f t="shared" ref="I294:I295" si="88">F294+G294-H294</f>
        <v>0</v>
      </c>
      <c r="J294" s="164" t="s">
        <v>448</v>
      </c>
    </row>
    <row r="295" spans="1:10" s="164" customFormat="1" ht="23.25" hidden="1" x14ac:dyDescent="0.25">
      <c r="A295" s="171"/>
      <c r="B295" s="179"/>
      <c r="E295" s="164" t="s">
        <v>335</v>
      </c>
      <c r="F295" s="194">
        <f>SUM(F293:F294)</f>
        <v>0</v>
      </c>
      <c r="G295" s="173">
        <v>0</v>
      </c>
      <c r="H295" s="173">
        <v>0</v>
      </c>
      <c r="I295" s="173">
        <f t="shared" si="88"/>
        <v>0</v>
      </c>
      <c r="J295" s="164" t="s">
        <v>448</v>
      </c>
    </row>
    <row r="296" spans="1:10" s="164" customFormat="1" ht="23.25" hidden="1" x14ac:dyDescent="0.25">
      <c r="A296" s="171"/>
      <c r="B296" s="179"/>
      <c r="F296" s="194"/>
      <c r="G296" s="173"/>
      <c r="H296" s="173"/>
      <c r="I296" s="173"/>
      <c r="J296" s="164" t="s">
        <v>448</v>
      </c>
    </row>
    <row r="297" spans="1:10" s="164" customFormat="1" ht="23.25" hidden="1" x14ac:dyDescent="0.25">
      <c r="A297" s="171"/>
      <c r="B297" s="179" t="s">
        <v>100</v>
      </c>
      <c r="D297" s="164" t="s">
        <v>101</v>
      </c>
      <c r="E297" s="164" t="s">
        <v>333</v>
      </c>
      <c r="F297" s="194">
        <v>0</v>
      </c>
      <c r="G297" s="173">
        <v>0</v>
      </c>
      <c r="H297" s="173">
        <v>0</v>
      </c>
      <c r="I297" s="173">
        <f>F297+G297-H297</f>
        <v>0</v>
      </c>
      <c r="J297" s="164" t="s">
        <v>448</v>
      </c>
    </row>
    <row r="298" spans="1:10" s="164" customFormat="1" ht="23.25" hidden="1" x14ac:dyDescent="0.25">
      <c r="A298" s="171"/>
      <c r="B298" s="179"/>
      <c r="E298" s="164" t="s">
        <v>334</v>
      </c>
      <c r="F298" s="194">
        <v>0</v>
      </c>
      <c r="G298" s="173">
        <v>0</v>
      </c>
      <c r="H298" s="173">
        <v>0</v>
      </c>
      <c r="I298" s="173">
        <f t="shared" ref="I298:I299" si="89">F298+G298-H298</f>
        <v>0</v>
      </c>
      <c r="J298" s="164" t="s">
        <v>448</v>
      </c>
    </row>
    <row r="299" spans="1:10" s="164" customFormat="1" ht="23.25" hidden="1" x14ac:dyDescent="0.25">
      <c r="A299" s="171"/>
      <c r="B299" s="179"/>
      <c r="E299" s="164" t="s">
        <v>335</v>
      </c>
      <c r="F299" s="194">
        <f>SUM(F297:F298)</f>
        <v>0</v>
      </c>
      <c r="G299" s="173">
        <v>0</v>
      </c>
      <c r="H299" s="173">
        <v>0</v>
      </c>
      <c r="I299" s="173">
        <f t="shared" si="89"/>
        <v>0</v>
      </c>
      <c r="J299" s="164" t="s">
        <v>448</v>
      </c>
    </row>
    <row r="300" spans="1:10" s="164" customFormat="1" ht="23.25" hidden="1" x14ac:dyDescent="0.25">
      <c r="A300" s="171"/>
      <c r="B300" s="179"/>
      <c r="F300" s="194"/>
      <c r="G300" s="173"/>
      <c r="H300" s="173"/>
      <c r="I300" s="173"/>
      <c r="J300" s="164" t="s">
        <v>448</v>
      </c>
    </row>
    <row r="301" spans="1:10" s="164" customFormat="1" ht="46.5" hidden="1" x14ac:dyDescent="0.25">
      <c r="A301" s="171"/>
      <c r="B301" s="179" t="s">
        <v>109</v>
      </c>
      <c r="D301" s="164" t="s">
        <v>110</v>
      </c>
      <c r="E301" s="164" t="s">
        <v>333</v>
      </c>
      <c r="F301" s="194">
        <v>0</v>
      </c>
      <c r="G301" s="173">
        <v>0</v>
      </c>
      <c r="H301" s="173">
        <v>0</v>
      </c>
      <c r="I301" s="173">
        <f>F301+G301-H301</f>
        <v>0</v>
      </c>
      <c r="J301" s="164" t="s">
        <v>448</v>
      </c>
    </row>
    <row r="302" spans="1:10" s="164" customFormat="1" ht="23.25" hidden="1" x14ac:dyDescent="0.25">
      <c r="A302" s="171"/>
      <c r="B302" s="179"/>
      <c r="E302" s="164" t="s">
        <v>334</v>
      </c>
      <c r="F302" s="194">
        <v>0</v>
      </c>
      <c r="G302" s="173">
        <v>0</v>
      </c>
      <c r="H302" s="173">
        <v>0</v>
      </c>
      <c r="I302" s="173">
        <f t="shared" ref="I302:I303" si="90">F302+G302-H302</f>
        <v>0</v>
      </c>
      <c r="J302" s="164" t="s">
        <v>448</v>
      </c>
    </row>
    <row r="303" spans="1:10" s="164" customFormat="1" ht="23.25" hidden="1" x14ac:dyDescent="0.25">
      <c r="A303" s="171"/>
      <c r="B303" s="179"/>
      <c r="E303" s="164" t="s">
        <v>335</v>
      </c>
      <c r="F303" s="194">
        <f>SUM(F301:F302)</f>
        <v>0</v>
      </c>
      <c r="G303" s="173">
        <v>0</v>
      </c>
      <c r="H303" s="173">
        <v>0</v>
      </c>
      <c r="I303" s="173">
        <f t="shared" si="90"/>
        <v>0</v>
      </c>
      <c r="J303" s="164" t="s">
        <v>448</v>
      </c>
    </row>
    <row r="304" spans="1:10" s="164" customFormat="1" ht="23.25" hidden="1" x14ac:dyDescent="0.25">
      <c r="A304" s="171"/>
      <c r="B304" s="195"/>
      <c r="F304" s="194"/>
      <c r="G304" s="173"/>
      <c r="H304" s="173"/>
      <c r="I304" s="173"/>
      <c r="J304" s="164" t="s">
        <v>448</v>
      </c>
    </row>
    <row r="305" spans="1:10" s="164" customFormat="1" ht="46.5" hidden="1" x14ac:dyDescent="0.25">
      <c r="A305" s="180"/>
      <c r="B305" s="181" t="s">
        <v>102</v>
      </c>
      <c r="C305" s="166" t="s">
        <v>104</v>
      </c>
      <c r="D305" s="166" t="s">
        <v>159</v>
      </c>
      <c r="E305" s="166" t="s">
        <v>333</v>
      </c>
      <c r="F305" s="182">
        <f>F301+F297+F293</f>
        <v>0</v>
      </c>
      <c r="G305" s="182">
        <f>G301+G297+G293</f>
        <v>0</v>
      </c>
      <c r="H305" s="182">
        <f>H301+H297+H293</f>
        <v>0</v>
      </c>
      <c r="I305" s="182">
        <f>I301+I297+I293</f>
        <v>0</v>
      </c>
      <c r="J305" s="164" t="s">
        <v>448</v>
      </c>
    </row>
    <row r="306" spans="1:10" s="164" customFormat="1" ht="23.25" hidden="1" x14ac:dyDescent="0.25">
      <c r="A306" s="180"/>
      <c r="B306" s="181"/>
      <c r="C306" s="166"/>
      <c r="D306" s="166"/>
      <c r="E306" s="166" t="s">
        <v>334</v>
      </c>
      <c r="F306" s="182">
        <f t="shared" ref="F306:I307" si="91">F302+F298+F294</f>
        <v>0</v>
      </c>
      <c r="G306" s="182">
        <f t="shared" si="91"/>
        <v>0</v>
      </c>
      <c r="H306" s="182">
        <f t="shared" si="91"/>
        <v>0</v>
      </c>
      <c r="I306" s="182">
        <f t="shared" si="91"/>
        <v>0</v>
      </c>
      <c r="J306" s="164" t="s">
        <v>448</v>
      </c>
    </row>
    <row r="307" spans="1:10" s="164" customFormat="1" ht="23.25" hidden="1" x14ac:dyDescent="0.25">
      <c r="A307" s="180"/>
      <c r="B307" s="181"/>
      <c r="C307" s="166"/>
      <c r="D307" s="166"/>
      <c r="E307" s="166" t="s">
        <v>335</v>
      </c>
      <c r="F307" s="182">
        <f t="shared" ref="F307:G307" si="92">F303+F299+F295</f>
        <v>0</v>
      </c>
      <c r="G307" s="182">
        <f t="shared" si="92"/>
        <v>0</v>
      </c>
      <c r="H307" s="182">
        <f t="shared" si="91"/>
        <v>0</v>
      </c>
      <c r="I307" s="182">
        <f t="shared" si="91"/>
        <v>0</v>
      </c>
      <c r="J307" s="164" t="s">
        <v>448</v>
      </c>
    </row>
    <row r="308" spans="1:10" s="164" customFormat="1" ht="23.25" hidden="1" x14ac:dyDescent="0.25">
      <c r="A308" s="171"/>
      <c r="B308" s="195"/>
      <c r="F308" s="194"/>
      <c r="G308" s="173"/>
      <c r="H308" s="173"/>
      <c r="I308" s="173"/>
      <c r="J308" s="164" t="s">
        <v>448</v>
      </c>
    </row>
    <row r="309" spans="1:10" s="105" customFormat="1" ht="30" hidden="1" x14ac:dyDescent="0.25">
      <c r="A309" s="114" t="s">
        <v>160</v>
      </c>
      <c r="B309" s="115" t="s">
        <v>96</v>
      </c>
      <c r="C309" s="116" t="s">
        <v>107</v>
      </c>
      <c r="D309" s="116" t="s">
        <v>374</v>
      </c>
      <c r="E309" s="117"/>
      <c r="F309" s="118"/>
      <c r="G309" s="119"/>
      <c r="H309" s="119"/>
      <c r="I309" s="119"/>
      <c r="J309" s="105" t="s">
        <v>449</v>
      </c>
    </row>
    <row r="310" spans="1:10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5" t="s">
        <v>449</v>
      </c>
    </row>
    <row r="311" spans="1:10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93">F311+G311-H311</f>
        <v>0</v>
      </c>
      <c r="J311" s="105" t="s">
        <v>449</v>
      </c>
    </row>
    <row r="312" spans="1:10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93"/>
        <v>0</v>
      </c>
      <c r="J312" s="105" t="s">
        <v>449</v>
      </c>
    </row>
    <row r="313" spans="1:10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5" t="s">
        <v>449</v>
      </c>
    </row>
    <row r="314" spans="1:10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5" t="s">
        <v>449</v>
      </c>
    </row>
    <row r="315" spans="1:10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94">F315+G315-H315</f>
        <v>0</v>
      </c>
      <c r="J315" s="105" t="s">
        <v>449</v>
      </c>
    </row>
    <row r="316" spans="1:10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94"/>
        <v>0</v>
      </c>
      <c r="J316" s="105" t="s">
        <v>449</v>
      </c>
    </row>
    <row r="317" spans="1:10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5" t="s">
        <v>449</v>
      </c>
    </row>
    <row r="318" spans="1:10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5" t="s">
        <v>449</v>
      </c>
    </row>
    <row r="319" spans="1:10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95">F319+G319-H319</f>
        <v>0</v>
      </c>
      <c r="J319" s="105" t="s">
        <v>449</v>
      </c>
    </row>
    <row r="320" spans="1:10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95"/>
        <v>0</v>
      </c>
      <c r="J320" s="105" t="s">
        <v>449</v>
      </c>
    </row>
    <row r="321" spans="1:10" s="105" customFormat="1" ht="15" hidden="1" x14ac:dyDescent="0.25">
      <c r="A321" s="103"/>
      <c r="B321" s="113"/>
      <c r="E321" s="106"/>
      <c r="F321" s="101"/>
      <c r="G321" s="102"/>
      <c r="H321" s="102"/>
      <c r="I321" s="102"/>
      <c r="J321" s="105" t="s">
        <v>449</v>
      </c>
    </row>
    <row r="322" spans="1:10" s="105" customFormat="1" ht="30" hidden="1" x14ac:dyDescent="0.25">
      <c r="A322" s="107"/>
      <c r="B322" s="108" t="s">
        <v>102</v>
      </c>
      <c r="C322" s="109" t="s">
        <v>107</v>
      </c>
      <c r="D322" s="109" t="s">
        <v>374</v>
      </c>
      <c r="E322" s="110" t="s">
        <v>333</v>
      </c>
      <c r="F322" s="111">
        <f>F318+F314+F310</f>
        <v>0</v>
      </c>
      <c r="G322" s="111">
        <f>G318+G314+G310</f>
        <v>0</v>
      </c>
      <c r="H322" s="111">
        <f>H318+H314+H310</f>
        <v>0</v>
      </c>
      <c r="I322" s="111">
        <f>I318+I314+I310</f>
        <v>0</v>
      </c>
      <c r="J322" s="105" t="s">
        <v>449</v>
      </c>
    </row>
    <row r="323" spans="1:10" s="105" customFormat="1" ht="15" hidden="1" x14ac:dyDescent="0.25">
      <c r="A323" s="107"/>
      <c r="B323" s="108"/>
      <c r="C323" s="109"/>
      <c r="D323" s="109"/>
      <c r="E323" s="110" t="s">
        <v>334</v>
      </c>
      <c r="F323" s="111">
        <f t="shared" ref="F323:I324" si="96">F319+F315+F311</f>
        <v>0</v>
      </c>
      <c r="G323" s="111">
        <f t="shared" si="96"/>
        <v>0</v>
      </c>
      <c r="H323" s="111">
        <f t="shared" si="96"/>
        <v>0</v>
      </c>
      <c r="I323" s="111">
        <f t="shared" si="96"/>
        <v>0</v>
      </c>
      <c r="J323" s="105" t="s">
        <v>449</v>
      </c>
    </row>
    <row r="324" spans="1:10" s="105" customFormat="1" ht="15" hidden="1" x14ac:dyDescent="0.25">
      <c r="A324" s="107"/>
      <c r="B324" s="108"/>
      <c r="C324" s="109"/>
      <c r="D324" s="109"/>
      <c r="E324" s="110" t="s">
        <v>335</v>
      </c>
      <c r="F324" s="111">
        <f t="shared" ref="F324:G324" si="97">F320+F316+F312</f>
        <v>0</v>
      </c>
      <c r="G324" s="111">
        <f t="shared" si="97"/>
        <v>0</v>
      </c>
      <c r="H324" s="111">
        <f t="shared" si="96"/>
        <v>0</v>
      </c>
      <c r="I324" s="111">
        <f t="shared" si="96"/>
        <v>0</v>
      </c>
      <c r="J324" s="105" t="s">
        <v>449</v>
      </c>
    </row>
    <row r="325" spans="1:10" s="105" customFormat="1" ht="15" hidden="1" x14ac:dyDescent="0.25">
      <c r="A325" s="107"/>
      <c r="B325" s="108"/>
      <c r="C325" s="109"/>
      <c r="D325" s="109"/>
      <c r="E325" s="110"/>
      <c r="F325" s="101"/>
      <c r="G325" s="102"/>
      <c r="H325" s="102"/>
      <c r="I325" s="102"/>
      <c r="J325" s="105" t="s">
        <v>449</v>
      </c>
    </row>
    <row r="326" spans="1:10" s="105" customFormat="1" ht="15" hidden="1" x14ac:dyDescent="0.25">
      <c r="A326" s="114" t="s">
        <v>161</v>
      </c>
      <c r="B326" s="116" t="s">
        <v>96</v>
      </c>
      <c r="C326" s="116" t="s">
        <v>113</v>
      </c>
      <c r="D326" s="116" t="s">
        <v>162</v>
      </c>
      <c r="E326" s="117"/>
      <c r="F326" s="118"/>
      <c r="G326" s="119"/>
      <c r="H326" s="119"/>
      <c r="I326" s="119"/>
      <c r="J326" s="105" t="s">
        <v>450</v>
      </c>
    </row>
    <row r="327" spans="1:10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5" t="s">
        <v>450</v>
      </c>
    </row>
    <row r="328" spans="1:10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98">F328+G328-H328</f>
        <v>0</v>
      </c>
      <c r="J328" s="105" t="s">
        <v>450</v>
      </c>
    </row>
    <row r="329" spans="1:10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98"/>
        <v>0</v>
      </c>
      <c r="J329" s="105" t="s">
        <v>450</v>
      </c>
    </row>
    <row r="330" spans="1:10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5" t="s">
        <v>450</v>
      </c>
    </row>
    <row r="331" spans="1:10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5" t="s">
        <v>450</v>
      </c>
    </row>
    <row r="332" spans="1:10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99">F332+G332-H332</f>
        <v>0</v>
      </c>
      <c r="J332" s="105" t="s">
        <v>450</v>
      </c>
    </row>
    <row r="333" spans="1:10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99"/>
        <v>0</v>
      </c>
      <c r="J333" s="105" t="s">
        <v>450</v>
      </c>
    </row>
    <row r="334" spans="1:10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5" t="s">
        <v>450</v>
      </c>
    </row>
    <row r="335" spans="1:10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5" t="s">
        <v>450</v>
      </c>
    </row>
    <row r="336" spans="1:10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00">F336+G336-H336</f>
        <v>0</v>
      </c>
      <c r="J336" s="105" t="s">
        <v>450</v>
      </c>
    </row>
    <row r="337" spans="1:10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00"/>
        <v>0</v>
      </c>
      <c r="J337" s="105" t="s">
        <v>450</v>
      </c>
    </row>
    <row r="338" spans="1:10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5" t="s">
        <v>450</v>
      </c>
    </row>
    <row r="339" spans="1:10" s="105" customFormat="1" ht="15" hidden="1" x14ac:dyDescent="0.25">
      <c r="A339" s="107"/>
      <c r="B339" s="108" t="s">
        <v>102</v>
      </c>
      <c r="C339" s="109" t="s">
        <v>113</v>
      </c>
      <c r="D339" s="109" t="s">
        <v>162</v>
      </c>
      <c r="E339" s="110" t="s">
        <v>333</v>
      </c>
      <c r="F339" s="111">
        <f>F335+F331+F327</f>
        <v>0</v>
      </c>
      <c r="G339" s="111">
        <f>G335+G331+G327</f>
        <v>0</v>
      </c>
      <c r="H339" s="111">
        <f>H335+H331+H327</f>
        <v>0</v>
      </c>
      <c r="I339" s="111">
        <f>I335+I331+I327</f>
        <v>0</v>
      </c>
      <c r="J339" s="105" t="s">
        <v>450</v>
      </c>
    </row>
    <row r="340" spans="1:10" s="105" customFormat="1" ht="15" hidden="1" x14ac:dyDescent="0.25">
      <c r="A340" s="107"/>
      <c r="B340" s="108"/>
      <c r="C340" s="109"/>
      <c r="D340" s="109"/>
      <c r="E340" s="110" t="s">
        <v>334</v>
      </c>
      <c r="F340" s="111">
        <f t="shared" ref="F340:I341" si="101">F336+F332+F328</f>
        <v>0</v>
      </c>
      <c r="G340" s="111">
        <f t="shared" si="101"/>
        <v>0</v>
      </c>
      <c r="H340" s="111">
        <f t="shared" si="101"/>
        <v>0</v>
      </c>
      <c r="I340" s="111">
        <f t="shared" si="101"/>
        <v>0</v>
      </c>
      <c r="J340" s="105" t="s">
        <v>450</v>
      </c>
    </row>
    <row r="341" spans="1:10" s="105" customFormat="1" ht="15" hidden="1" x14ac:dyDescent="0.25">
      <c r="A341" s="107"/>
      <c r="B341" s="108"/>
      <c r="C341" s="109"/>
      <c r="D341" s="109"/>
      <c r="E341" s="110" t="s">
        <v>335</v>
      </c>
      <c r="F341" s="111">
        <f t="shared" ref="F341:G341" si="102">F337+F333+F329</f>
        <v>0</v>
      </c>
      <c r="G341" s="111">
        <f t="shared" si="102"/>
        <v>0</v>
      </c>
      <c r="H341" s="111">
        <f t="shared" si="101"/>
        <v>0</v>
      </c>
      <c r="I341" s="111">
        <f t="shared" si="101"/>
        <v>0</v>
      </c>
      <c r="J341" s="105" t="s">
        <v>450</v>
      </c>
    </row>
    <row r="342" spans="1:10" s="105" customFormat="1" ht="15" hidden="1" x14ac:dyDescent="0.25">
      <c r="A342" s="103"/>
      <c r="B342" s="113"/>
      <c r="E342" s="106"/>
      <c r="F342" s="101"/>
      <c r="G342" s="102"/>
      <c r="H342" s="102"/>
      <c r="I342" s="102"/>
      <c r="J342" s="105" t="s">
        <v>450</v>
      </c>
    </row>
    <row r="343" spans="1:10" s="105" customFormat="1" ht="15" hidden="1" x14ac:dyDescent="0.25">
      <c r="A343" s="114" t="s">
        <v>163</v>
      </c>
      <c r="B343" s="116" t="s">
        <v>96</v>
      </c>
      <c r="C343" s="116" t="s">
        <v>164</v>
      </c>
      <c r="D343" s="116" t="s">
        <v>165</v>
      </c>
      <c r="E343" s="117"/>
      <c r="F343" s="118"/>
      <c r="G343" s="119"/>
      <c r="H343" s="119"/>
      <c r="I343" s="119"/>
      <c r="J343" s="105" t="s">
        <v>451</v>
      </c>
    </row>
    <row r="344" spans="1:10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5" t="s">
        <v>451</v>
      </c>
    </row>
    <row r="345" spans="1:10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03">F345+G345-H345</f>
        <v>0</v>
      </c>
      <c r="J345" s="105" t="s">
        <v>451</v>
      </c>
    </row>
    <row r="346" spans="1:10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03"/>
        <v>0</v>
      </c>
      <c r="J346" s="105" t="s">
        <v>451</v>
      </c>
    </row>
    <row r="347" spans="1:10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5" t="s">
        <v>451</v>
      </c>
    </row>
    <row r="348" spans="1:10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5" t="s">
        <v>451</v>
      </c>
    </row>
    <row r="349" spans="1:10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04">F349+G349-H349</f>
        <v>0</v>
      </c>
      <c r="J349" s="105" t="s">
        <v>451</v>
      </c>
    </row>
    <row r="350" spans="1:10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04"/>
        <v>0</v>
      </c>
      <c r="J350" s="105" t="s">
        <v>451</v>
      </c>
    </row>
    <row r="351" spans="1:10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5" t="s">
        <v>451</v>
      </c>
    </row>
    <row r="352" spans="1:10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5" t="s">
        <v>451</v>
      </c>
    </row>
    <row r="353" spans="1:10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05">F353+G353-H353</f>
        <v>0</v>
      </c>
      <c r="J353" s="105" t="s">
        <v>451</v>
      </c>
    </row>
    <row r="354" spans="1:10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05"/>
        <v>0</v>
      </c>
      <c r="J354" s="105" t="s">
        <v>451</v>
      </c>
    </row>
    <row r="355" spans="1:10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5" t="s">
        <v>451</v>
      </c>
    </row>
    <row r="356" spans="1:10" s="105" customFormat="1" ht="15" hidden="1" x14ac:dyDescent="0.25">
      <c r="A356" s="107"/>
      <c r="B356" s="108" t="s">
        <v>102</v>
      </c>
      <c r="C356" s="109" t="s">
        <v>164</v>
      </c>
      <c r="D356" s="109" t="s">
        <v>165</v>
      </c>
      <c r="E356" s="110" t="s">
        <v>333</v>
      </c>
      <c r="F356" s="111">
        <f>F352+F348+F344</f>
        <v>0</v>
      </c>
      <c r="G356" s="111">
        <f>G352+G348+G344</f>
        <v>0</v>
      </c>
      <c r="H356" s="111">
        <f>H352+H348+H344</f>
        <v>0</v>
      </c>
      <c r="I356" s="111">
        <f>I352+I348+I344</f>
        <v>0</v>
      </c>
      <c r="J356" s="105" t="s">
        <v>451</v>
      </c>
    </row>
    <row r="357" spans="1:10" s="105" customFormat="1" ht="15" hidden="1" x14ac:dyDescent="0.25">
      <c r="A357" s="107"/>
      <c r="B357" s="108"/>
      <c r="C357" s="109"/>
      <c r="D357" s="109"/>
      <c r="E357" s="110" t="s">
        <v>334</v>
      </c>
      <c r="F357" s="111">
        <f t="shared" ref="F357:I358" si="106">F353+F349+F345</f>
        <v>0</v>
      </c>
      <c r="G357" s="111">
        <f t="shared" si="106"/>
        <v>0</v>
      </c>
      <c r="H357" s="111">
        <f t="shared" si="106"/>
        <v>0</v>
      </c>
      <c r="I357" s="111">
        <f t="shared" si="106"/>
        <v>0</v>
      </c>
      <c r="J357" s="105" t="s">
        <v>451</v>
      </c>
    </row>
    <row r="358" spans="1:10" s="105" customFormat="1" ht="15" hidden="1" x14ac:dyDescent="0.25">
      <c r="A358" s="107"/>
      <c r="B358" s="108"/>
      <c r="C358" s="109"/>
      <c r="D358" s="109"/>
      <c r="E358" s="110" t="s">
        <v>335</v>
      </c>
      <c r="F358" s="111">
        <f t="shared" ref="F358:G358" si="107">F354+F350+F346</f>
        <v>0</v>
      </c>
      <c r="G358" s="111">
        <f t="shared" si="107"/>
        <v>0</v>
      </c>
      <c r="H358" s="111">
        <f t="shared" si="106"/>
        <v>0</v>
      </c>
      <c r="I358" s="111">
        <f t="shared" si="106"/>
        <v>0</v>
      </c>
      <c r="J358" s="105" t="s">
        <v>451</v>
      </c>
    </row>
    <row r="359" spans="1:10" s="105" customFormat="1" ht="15" hidden="1" x14ac:dyDescent="0.25">
      <c r="A359" s="107"/>
      <c r="B359" s="108"/>
      <c r="C359" s="109"/>
      <c r="D359" s="109"/>
      <c r="E359" s="110"/>
      <c r="F359" s="101"/>
      <c r="G359" s="102"/>
      <c r="H359" s="102"/>
      <c r="I359" s="102"/>
      <c r="J359" s="105" t="s">
        <v>451</v>
      </c>
    </row>
    <row r="360" spans="1:10" s="164" customFormat="1" ht="23.25" hidden="1" x14ac:dyDescent="0.25">
      <c r="A360" s="174" t="s">
        <v>166</v>
      </c>
      <c r="B360" s="176" t="s">
        <v>96</v>
      </c>
      <c r="C360" s="176" t="s">
        <v>167</v>
      </c>
      <c r="D360" s="176" t="s">
        <v>168</v>
      </c>
      <c r="E360" s="176"/>
      <c r="F360" s="198"/>
      <c r="G360" s="178"/>
      <c r="H360" s="178"/>
      <c r="I360" s="178"/>
      <c r="J360" s="164" t="s">
        <v>452</v>
      </c>
    </row>
    <row r="361" spans="1:10" s="164" customFormat="1" ht="23.25" hidden="1" x14ac:dyDescent="0.25">
      <c r="A361" s="171"/>
      <c r="B361" s="179" t="s">
        <v>98</v>
      </c>
      <c r="D361" s="164" t="s">
        <v>99</v>
      </c>
      <c r="E361" s="164" t="s">
        <v>333</v>
      </c>
      <c r="F361" s="194">
        <v>0</v>
      </c>
      <c r="G361" s="173">
        <v>0</v>
      </c>
      <c r="H361" s="173">
        <v>0</v>
      </c>
      <c r="I361" s="173">
        <f>F361+G361-H361</f>
        <v>0</v>
      </c>
      <c r="J361" s="164" t="s">
        <v>452</v>
      </c>
    </row>
    <row r="362" spans="1:10" s="164" customFormat="1" ht="23.25" hidden="1" x14ac:dyDescent="0.25">
      <c r="A362" s="171"/>
      <c r="B362" s="179"/>
      <c r="E362" s="164" t="s">
        <v>334</v>
      </c>
      <c r="F362" s="194">
        <v>0</v>
      </c>
      <c r="G362" s="173">
        <v>0</v>
      </c>
      <c r="H362" s="173">
        <v>0</v>
      </c>
      <c r="I362" s="173">
        <f t="shared" ref="I362:I363" si="108">F362+G362-H362</f>
        <v>0</v>
      </c>
      <c r="J362" s="164" t="s">
        <v>452</v>
      </c>
    </row>
    <row r="363" spans="1:10" s="164" customFormat="1" ht="23.25" hidden="1" x14ac:dyDescent="0.25">
      <c r="A363" s="171"/>
      <c r="B363" s="179"/>
      <c r="E363" s="164" t="s">
        <v>335</v>
      </c>
      <c r="F363" s="194">
        <f>SUM(F361:F362)</f>
        <v>0</v>
      </c>
      <c r="G363" s="173">
        <v>0</v>
      </c>
      <c r="H363" s="173">
        <v>0</v>
      </c>
      <c r="I363" s="173">
        <f t="shared" si="108"/>
        <v>0</v>
      </c>
      <c r="J363" s="164" t="s">
        <v>452</v>
      </c>
    </row>
    <row r="364" spans="1:10" s="164" customFormat="1" ht="23.25" hidden="1" x14ac:dyDescent="0.25">
      <c r="A364" s="171"/>
      <c r="B364" s="179"/>
      <c r="F364" s="194"/>
      <c r="G364" s="173"/>
      <c r="H364" s="173"/>
      <c r="I364" s="173"/>
      <c r="J364" s="164" t="s">
        <v>452</v>
      </c>
    </row>
    <row r="365" spans="1:10" s="164" customFormat="1" ht="23.25" hidden="1" x14ac:dyDescent="0.25">
      <c r="A365" s="171"/>
      <c r="B365" s="179" t="s">
        <v>100</v>
      </c>
      <c r="D365" s="164" t="s">
        <v>101</v>
      </c>
      <c r="E365" s="164" t="s">
        <v>333</v>
      </c>
      <c r="F365" s="194">
        <v>0</v>
      </c>
      <c r="G365" s="173">
        <v>0</v>
      </c>
      <c r="H365" s="173">
        <v>0</v>
      </c>
      <c r="I365" s="173">
        <f>F365+G365-H365</f>
        <v>0</v>
      </c>
      <c r="J365" s="164" t="s">
        <v>452</v>
      </c>
    </row>
    <row r="366" spans="1:10" s="164" customFormat="1" ht="23.25" hidden="1" x14ac:dyDescent="0.25">
      <c r="A366" s="171"/>
      <c r="B366" s="179"/>
      <c r="E366" s="164" t="s">
        <v>334</v>
      </c>
      <c r="F366" s="194">
        <v>0</v>
      </c>
      <c r="G366" s="173">
        <v>0</v>
      </c>
      <c r="H366" s="173">
        <v>0</v>
      </c>
      <c r="I366" s="173">
        <f t="shared" ref="I366:I367" si="109">F366+G366-H366</f>
        <v>0</v>
      </c>
      <c r="J366" s="164" t="s">
        <v>452</v>
      </c>
    </row>
    <row r="367" spans="1:10" s="164" customFormat="1" ht="23.25" hidden="1" x14ac:dyDescent="0.25">
      <c r="A367" s="171"/>
      <c r="B367" s="179"/>
      <c r="E367" s="164" t="s">
        <v>335</v>
      </c>
      <c r="F367" s="194">
        <f>SUM(F365:F366)</f>
        <v>0</v>
      </c>
      <c r="G367" s="173">
        <v>0</v>
      </c>
      <c r="H367" s="173">
        <v>0</v>
      </c>
      <c r="I367" s="173">
        <f t="shared" si="109"/>
        <v>0</v>
      </c>
      <c r="J367" s="164" t="s">
        <v>452</v>
      </c>
    </row>
    <row r="368" spans="1:10" s="164" customFormat="1" ht="23.25" hidden="1" x14ac:dyDescent="0.25">
      <c r="A368" s="171"/>
      <c r="B368" s="179"/>
      <c r="F368" s="194"/>
      <c r="G368" s="173"/>
      <c r="H368" s="173"/>
      <c r="I368" s="173"/>
      <c r="J368" s="164" t="s">
        <v>452</v>
      </c>
    </row>
    <row r="369" spans="1:10" s="164" customFormat="1" ht="46.5" hidden="1" x14ac:dyDescent="0.25">
      <c r="A369" s="171"/>
      <c r="B369" s="179" t="s">
        <v>109</v>
      </c>
      <c r="D369" s="164" t="s">
        <v>110</v>
      </c>
      <c r="E369" s="164" t="s">
        <v>333</v>
      </c>
      <c r="F369" s="194">
        <v>0</v>
      </c>
      <c r="G369" s="173">
        <v>0</v>
      </c>
      <c r="H369" s="173">
        <v>0</v>
      </c>
      <c r="I369" s="173">
        <f>F369+G369-H369</f>
        <v>0</v>
      </c>
      <c r="J369" s="164" t="s">
        <v>452</v>
      </c>
    </row>
    <row r="370" spans="1:10" s="164" customFormat="1" ht="23.25" hidden="1" x14ac:dyDescent="0.25">
      <c r="A370" s="171"/>
      <c r="B370" s="179"/>
      <c r="E370" s="164" t="s">
        <v>334</v>
      </c>
      <c r="F370" s="194">
        <v>0</v>
      </c>
      <c r="G370" s="173">
        <v>0</v>
      </c>
      <c r="H370" s="173">
        <v>0</v>
      </c>
      <c r="I370" s="173">
        <f t="shared" ref="I370:I371" si="110">F370+G370-H370</f>
        <v>0</v>
      </c>
      <c r="J370" s="164" t="s">
        <v>452</v>
      </c>
    </row>
    <row r="371" spans="1:10" s="164" customFormat="1" ht="23.25" hidden="1" x14ac:dyDescent="0.25">
      <c r="A371" s="171"/>
      <c r="B371" s="179"/>
      <c r="E371" s="164" t="s">
        <v>335</v>
      </c>
      <c r="F371" s="194">
        <f>SUM(F369:F370)</f>
        <v>0</v>
      </c>
      <c r="G371" s="173">
        <v>0</v>
      </c>
      <c r="H371" s="173">
        <v>0</v>
      </c>
      <c r="I371" s="173">
        <f t="shared" si="110"/>
        <v>0</v>
      </c>
      <c r="J371" s="164" t="s">
        <v>452</v>
      </c>
    </row>
    <row r="372" spans="1:10" s="164" customFormat="1" ht="23.25" hidden="1" x14ac:dyDescent="0.25">
      <c r="A372" s="171"/>
      <c r="B372" s="179"/>
      <c r="F372" s="194"/>
      <c r="G372" s="173"/>
      <c r="H372" s="173"/>
      <c r="I372" s="173"/>
      <c r="J372" s="164" t="s">
        <v>452</v>
      </c>
    </row>
    <row r="373" spans="1:10" s="164" customFormat="1" ht="46.5" hidden="1" x14ac:dyDescent="0.25">
      <c r="A373" s="180"/>
      <c r="B373" s="181" t="s">
        <v>102</v>
      </c>
      <c r="C373" s="166" t="s">
        <v>167</v>
      </c>
      <c r="D373" s="166" t="s">
        <v>168</v>
      </c>
      <c r="E373" s="166" t="s">
        <v>333</v>
      </c>
      <c r="F373" s="182">
        <f>F369+F365+F361</f>
        <v>0</v>
      </c>
      <c r="G373" s="182">
        <f>G369+G365+G361</f>
        <v>0</v>
      </c>
      <c r="H373" s="182">
        <f>H369+H365+H361</f>
        <v>0</v>
      </c>
      <c r="I373" s="182">
        <f>I369+I365+I361</f>
        <v>0</v>
      </c>
      <c r="J373" s="164" t="s">
        <v>452</v>
      </c>
    </row>
    <row r="374" spans="1:10" s="164" customFormat="1" ht="23.25" hidden="1" x14ac:dyDescent="0.25">
      <c r="A374" s="180"/>
      <c r="B374" s="181"/>
      <c r="C374" s="166"/>
      <c r="D374" s="166"/>
      <c r="E374" s="166" t="s">
        <v>334</v>
      </c>
      <c r="F374" s="182">
        <f t="shared" ref="F374:I375" si="111">F370+F366+F362</f>
        <v>0</v>
      </c>
      <c r="G374" s="182">
        <f t="shared" si="111"/>
        <v>0</v>
      </c>
      <c r="H374" s="182">
        <f t="shared" si="111"/>
        <v>0</v>
      </c>
      <c r="I374" s="182">
        <f t="shared" si="111"/>
        <v>0</v>
      </c>
      <c r="J374" s="164" t="s">
        <v>452</v>
      </c>
    </row>
    <row r="375" spans="1:10" s="164" customFormat="1" ht="23.25" hidden="1" x14ac:dyDescent="0.25">
      <c r="A375" s="180"/>
      <c r="B375" s="181"/>
      <c r="C375" s="166"/>
      <c r="D375" s="166"/>
      <c r="E375" s="166" t="s">
        <v>335</v>
      </c>
      <c r="F375" s="182">
        <f t="shared" ref="F375:G375" si="112">F371+F367+F363</f>
        <v>0</v>
      </c>
      <c r="G375" s="182">
        <f t="shared" si="112"/>
        <v>0</v>
      </c>
      <c r="H375" s="182">
        <f t="shared" si="111"/>
        <v>0</v>
      </c>
      <c r="I375" s="182">
        <f t="shared" si="111"/>
        <v>0</v>
      </c>
      <c r="J375" s="164" t="s">
        <v>452</v>
      </c>
    </row>
    <row r="376" spans="1:10" s="164" customFormat="1" ht="23.25" hidden="1" x14ac:dyDescent="0.25">
      <c r="A376" s="171"/>
      <c r="B376" s="195"/>
      <c r="F376" s="194"/>
      <c r="G376" s="173"/>
      <c r="H376" s="173"/>
      <c r="I376" s="173"/>
      <c r="J376" s="164" t="s">
        <v>452</v>
      </c>
    </row>
    <row r="377" spans="1:10" s="164" customFormat="1" ht="23.25" x14ac:dyDescent="0.25">
      <c r="A377" s="174" t="s">
        <v>169</v>
      </c>
      <c r="B377" s="176" t="s">
        <v>96</v>
      </c>
      <c r="C377" s="176" t="s">
        <v>170</v>
      </c>
      <c r="D377" s="176" t="s">
        <v>171</v>
      </c>
      <c r="E377" s="176"/>
      <c r="F377" s="198"/>
      <c r="G377" s="178"/>
      <c r="H377" s="178"/>
      <c r="I377" s="178"/>
      <c r="J377" s="164" t="s">
        <v>453</v>
      </c>
    </row>
    <row r="378" spans="1:10" s="164" customFormat="1" ht="23.25" x14ac:dyDescent="0.25">
      <c r="A378" s="171"/>
      <c r="B378" s="179" t="s">
        <v>98</v>
      </c>
      <c r="D378" s="164" t="s">
        <v>99</v>
      </c>
      <c r="E378" s="164" t="s">
        <v>333</v>
      </c>
      <c r="F378" s="194">
        <v>0</v>
      </c>
      <c r="G378" s="173">
        <v>0</v>
      </c>
      <c r="H378" s="173">
        <v>0</v>
      </c>
      <c r="I378" s="173">
        <f>F378+G378-H378</f>
        <v>0</v>
      </c>
      <c r="J378" s="164" t="s">
        <v>453</v>
      </c>
    </row>
    <row r="379" spans="1:10" s="164" customFormat="1" ht="23.25" x14ac:dyDescent="0.25">
      <c r="A379" s="171"/>
      <c r="B379" s="179"/>
      <c r="E379" s="164" t="s">
        <v>334</v>
      </c>
      <c r="F379" s="194">
        <v>100000</v>
      </c>
      <c r="G379" s="173">
        <v>0</v>
      </c>
      <c r="H379" s="173">
        <v>0</v>
      </c>
      <c r="I379" s="173">
        <f>F379+G379-H379</f>
        <v>100000</v>
      </c>
      <c r="J379" s="164" t="s">
        <v>453</v>
      </c>
    </row>
    <row r="380" spans="1:10" s="164" customFormat="1" ht="23.25" x14ac:dyDescent="0.25">
      <c r="A380" s="171"/>
      <c r="B380" s="179"/>
      <c r="E380" s="164" t="s">
        <v>335</v>
      </c>
      <c r="F380" s="194">
        <f>SUM(F378:F379)</f>
        <v>100000</v>
      </c>
      <c r="G380" s="173">
        <v>0</v>
      </c>
      <c r="H380" s="173">
        <v>0</v>
      </c>
      <c r="I380" s="173">
        <f t="shared" ref="I380" si="113">F380+G380-H380</f>
        <v>100000</v>
      </c>
      <c r="J380" s="164" t="s">
        <v>453</v>
      </c>
    </row>
    <row r="381" spans="1:10" s="164" customFormat="1" ht="23.25" x14ac:dyDescent="0.25">
      <c r="A381" s="171"/>
      <c r="B381" s="179"/>
      <c r="F381" s="194"/>
      <c r="G381" s="173"/>
      <c r="H381" s="173"/>
      <c r="I381" s="173"/>
      <c r="J381" s="164" t="s">
        <v>453</v>
      </c>
    </row>
    <row r="382" spans="1:10" s="164" customFormat="1" ht="23.25" x14ac:dyDescent="0.25">
      <c r="A382" s="171"/>
      <c r="B382" s="179" t="s">
        <v>100</v>
      </c>
      <c r="D382" s="164" t="s">
        <v>101</v>
      </c>
      <c r="E382" s="164" t="s">
        <v>333</v>
      </c>
      <c r="F382" s="194">
        <v>0</v>
      </c>
      <c r="G382" s="173">
        <v>0</v>
      </c>
      <c r="H382" s="173">
        <v>0</v>
      </c>
      <c r="I382" s="173">
        <f>F382+G382-H382</f>
        <v>0</v>
      </c>
      <c r="J382" s="164" t="s">
        <v>453</v>
      </c>
    </row>
    <row r="383" spans="1:10" s="164" customFormat="1" ht="23.25" x14ac:dyDescent="0.25">
      <c r="A383" s="171"/>
      <c r="B383" s="179"/>
      <c r="E383" s="164" t="s">
        <v>334</v>
      </c>
      <c r="F383" s="194">
        <v>0</v>
      </c>
      <c r="G383" s="173">
        <v>0</v>
      </c>
      <c r="H383" s="173">
        <v>0</v>
      </c>
      <c r="I383" s="173">
        <f>F383+G383-H383</f>
        <v>0</v>
      </c>
      <c r="J383" s="164" t="s">
        <v>453</v>
      </c>
    </row>
    <row r="384" spans="1:10" s="164" customFormat="1" ht="23.25" x14ac:dyDescent="0.25">
      <c r="A384" s="171"/>
      <c r="B384" s="179"/>
      <c r="E384" s="164" t="s">
        <v>335</v>
      </c>
      <c r="F384" s="194">
        <f>SUM(F382:F383)</f>
        <v>0</v>
      </c>
      <c r="G384" s="173">
        <v>0</v>
      </c>
      <c r="H384" s="173">
        <v>0</v>
      </c>
      <c r="I384" s="173">
        <f t="shared" ref="I384" si="114">F384+G384-H384</f>
        <v>0</v>
      </c>
      <c r="J384" s="164" t="s">
        <v>453</v>
      </c>
    </row>
    <row r="385" spans="1:10" s="164" customFormat="1" ht="23.25" x14ac:dyDescent="0.25">
      <c r="A385" s="171"/>
      <c r="B385" s="179"/>
      <c r="F385" s="194"/>
      <c r="G385" s="173"/>
      <c r="H385" s="173"/>
      <c r="I385" s="173"/>
      <c r="J385" s="164" t="s">
        <v>453</v>
      </c>
    </row>
    <row r="386" spans="1:10" s="164" customFormat="1" ht="46.5" x14ac:dyDescent="0.25">
      <c r="A386" s="171"/>
      <c r="B386" s="179" t="s">
        <v>109</v>
      </c>
      <c r="D386" s="164" t="s">
        <v>110</v>
      </c>
      <c r="E386" s="164" t="s">
        <v>333</v>
      </c>
      <c r="F386" s="194">
        <v>0</v>
      </c>
      <c r="G386" s="173">
        <v>0</v>
      </c>
      <c r="H386" s="173">
        <v>0</v>
      </c>
      <c r="I386" s="173">
        <f>F386+G386-H386</f>
        <v>0</v>
      </c>
      <c r="J386" s="164" t="s">
        <v>453</v>
      </c>
    </row>
    <row r="387" spans="1:10" s="164" customFormat="1" ht="23.25" x14ac:dyDescent="0.25">
      <c r="A387" s="171"/>
      <c r="B387" s="179"/>
      <c r="E387" s="164" t="s">
        <v>334</v>
      </c>
      <c r="F387" s="194">
        <v>0</v>
      </c>
      <c r="G387" s="173">
        <v>0</v>
      </c>
      <c r="H387" s="173">
        <v>0</v>
      </c>
      <c r="I387" s="173">
        <f>F387+G387-H387</f>
        <v>0</v>
      </c>
      <c r="J387" s="164" t="s">
        <v>453</v>
      </c>
    </row>
    <row r="388" spans="1:10" s="164" customFormat="1" ht="23.25" x14ac:dyDescent="0.25">
      <c r="A388" s="171"/>
      <c r="B388" s="179"/>
      <c r="E388" s="164" t="s">
        <v>335</v>
      </c>
      <c r="F388" s="194">
        <f>SUM(F386:F387)</f>
        <v>0</v>
      </c>
      <c r="G388" s="173">
        <v>0</v>
      </c>
      <c r="H388" s="173">
        <v>0</v>
      </c>
      <c r="I388" s="173">
        <f t="shared" ref="I388" si="115">F388+G388-H388</f>
        <v>0</v>
      </c>
      <c r="J388" s="164" t="s">
        <v>453</v>
      </c>
    </row>
    <row r="389" spans="1:10" s="164" customFormat="1" ht="23.25" x14ac:dyDescent="0.25">
      <c r="A389" s="171"/>
      <c r="B389" s="179"/>
      <c r="F389" s="194"/>
      <c r="G389" s="194"/>
      <c r="H389" s="194"/>
      <c r="I389" s="173"/>
      <c r="J389" s="164" t="s">
        <v>453</v>
      </c>
    </row>
    <row r="390" spans="1:10" s="164" customFormat="1" ht="46.5" x14ac:dyDescent="0.25">
      <c r="A390" s="180"/>
      <c r="B390" s="181" t="s">
        <v>102</v>
      </c>
      <c r="C390" s="166" t="s">
        <v>170</v>
      </c>
      <c r="D390" s="166" t="s">
        <v>171</v>
      </c>
      <c r="E390" s="166" t="s">
        <v>333</v>
      </c>
      <c r="F390" s="182">
        <f>F386+F382+F378</f>
        <v>0</v>
      </c>
      <c r="G390" s="182">
        <f>G386+G382+G378</f>
        <v>0</v>
      </c>
      <c r="H390" s="182">
        <f>H386+H382+H378</f>
        <v>0</v>
      </c>
      <c r="I390" s="182">
        <f>I386+I382+I378</f>
        <v>0</v>
      </c>
      <c r="J390" s="164" t="s">
        <v>453</v>
      </c>
    </row>
    <row r="391" spans="1:10" s="164" customFormat="1" ht="23.25" x14ac:dyDescent="0.25">
      <c r="A391" s="180"/>
      <c r="B391" s="181"/>
      <c r="C391" s="166"/>
      <c r="D391" s="166"/>
      <c r="E391" s="166" t="s">
        <v>334</v>
      </c>
      <c r="F391" s="182">
        <f t="shared" ref="F391:I392" si="116">F387+F383+F379</f>
        <v>100000</v>
      </c>
      <c r="G391" s="182">
        <f t="shared" si="116"/>
        <v>0</v>
      </c>
      <c r="H391" s="182">
        <f t="shared" si="116"/>
        <v>0</v>
      </c>
      <c r="I391" s="182">
        <f t="shared" si="116"/>
        <v>100000</v>
      </c>
      <c r="J391" s="164" t="s">
        <v>453</v>
      </c>
    </row>
    <row r="392" spans="1:10" s="164" customFormat="1" ht="23.25" x14ac:dyDescent="0.25">
      <c r="A392" s="180"/>
      <c r="B392" s="181"/>
      <c r="C392" s="166"/>
      <c r="D392" s="166"/>
      <c r="E392" s="166" t="s">
        <v>335</v>
      </c>
      <c r="F392" s="182">
        <f t="shared" ref="F392:G392" si="117">F388+F384+F380</f>
        <v>100000</v>
      </c>
      <c r="G392" s="182">
        <f t="shared" si="117"/>
        <v>0</v>
      </c>
      <c r="H392" s="182">
        <f t="shared" si="116"/>
        <v>0</v>
      </c>
      <c r="I392" s="182">
        <f t="shared" si="116"/>
        <v>100000</v>
      </c>
      <c r="J392" s="164" t="s">
        <v>453</v>
      </c>
    </row>
    <row r="393" spans="1:10" s="164" customFormat="1" ht="23.25" x14ac:dyDescent="0.25">
      <c r="A393" s="171"/>
      <c r="B393" s="195"/>
      <c r="F393" s="194"/>
      <c r="G393" s="173"/>
      <c r="H393" s="173"/>
      <c r="I393" s="173"/>
      <c r="J393" s="164" t="s">
        <v>453</v>
      </c>
    </row>
    <row r="394" spans="1:10" s="105" customFormat="1" ht="30" hidden="1" x14ac:dyDescent="0.25">
      <c r="A394" s="114" t="s">
        <v>172</v>
      </c>
      <c r="B394" s="116" t="s">
        <v>96</v>
      </c>
      <c r="C394" s="116" t="s">
        <v>125</v>
      </c>
      <c r="D394" s="116" t="s">
        <v>173</v>
      </c>
      <c r="E394" s="117"/>
      <c r="F394" s="118"/>
      <c r="G394" s="119"/>
      <c r="H394" s="119"/>
      <c r="I394" s="119"/>
      <c r="J394" s="105" t="s">
        <v>454</v>
      </c>
    </row>
    <row r="395" spans="1:10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5" t="s">
        <v>454</v>
      </c>
    </row>
    <row r="396" spans="1:10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5" t="s">
        <v>454</v>
      </c>
    </row>
    <row r="397" spans="1:10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18">F397+G397-H397</f>
        <v>0</v>
      </c>
      <c r="J397" s="105" t="s">
        <v>454</v>
      </c>
    </row>
    <row r="398" spans="1:10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5" t="s">
        <v>454</v>
      </c>
    </row>
    <row r="399" spans="1:10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5" t="s">
        <v>454</v>
      </c>
    </row>
    <row r="400" spans="1:10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5" t="s">
        <v>454</v>
      </c>
    </row>
    <row r="401" spans="1:10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19">F401+G401-H401</f>
        <v>0</v>
      </c>
      <c r="J401" s="105" t="s">
        <v>454</v>
      </c>
    </row>
    <row r="402" spans="1:10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5" t="s">
        <v>454</v>
      </c>
    </row>
    <row r="403" spans="1:10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5" t="s">
        <v>454</v>
      </c>
    </row>
    <row r="404" spans="1:10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5" t="s">
        <v>454</v>
      </c>
    </row>
    <row r="405" spans="1:10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20">F405+G405-H405</f>
        <v>0</v>
      </c>
      <c r="J405" s="105" t="s">
        <v>454</v>
      </c>
    </row>
    <row r="406" spans="1:10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5" t="s">
        <v>454</v>
      </c>
    </row>
    <row r="407" spans="1:10" s="105" customFormat="1" ht="30" hidden="1" x14ac:dyDescent="0.25">
      <c r="A407" s="107"/>
      <c r="B407" s="108" t="s">
        <v>102</v>
      </c>
      <c r="C407" s="109" t="s">
        <v>125</v>
      </c>
      <c r="D407" s="109" t="s">
        <v>173</v>
      </c>
      <c r="E407" s="110" t="s">
        <v>333</v>
      </c>
      <c r="F407" s="111">
        <f>F403+F399+F395</f>
        <v>0</v>
      </c>
      <c r="G407" s="111">
        <f>G403+G399+G395</f>
        <v>0</v>
      </c>
      <c r="H407" s="111">
        <f>H403+H399+H395</f>
        <v>0</v>
      </c>
      <c r="I407" s="111">
        <f>I403+I399+I395</f>
        <v>0</v>
      </c>
      <c r="J407" s="105" t="s">
        <v>454</v>
      </c>
    </row>
    <row r="408" spans="1:10" s="105" customFormat="1" ht="15" hidden="1" x14ac:dyDescent="0.25">
      <c r="A408" s="107"/>
      <c r="B408" s="108"/>
      <c r="C408" s="109"/>
      <c r="D408" s="109"/>
      <c r="E408" s="110" t="s">
        <v>334</v>
      </c>
      <c r="F408" s="111">
        <f t="shared" ref="F408:I408" si="121">F404+F400+F396</f>
        <v>0</v>
      </c>
      <c r="G408" s="111">
        <f t="shared" si="121"/>
        <v>0</v>
      </c>
      <c r="H408" s="111">
        <f t="shared" si="121"/>
        <v>0</v>
      </c>
      <c r="I408" s="111">
        <f t="shared" si="121"/>
        <v>0</v>
      </c>
      <c r="J408" s="105" t="s">
        <v>454</v>
      </c>
    </row>
    <row r="409" spans="1:10" s="105" customFormat="1" ht="15" hidden="1" x14ac:dyDescent="0.25">
      <c r="A409" s="107"/>
      <c r="B409" s="108"/>
      <c r="C409" s="109"/>
      <c r="D409" s="109"/>
      <c r="E409" s="110" t="s">
        <v>335</v>
      </c>
      <c r="F409" s="111">
        <f t="shared" ref="F409:I409" si="122">F405+F401+F397</f>
        <v>0</v>
      </c>
      <c r="G409" s="111">
        <f t="shared" si="122"/>
        <v>0</v>
      </c>
      <c r="H409" s="111">
        <f t="shared" si="122"/>
        <v>0</v>
      </c>
      <c r="I409" s="111">
        <f t="shared" si="122"/>
        <v>0</v>
      </c>
      <c r="J409" s="105" t="s">
        <v>454</v>
      </c>
    </row>
    <row r="410" spans="1:10" s="105" customFormat="1" ht="15" hidden="1" x14ac:dyDescent="0.25">
      <c r="A410" s="103"/>
      <c r="B410" s="113"/>
      <c r="E410" s="106"/>
      <c r="F410" s="101"/>
      <c r="G410" s="102"/>
      <c r="H410" s="102"/>
      <c r="I410" s="102"/>
      <c r="J410" s="105" t="s">
        <v>454</v>
      </c>
    </row>
    <row r="411" spans="1:10" s="164" customFormat="1" ht="46.5" x14ac:dyDescent="0.25">
      <c r="A411" s="293" t="s">
        <v>174</v>
      </c>
      <c r="B411" s="294"/>
      <c r="C411" s="295"/>
      <c r="D411" s="295" t="s">
        <v>155</v>
      </c>
      <c r="E411" s="295" t="s">
        <v>333</v>
      </c>
      <c r="F411" s="296">
        <f>F407+F390+F373+F356+F339+F322+F305+F288</f>
        <v>0</v>
      </c>
      <c r="G411" s="296">
        <f t="shared" ref="G411:I411" si="123">G407+G390+G373+G356+G339+G322+G305+G288</f>
        <v>0</v>
      </c>
      <c r="H411" s="296">
        <f t="shared" si="123"/>
        <v>0</v>
      </c>
      <c r="I411" s="296">
        <f t="shared" si="123"/>
        <v>0</v>
      </c>
      <c r="J411" s="164" t="s">
        <v>455</v>
      </c>
    </row>
    <row r="412" spans="1:10" s="164" customFormat="1" ht="23.25" x14ac:dyDescent="0.25">
      <c r="A412" s="297"/>
      <c r="B412" s="298"/>
      <c r="C412" s="299"/>
      <c r="D412" s="299"/>
      <c r="E412" s="299" t="s">
        <v>334</v>
      </c>
      <c r="F412" s="300">
        <f t="shared" ref="F412:I413" si="124">F408+F391+F374+F357+F340+F323+F306+F289</f>
        <v>100000</v>
      </c>
      <c r="G412" s="300">
        <f t="shared" si="124"/>
        <v>0</v>
      </c>
      <c r="H412" s="300">
        <f t="shared" si="124"/>
        <v>0</v>
      </c>
      <c r="I412" s="300">
        <f t="shared" si="124"/>
        <v>100000</v>
      </c>
      <c r="J412" s="164" t="s">
        <v>455</v>
      </c>
    </row>
    <row r="413" spans="1:10" s="164" customFormat="1" ht="23.25" x14ac:dyDescent="0.25">
      <c r="A413" s="297"/>
      <c r="B413" s="298"/>
      <c r="C413" s="299"/>
      <c r="D413" s="299"/>
      <c r="E413" s="299" t="s">
        <v>335</v>
      </c>
      <c r="F413" s="300">
        <f t="shared" si="124"/>
        <v>100000</v>
      </c>
      <c r="G413" s="300">
        <f t="shared" si="124"/>
        <v>0</v>
      </c>
      <c r="H413" s="300">
        <f t="shared" si="124"/>
        <v>0</v>
      </c>
      <c r="I413" s="300">
        <f t="shared" si="124"/>
        <v>100000</v>
      </c>
      <c r="J413" s="164" t="s">
        <v>455</v>
      </c>
    </row>
    <row r="414" spans="1:10" s="164" customFormat="1" ht="24" thickBot="1" x14ac:dyDescent="0.3">
      <c r="A414" s="180"/>
      <c r="B414" s="181"/>
      <c r="C414" s="166"/>
      <c r="D414" s="166"/>
      <c r="E414" s="166"/>
      <c r="F414" s="182"/>
      <c r="G414" s="183"/>
      <c r="H414" s="183"/>
      <c r="I414" s="183"/>
      <c r="J414" s="164" t="s">
        <v>455</v>
      </c>
    </row>
    <row r="415" spans="1:10" s="166" customFormat="1" ht="46.5" x14ac:dyDescent="0.25">
      <c r="A415" s="309" t="s">
        <v>92</v>
      </c>
      <c r="B415" s="310"/>
      <c r="C415" s="311" t="s">
        <v>116</v>
      </c>
      <c r="D415" s="311" t="s">
        <v>175</v>
      </c>
      <c r="E415" s="311"/>
      <c r="F415" s="312"/>
      <c r="G415" s="313"/>
      <c r="H415" s="313"/>
      <c r="I415" s="313"/>
      <c r="J415" s="166" t="s">
        <v>489</v>
      </c>
    </row>
    <row r="416" spans="1:10" s="164" customFormat="1" ht="23.25" x14ac:dyDescent="0.25">
      <c r="A416" s="171"/>
      <c r="B416" s="195"/>
      <c r="F416" s="194"/>
      <c r="G416" s="173"/>
      <c r="H416" s="173"/>
      <c r="I416" s="173"/>
      <c r="J416" s="166" t="s">
        <v>489</v>
      </c>
    </row>
    <row r="417" spans="1:10" s="164" customFormat="1" ht="46.5" hidden="1" x14ac:dyDescent="0.25">
      <c r="A417" s="174" t="s">
        <v>176</v>
      </c>
      <c r="B417" s="176" t="s">
        <v>96</v>
      </c>
      <c r="C417" s="176" t="s">
        <v>93</v>
      </c>
      <c r="D417" s="176" t="s">
        <v>177</v>
      </c>
      <c r="E417" s="176"/>
      <c r="F417" s="198"/>
      <c r="G417" s="178"/>
      <c r="H417" s="178"/>
      <c r="I417" s="178"/>
      <c r="J417" s="164" t="s">
        <v>456</v>
      </c>
    </row>
    <row r="418" spans="1:10" s="164" customFormat="1" ht="23.25" hidden="1" x14ac:dyDescent="0.25">
      <c r="A418" s="171"/>
      <c r="B418" s="179" t="s">
        <v>98</v>
      </c>
      <c r="D418" s="164" t="s">
        <v>99</v>
      </c>
      <c r="E418" s="164" t="s">
        <v>333</v>
      </c>
      <c r="F418" s="194">
        <v>0</v>
      </c>
      <c r="G418" s="173">
        <v>0</v>
      </c>
      <c r="H418" s="173">
        <v>0</v>
      </c>
      <c r="I418" s="173">
        <f>F418+G418-H418</f>
        <v>0</v>
      </c>
      <c r="J418" s="164" t="s">
        <v>456</v>
      </c>
    </row>
    <row r="419" spans="1:10" s="164" customFormat="1" ht="23.25" hidden="1" x14ac:dyDescent="0.25">
      <c r="A419" s="171"/>
      <c r="B419" s="179"/>
      <c r="E419" s="164" t="s">
        <v>334</v>
      </c>
      <c r="F419" s="194">
        <v>0</v>
      </c>
      <c r="G419" s="173">
        <v>0</v>
      </c>
      <c r="H419" s="173">
        <v>0</v>
      </c>
      <c r="I419" s="173">
        <f>F419+G419-H419</f>
        <v>0</v>
      </c>
      <c r="J419" s="164" t="s">
        <v>456</v>
      </c>
    </row>
    <row r="420" spans="1:10" s="164" customFormat="1" ht="23.25" hidden="1" x14ac:dyDescent="0.25">
      <c r="A420" s="171"/>
      <c r="B420" s="179"/>
      <c r="E420" s="164" t="s">
        <v>335</v>
      </c>
      <c r="F420" s="194">
        <f>SUM(F418:F419)</f>
        <v>0</v>
      </c>
      <c r="G420" s="173">
        <v>0</v>
      </c>
      <c r="H420" s="173">
        <v>0</v>
      </c>
      <c r="I420" s="173">
        <f t="shared" ref="I420" si="125">F420+G420-H420</f>
        <v>0</v>
      </c>
      <c r="J420" s="164" t="s">
        <v>456</v>
      </c>
    </row>
    <row r="421" spans="1:10" s="164" customFormat="1" ht="23.25" hidden="1" x14ac:dyDescent="0.25">
      <c r="A421" s="171"/>
      <c r="B421" s="179"/>
      <c r="F421" s="194"/>
      <c r="G421" s="173"/>
      <c r="H421" s="173"/>
      <c r="I421" s="173"/>
      <c r="J421" s="164" t="s">
        <v>456</v>
      </c>
    </row>
    <row r="422" spans="1:10" s="164" customFormat="1" ht="23.25" hidden="1" x14ac:dyDescent="0.25">
      <c r="A422" s="171"/>
      <c r="B422" s="179" t="s">
        <v>100</v>
      </c>
      <c r="D422" s="164" t="s">
        <v>101</v>
      </c>
      <c r="E422" s="164" t="s">
        <v>333</v>
      </c>
      <c r="F422" s="194">
        <v>0</v>
      </c>
      <c r="G422" s="173">
        <v>0</v>
      </c>
      <c r="H422" s="173">
        <v>0</v>
      </c>
      <c r="I422" s="173">
        <f>F422+G422-H422</f>
        <v>0</v>
      </c>
      <c r="J422" s="164" t="s">
        <v>456</v>
      </c>
    </row>
    <row r="423" spans="1:10" s="164" customFormat="1" ht="23.25" hidden="1" x14ac:dyDescent="0.25">
      <c r="A423" s="171"/>
      <c r="B423" s="179"/>
      <c r="E423" s="164" t="s">
        <v>334</v>
      </c>
      <c r="F423" s="194">
        <v>0</v>
      </c>
      <c r="G423" s="173">
        <v>0</v>
      </c>
      <c r="H423" s="173">
        <v>0</v>
      </c>
      <c r="I423" s="173">
        <f>F423+G423-H423</f>
        <v>0</v>
      </c>
      <c r="J423" s="164" t="s">
        <v>456</v>
      </c>
    </row>
    <row r="424" spans="1:10" s="164" customFormat="1" ht="23.25" hidden="1" x14ac:dyDescent="0.25">
      <c r="A424" s="171"/>
      <c r="B424" s="179"/>
      <c r="E424" s="164" t="s">
        <v>335</v>
      </c>
      <c r="F424" s="194">
        <f>SUM(F422:F423)</f>
        <v>0</v>
      </c>
      <c r="G424" s="173">
        <v>0</v>
      </c>
      <c r="H424" s="173">
        <v>0</v>
      </c>
      <c r="I424" s="173">
        <f t="shared" ref="I424" si="126">F424+G424-H424</f>
        <v>0</v>
      </c>
      <c r="J424" s="164" t="s">
        <v>456</v>
      </c>
    </row>
    <row r="425" spans="1:10" s="164" customFormat="1" ht="23.25" hidden="1" x14ac:dyDescent="0.25">
      <c r="A425" s="171"/>
      <c r="B425" s="179"/>
      <c r="F425" s="194"/>
      <c r="G425" s="173"/>
      <c r="H425" s="173"/>
      <c r="I425" s="173"/>
      <c r="J425" s="164" t="s">
        <v>456</v>
      </c>
    </row>
    <row r="426" spans="1:10" s="164" customFormat="1" ht="46.5" hidden="1" x14ac:dyDescent="0.25">
      <c r="A426" s="171"/>
      <c r="B426" s="179" t="s">
        <v>109</v>
      </c>
      <c r="D426" s="164" t="s">
        <v>110</v>
      </c>
      <c r="E426" s="164" t="s">
        <v>333</v>
      </c>
      <c r="F426" s="194">
        <v>0</v>
      </c>
      <c r="G426" s="173">
        <v>0</v>
      </c>
      <c r="H426" s="173">
        <v>0</v>
      </c>
      <c r="I426" s="173">
        <f>F426+G426-H426</f>
        <v>0</v>
      </c>
      <c r="J426" s="164" t="s">
        <v>456</v>
      </c>
    </row>
    <row r="427" spans="1:10" s="164" customFormat="1" ht="23.25" hidden="1" x14ac:dyDescent="0.25">
      <c r="A427" s="171"/>
      <c r="B427" s="179"/>
      <c r="E427" s="164" t="s">
        <v>334</v>
      </c>
      <c r="F427" s="194">
        <v>0</v>
      </c>
      <c r="G427" s="173">
        <v>0</v>
      </c>
      <c r="H427" s="173">
        <v>0</v>
      </c>
      <c r="I427" s="173">
        <f>F427+G427-H427</f>
        <v>0</v>
      </c>
      <c r="J427" s="164" t="s">
        <v>456</v>
      </c>
    </row>
    <row r="428" spans="1:10" s="164" customFormat="1" ht="23.25" hidden="1" x14ac:dyDescent="0.25">
      <c r="A428" s="171"/>
      <c r="B428" s="179"/>
      <c r="E428" s="164" t="s">
        <v>335</v>
      </c>
      <c r="F428" s="194">
        <f>SUM(F426:F427)</f>
        <v>0</v>
      </c>
      <c r="G428" s="173">
        <v>0</v>
      </c>
      <c r="H428" s="173">
        <v>0</v>
      </c>
      <c r="I428" s="173">
        <f t="shared" ref="I428" si="127">F428+G428-H428</f>
        <v>0</v>
      </c>
      <c r="J428" s="164" t="s">
        <v>456</v>
      </c>
    </row>
    <row r="429" spans="1:10" s="164" customFormat="1" ht="23.25" hidden="1" x14ac:dyDescent="0.25">
      <c r="A429" s="171"/>
      <c r="B429" s="179"/>
      <c r="F429" s="194"/>
      <c r="G429" s="173"/>
      <c r="H429" s="173"/>
      <c r="I429" s="173"/>
      <c r="J429" s="164" t="s">
        <v>456</v>
      </c>
    </row>
    <row r="430" spans="1:10" s="164" customFormat="1" ht="46.5" hidden="1" x14ac:dyDescent="0.25">
      <c r="A430" s="180"/>
      <c r="B430" s="181" t="s">
        <v>102</v>
      </c>
      <c r="C430" s="166" t="s">
        <v>93</v>
      </c>
      <c r="D430" s="166" t="s">
        <v>177</v>
      </c>
      <c r="E430" s="166" t="s">
        <v>333</v>
      </c>
      <c r="F430" s="182">
        <f>F426+F422+F418</f>
        <v>0</v>
      </c>
      <c r="G430" s="182">
        <f>G426+G422+G418</f>
        <v>0</v>
      </c>
      <c r="H430" s="182">
        <f>H426+H422+H418</f>
        <v>0</v>
      </c>
      <c r="I430" s="182">
        <f>I426+I422+I418</f>
        <v>0</v>
      </c>
      <c r="J430" s="164" t="s">
        <v>456</v>
      </c>
    </row>
    <row r="431" spans="1:10" s="164" customFormat="1" ht="23.25" hidden="1" x14ac:dyDescent="0.25">
      <c r="A431" s="180"/>
      <c r="B431" s="181"/>
      <c r="C431" s="166"/>
      <c r="D431" s="166"/>
      <c r="E431" s="166" t="s">
        <v>334</v>
      </c>
      <c r="F431" s="182">
        <f t="shared" ref="F431:I431" si="128">F427+F423+F419</f>
        <v>0</v>
      </c>
      <c r="G431" s="182">
        <f t="shared" si="128"/>
        <v>0</v>
      </c>
      <c r="H431" s="182">
        <f t="shared" si="128"/>
        <v>0</v>
      </c>
      <c r="I431" s="182">
        <f t="shared" si="128"/>
        <v>0</v>
      </c>
      <c r="J431" s="164" t="s">
        <v>456</v>
      </c>
    </row>
    <row r="432" spans="1:10" s="164" customFormat="1" ht="23.25" hidden="1" x14ac:dyDescent="0.25">
      <c r="A432" s="180"/>
      <c r="B432" s="181"/>
      <c r="C432" s="166"/>
      <c r="D432" s="166"/>
      <c r="E432" s="166" t="s">
        <v>335</v>
      </c>
      <c r="F432" s="182">
        <f t="shared" ref="F432:I432" si="129">F428+F424+F420</f>
        <v>0</v>
      </c>
      <c r="G432" s="182">
        <f t="shared" si="129"/>
        <v>0</v>
      </c>
      <c r="H432" s="182">
        <f t="shared" si="129"/>
        <v>0</v>
      </c>
      <c r="I432" s="182">
        <f t="shared" si="129"/>
        <v>0</v>
      </c>
      <c r="J432" s="164" t="s">
        <v>456</v>
      </c>
    </row>
    <row r="433" spans="1:10" s="164" customFormat="1" ht="23.25" hidden="1" x14ac:dyDescent="0.25">
      <c r="A433" s="171"/>
      <c r="B433" s="195"/>
      <c r="F433" s="194"/>
      <c r="G433" s="173"/>
      <c r="H433" s="173"/>
      <c r="I433" s="173"/>
      <c r="J433" s="164" t="s">
        <v>456</v>
      </c>
    </row>
    <row r="434" spans="1:10" s="164" customFormat="1" ht="46.5" x14ac:dyDescent="0.25">
      <c r="A434" s="174" t="s">
        <v>178</v>
      </c>
      <c r="B434" s="176" t="s">
        <v>96</v>
      </c>
      <c r="C434" s="176" t="s">
        <v>104</v>
      </c>
      <c r="D434" s="176" t="s">
        <v>179</v>
      </c>
      <c r="E434" s="176"/>
      <c r="F434" s="198" t="s">
        <v>2</v>
      </c>
      <c r="G434" s="178"/>
      <c r="H434" s="178"/>
      <c r="I434" s="178"/>
      <c r="J434" s="164" t="s">
        <v>457</v>
      </c>
    </row>
    <row r="435" spans="1:10" s="164" customFormat="1" ht="23.25" x14ac:dyDescent="0.25">
      <c r="A435" s="171"/>
      <c r="B435" s="179" t="s">
        <v>98</v>
      </c>
      <c r="D435" s="164" t="s">
        <v>99</v>
      </c>
      <c r="E435" s="164" t="s">
        <v>333</v>
      </c>
      <c r="F435" s="194">
        <v>209500</v>
      </c>
      <c r="G435" s="173">
        <v>0</v>
      </c>
      <c r="H435" s="173">
        <v>0</v>
      </c>
      <c r="I435" s="173">
        <v>231354.84</v>
      </c>
      <c r="J435" s="164" t="s">
        <v>457</v>
      </c>
    </row>
    <row r="436" spans="1:10" s="164" customFormat="1" ht="23.25" x14ac:dyDescent="0.25">
      <c r="A436" s="171"/>
      <c r="B436" s="179"/>
      <c r="E436" s="164" t="s">
        <v>334</v>
      </c>
      <c r="F436" s="194">
        <v>1306686.1000000001</v>
      </c>
      <c r="G436" s="173">
        <v>0</v>
      </c>
      <c r="H436" s="173">
        <v>0</v>
      </c>
      <c r="I436" s="173">
        <f>F436+G436-H436</f>
        <v>1306686.1000000001</v>
      </c>
      <c r="J436" s="164" t="s">
        <v>457</v>
      </c>
    </row>
    <row r="437" spans="1:10" s="164" customFormat="1" ht="23.25" x14ac:dyDescent="0.25">
      <c r="A437" s="171"/>
      <c r="B437" s="179"/>
      <c r="E437" s="164" t="s">
        <v>335</v>
      </c>
      <c r="F437" s="194">
        <v>1516186.1</v>
      </c>
      <c r="G437" s="173">
        <v>21854.84</v>
      </c>
      <c r="H437" s="173">
        <v>0</v>
      </c>
      <c r="I437" s="173">
        <f t="shared" ref="I437" si="130">F437+G437-H437</f>
        <v>1538040.9400000002</v>
      </c>
      <c r="J437" s="164" t="s">
        <v>457</v>
      </c>
    </row>
    <row r="438" spans="1:10" s="164" customFormat="1" ht="23.25" x14ac:dyDescent="0.25">
      <c r="A438" s="171"/>
      <c r="B438" s="179"/>
      <c r="F438" s="194"/>
      <c r="G438" s="173"/>
      <c r="H438" s="173"/>
      <c r="I438" s="173"/>
      <c r="J438" s="164" t="s">
        <v>457</v>
      </c>
    </row>
    <row r="439" spans="1:10" s="164" customFormat="1" ht="23.25" x14ac:dyDescent="0.25">
      <c r="A439" s="171"/>
      <c r="B439" s="179" t="s">
        <v>100</v>
      </c>
      <c r="D439" s="164" t="s">
        <v>101</v>
      </c>
      <c r="E439" s="164" t="s">
        <v>333</v>
      </c>
      <c r="F439" s="194">
        <v>1600</v>
      </c>
      <c r="G439" s="173">
        <v>0</v>
      </c>
      <c r="H439" s="173">
        <v>0</v>
      </c>
      <c r="I439" s="173">
        <v>0</v>
      </c>
      <c r="J439" s="164" t="s">
        <v>457</v>
      </c>
    </row>
    <row r="440" spans="1:10" s="164" customFormat="1" ht="23.25" x14ac:dyDescent="0.25">
      <c r="A440" s="171"/>
      <c r="B440" s="179"/>
      <c r="E440" s="164" t="s">
        <v>334</v>
      </c>
      <c r="F440" s="194">
        <v>75000</v>
      </c>
      <c r="G440" s="173">
        <v>0</v>
      </c>
      <c r="H440" s="173">
        <v>0</v>
      </c>
      <c r="I440" s="173">
        <f>F440+G440-H440</f>
        <v>75000</v>
      </c>
      <c r="J440" s="164" t="s">
        <v>457</v>
      </c>
    </row>
    <row r="441" spans="1:10" s="164" customFormat="1" ht="23.25" x14ac:dyDescent="0.25">
      <c r="A441" s="171"/>
      <c r="B441" s="179"/>
      <c r="E441" s="164" t="s">
        <v>335</v>
      </c>
      <c r="F441" s="194">
        <f>SUM(F439:F440)</f>
        <v>76600</v>
      </c>
      <c r="G441" s="173">
        <v>0</v>
      </c>
      <c r="H441" s="173">
        <v>1600</v>
      </c>
      <c r="I441" s="173">
        <f t="shared" ref="I441" si="131">F441+G441-H441</f>
        <v>75000</v>
      </c>
      <c r="J441" s="164" t="s">
        <v>457</v>
      </c>
    </row>
    <row r="442" spans="1:10" s="164" customFormat="1" ht="23.25" x14ac:dyDescent="0.25">
      <c r="A442" s="171"/>
      <c r="B442" s="179"/>
      <c r="F442" s="194"/>
      <c r="G442" s="173"/>
      <c r="H442" s="173"/>
      <c r="I442" s="173"/>
      <c r="J442" s="164" t="s">
        <v>457</v>
      </c>
    </row>
    <row r="443" spans="1:10" s="164" customFormat="1" ht="46.5" x14ac:dyDescent="0.25">
      <c r="A443" s="171"/>
      <c r="B443" s="179" t="s">
        <v>109</v>
      </c>
      <c r="D443" s="164" t="s">
        <v>110</v>
      </c>
      <c r="E443" s="164" t="s">
        <v>333</v>
      </c>
      <c r="F443" s="194">
        <v>0</v>
      </c>
      <c r="G443" s="173">
        <v>0</v>
      </c>
      <c r="H443" s="173">
        <v>0</v>
      </c>
      <c r="I443" s="173">
        <f>F443+G443-H443</f>
        <v>0</v>
      </c>
      <c r="J443" s="164" t="s">
        <v>457</v>
      </c>
    </row>
    <row r="444" spans="1:10" s="164" customFormat="1" ht="23.25" x14ac:dyDescent="0.25">
      <c r="A444" s="171"/>
      <c r="B444" s="179"/>
      <c r="E444" s="164" t="s">
        <v>334</v>
      </c>
      <c r="F444" s="194">
        <v>0</v>
      </c>
      <c r="G444" s="173">
        <v>0</v>
      </c>
      <c r="H444" s="173">
        <v>0</v>
      </c>
      <c r="I444" s="173">
        <f>F444+G444-H444</f>
        <v>0</v>
      </c>
      <c r="J444" s="164" t="s">
        <v>457</v>
      </c>
    </row>
    <row r="445" spans="1:10" s="164" customFormat="1" ht="23.25" x14ac:dyDescent="0.25">
      <c r="A445" s="171"/>
      <c r="B445" s="179"/>
      <c r="E445" s="164" t="s">
        <v>335</v>
      </c>
      <c r="F445" s="194">
        <f>SUM(F443:F444)</f>
        <v>0</v>
      </c>
      <c r="G445" s="173">
        <v>0</v>
      </c>
      <c r="H445" s="173">
        <v>0</v>
      </c>
      <c r="I445" s="173">
        <f t="shared" ref="I445" si="132">F445+G445-H445</f>
        <v>0</v>
      </c>
      <c r="J445" s="164" t="s">
        <v>457</v>
      </c>
    </row>
    <row r="446" spans="1:10" s="164" customFormat="1" ht="23.25" x14ac:dyDescent="0.25">
      <c r="A446" s="171"/>
      <c r="B446" s="179"/>
      <c r="F446" s="194"/>
      <c r="G446" s="173"/>
      <c r="H446" s="173"/>
      <c r="I446" s="173"/>
      <c r="J446" s="164" t="s">
        <v>457</v>
      </c>
    </row>
    <row r="447" spans="1:10" s="164" customFormat="1" ht="46.5" x14ac:dyDescent="0.25">
      <c r="A447" s="180"/>
      <c r="B447" s="181" t="s">
        <v>102</v>
      </c>
      <c r="C447" s="166" t="s">
        <v>104</v>
      </c>
      <c r="D447" s="166" t="s">
        <v>179</v>
      </c>
      <c r="E447" s="166" t="s">
        <v>333</v>
      </c>
      <c r="F447" s="182">
        <f>F443+F439+F435</f>
        <v>211100</v>
      </c>
      <c r="G447" s="182">
        <f>G443+G439+G435</f>
        <v>0</v>
      </c>
      <c r="H447" s="182">
        <f>H443+H439+H435</f>
        <v>0</v>
      </c>
      <c r="I447" s="182">
        <f>I443+I439+I435</f>
        <v>231354.84</v>
      </c>
      <c r="J447" s="164" t="s">
        <v>457</v>
      </c>
    </row>
    <row r="448" spans="1:10" s="164" customFormat="1" ht="23.25" x14ac:dyDescent="0.25">
      <c r="A448" s="180"/>
      <c r="B448" s="181"/>
      <c r="C448" s="166"/>
      <c r="D448" s="166"/>
      <c r="E448" s="166" t="s">
        <v>334</v>
      </c>
      <c r="F448" s="182">
        <f t="shared" ref="F448:I448" si="133">F444+F440+F436</f>
        <v>1381686.1</v>
      </c>
      <c r="G448" s="182">
        <f t="shared" si="133"/>
        <v>0</v>
      </c>
      <c r="H448" s="182">
        <f t="shared" si="133"/>
        <v>0</v>
      </c>
      <c r="I448" s="182">
        <f t="shared" si="133"/>
        <v>1381686.1</v>
      </c>
      <c r="J448" s="164" t="s">
        <v>457</v>
      </c>
    </row>
    <row r="449" spans="1:10" s="164" customFormat="1" ht="23.25" x14ac:dyDescent="0.25">
      <c r="A449" s="180"/>
      <c r="B449" s="181"/>
      <c r="C449" s="166"/>
      <c r="D449" s="166"/>
      <c r="E449" s="166" t="s">
        <v>335</v>
      </c>
      <c r="F449" s="182">
        <f t="shared" ref="F449:I449" si="134">F445+F441+F437</f>
        <v>1592786.1</v>
      </c>
      <c r="G449" s="182">
        <f t="shared" si="134"/>
        <v>21854.84</v>
      </c>
      <c r="H449" s="182">
        <f t="shared" si="134"/>
        <v>1600</v>
      </c>
      <c r="I449" s="182">
        <f t="shared" si="134"/>
        <v>1613040.9400000002</v>
      </c>
      <c r="J449" s="164" t="s">
        <v>457</v>
      </c>
    </row>
    <row r="450" spans="1:10" s="164" customFormat="1" ht="23.25" x14ac:dyDescent="0.25">
      <c r="A450" s="171"/>
      <c r="B450" s="195"/>
      <c r="F450" s="194"/>
      <c r="G450" s="173"/>
      <c r="H450" s="173"/>
      <c r="I450" s="173"/>
      <c r="J450" s="164" t="s">
        <v>457</v>
      </c>
    </row>
    <row r="451" spans="1:10" s="105" customFormat="1" ht="30" hidden="1" x14ac:dyDescent="0.25">
      <c r="A451" s="114" t="s">
        <v>180</v>
      </c>
      <c r="B451" s="116" t="s">
        <v>96</v>
      </c>
      <c r="C451" s="116" t="s">
        <v>107</v>
      </c>
      <c r="D451" s="116" t="s">
        <v>375</v>
      </c>
      <c r="E451" s="117"/>
      <c r="F451" s="118"/>
      <c r="G451" s="119"/>
      <c r="H451" s="119"/>
      <c r="I451" s="119"/>
      <c r="J451" s="105" t="s">
        <v>458</v>
      </c>
    </row>
    <row r="452" spans="1:10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5" t="s">
        <v>458</v>
      </c>
    </row>
    <row r="453" spans="1:10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5" t="s">
        <v>458</v>
      </c>
    </row>
    <row r="454" spans="1:10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35">F454+G454-H454</f>
        <v>0</v>
      </c>
      <c r="J454" s="105" t="s">
        <v>458</v>
      </c>
    </row>
    <row r="455" spans="1:10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5" t="s">
        <v>458</v>
      </c>
    </row>
    <row r="456" spans="1:10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5" t="s">
        <v>458</v>
      </c>
    </row>
    <row r="457" spans="1:10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5" t="s">
        <v>458</v>
      </c>
    </row>
    <row r="458" spans="1:10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36">F458+G458-H458</f>
        <v>0</v>
      </c>
      <c r="J458" s="105" t="s">
        <v>458</v>
      </c>
    </row>
    <row r="459" spans="1:10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5" t="s">
        <v>458</v>
      </c>
    </row>
    <row r="460" spans="1:10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5" t="s">
        <v>458</v>
      </c>
    </row>
    <row r="461" spans="1:10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5" t="s">
        <v>458</v>
      </c>
    </row>
    <row r="462" spans="1:10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37">F462+G462-H462</f>
        <v>0</v>
      </c>
      <c r="J462" s="105" t="s">
        <v>458</v>
      </c>
    </row>
    <row r="463" spans="1:10" s="105" customFormat="1" ht="15" hidden="1" x14ac:dyDescent="0.25">
      <c r="A463" s="103"/>
      <c r="B463" s="113"/>
      <c r="E463" s="106"/>
      <c r="F463" s="101"/>
      <c r="G463" s="102"/>
      <c r="H463" s="102"/>
      <c r="I463" s="102"/>
      <c r="J463" s="105" t="s">
        <v>458</v>
      </c>
    </row>
    <row r="464" spans="1:10" s="105" customFormat="1" ht="30" hidden="1" x14ac:dyDescent="0.25">
      <c r="A464" s="107"/>
      <c r="B464" s="108" t="s">
        <v>102</v>
      </c>
      <c r="C464" s="109" t="s">
        <v>107</v>
      </c>
      <c r="D464" s="109" t="s">
        <v>375</v>
      </c>
      <c r="E464" s="110" t="s">
        <v>333</v>
      </c>
      <c r="F464" s="111">
        <f>F460+F456+F452</f>
        <v>0</v>
      </c>
      <c r="G464" s="111">
        <f>G460+G456+G452</f>
        <v>0</v>
      </c>
      <c r="H464" s="111">
        <f>H460+H456+H452</f>
        <v>0</v>
      </c>
      <c r="I464" s="111">
        <f>I460+I456+I452</f>
        <v>0</v>
      </c>
      <c r="J464" s="105" t="s">
        <v>458</v>
      </c>
    </row>
    <row r="465" spans="1:10" s="105" customFormat="1" ht="15" hidden="1" x14ac:dyDescent="0.25">
      <c r="A465" s="107"/>
      <c r="B465" s="108"/>
      <c r="C465" s="109"/>
      <c r="D465" s="109"/>
      <c r="E465" s="110" t="s">
        <v>334</v>
      </c>
      <c r="F465" s="111">
        <f t="shared" ref="F465:I465" si="138">F461+F457+F453</f>
        <v>0</v>
      </c>
      <c r="G465" s="111">
        <f t="shared" si="138"/>
        <v>0</v>
      </c>
      <c r="H465" s="111">
        <f t="shared" si="138"/>
        <v>0</v>
      </c>
      <c r="I465" s="111">
        <f t="shared" si="138"/>
        <v>0</v>
      </c>
      <c r="J465" s="105" t="s">
        <v>458</v>
      </c>
    </row>
    <row r="466" spans="1:10" s="105" customFormat="1" ht="15" hidden="1" x14ac:dyDescent="0.25">
      <c r="A466" s="107"/>
      <c r="B466" s="108"/>
      <c r="C466" s="109"/>
      <c r="D466" s="109"/>
      <c r="E466" s="110" t="s">
        <v>335</v>
      </c>
      <c r="F466" s="111">
        <f t="shared" ref="F466:I466" si="139">F462+F458+F454</f>
        <v>0</v>
      </c>
      <c r="G466" s="111">
        <f t="shared" si="139"/>
        <v>0</v>
      </c>
      <c r="H466" s="111">
        <f t="shared" si="139"/>
        <v>0</v>
      </c>
      <c r="I466" s="111">
        <f t="shared" si="139"/>
        <v>0</v>
      </c>
      <c r="J466" s="105" t="s">
        <v>458</v>
      </c>
    </row>
    <row r="467" spans="1:10" s="105" customFormat="1" ht="15" hidden="1" x14ac:dyDescent="0.25">
      <c r="A467" s="103"/>
      <c r="B467" s="113"/>
      <c r="E467" s="106"/>
      <c r="F467" s="101"/>
      <c r="G467" s="102"/>
      <c r="H467" s="102"/>
      <c r="I467" s="102"/>
      <c r="J467" s="105" t="s">
        <v>458</v>
      </c>
    </row>
    <row r="468" spans="1:10" s="105" customFormat="1" ht="15" hidden="1" x14ac:dyDescent="0.25">
      <c r="A468" s="103"/>
      <c r="B468" s="113"/>
      <c r="E468" s="106"/>
      <c r="F468" s="101"/>
      <c r="G468" s="102"/>
      <c r="H468" s="102"/>
      <c r="I468" s="102"/>
      <c r="J468" s="105" t="s">
        <v>458</v>
      </c>
    </row>
    <row r="469" spans="1:10" s="164" customFormat="1" ht="46.5" x14ac:dyDescent="0.25">
      <c r="A469" s="293" t="s">
        <v>181</v>
      </c>
      <c r="B469" s="294"/>
      <c r="C469" s="295"/>
      <c r="D469" s="295" t="s">
        <v>175</v>
      </c>
      <c r="E469" s="295" t="s">
        <v>333</v>
      </c>
      <c r="F469" s="296">
        <f>F464+F447+F430</f>
        <v>211100</v>
      </c>
      <c r="G469" s="296">
        <f t="shared" ref="G469:I469" si="140">G464+G447+G430</f>
        <v>0</v>
      </c>
      <c r="H469" s="296">
        <f t="shared" si="140"/>
        <v>0</v>
      </c>
      <c r="I469" s="296">
        <f t="shared" si="140"/>
        <v>231354.84</v>
      </c>
      <c r="J469" s="164" t="s">
        <v>459</v>
      </c>
    </row>
    <row r="470" spans="1:10" s="164" customFormat="1" ht="23.25" x14ac:dyDescent="0.25">
      <c r="A470" s="297"/>
      <c r="B470" s="298"/>
      <c r="C470" s="299"/>
      <c r="D470" s="299"/>
      <c r="E470" s="299" t="s">
        <v>334</v>
      </c>
      <c r="F470" s="300">
        <f t="shared" ref="F470:I471" si="141">F465+F448+F431</f>
        <v>1381686.1</v>
      </c>
      <c r="G470" s="300">
        <f t="shared" si="141"/>
        <v>0</v>
      </c>
      <c r="H470" s="300">
        <f t="shared" si="141"/>
        <v>0</v>
      </c>
      <c r="I470" s="300">
        <f t="shared" si="141"/>
        <v>1381686.1</v>
      </c>
      <c r="J470" s="164" t="s">
        <v>459</v>
      </c>
    </row>
    <row r="471" spans="1:10" s="164" customFormat="1" ht="23.25" x14ac:dyDescent="0.25">
      <c r="A471" s="297"/>
      <c r="B471" s="298"/>
      <c r="C471" s="299"/>
      <c r="D471" s="299"/>
      <c r="E471" s="299" t="s">
        <v>335</v>
      </c>
      <c r="F471" s="300">
        <f t="shared" si="141"/>
        <v>1592786.1</v>
      </c>
      <c r="G471" s="300">
        <f t="shared" si="141"/>
        <v>21854.84</v>
      </c>
      <c r="H471" s="300">
        <f t="shared" si="141"/>
        <v>1600</v>
      </c>
      <c r="I471" s="300">
        <f t="shared" si="141"/>
        <v>1613040.9400000002</v>
      </c>
      <c r="J471" s="164" t="s">
        <v>459</v>
      </c>
    </row>
    <row r="472" spans="1:10" s="164" customFormat="1" ht="24" thickBot="1" x14ac:dyDescent="0.3">
      <c r="A472" s="180"/>
      <c r="B472" s="181"/>
      <c r="C472" s="166"/>
      <c r="D472" s="166"/>
      <c r="E472" s="166"/>
      <c r="F472" s="182"/>
      <c r="G472" s="183"/>
      <c r="H472" s="183"/>
      <c r="I472" s="183"/>
      <c r="J472" s="164" t="s">
        <v>459</v>
      </c>
    </row>
    <row r="473" spans="1:10" s="166" customFormat="1" ht="35.25" customHeight="1" x14ac:dyDescent="0.25">
      <c r="A473" s="309" t="s">
        <v>92</v>
      </c>
      <c r="B473" s="310"/>
      <c r="C473" s="311" t="s">
        <v>119</v>
      </c>
      <c r="D473" s="311" t="s">
        <v>182</v>
      </c>
      <c r="E473" s="311"/>
      <c r="F473" s="312"/>
      <c r="G473" s="313"/>
      <c r="H473" s="313"/>
      <c r="I473" s="313"/>
      <c r="J473" s="166" t="s">
        <v>488</v>
      </c>
    </row>
    <row r="474" spans="1:10" s="164" customFormat="1" ht="23.25" x14ac:dyDescent="0.25">
      <c r="A474" s="171"/>
      <c r="B474" s="195"/>
      <c r="F474" s="194"/>
      <c r="G474" s="173"/>
      <c r="H474" s="173"/>
      <c r="I474" s="173"/>
      <c r="J474" s="166" t="s">
        <v>488</v>
      </c>
    </row>
    <row r="475" spans="1:10" s="164" customFormat="1" ht="23.25" hidden="1" x14ac:dyDescent="0.25">
      <c r="A475" s="174" t="s">
        <v>183</v>
      </c>
      <c r="B475" s="176" t="s">
        <v>96</v>
      </c>
      <c r="C475" s="176" t="s">
        <v>184</v>
      </c>
      <c r="D475" s="176" t="s">
        <v>185</v>
      </c>
      <c r="E475" s="176"/>
      <c r="F475" s="198"/>
      <c r="G475" s="178"/>
      <c r="H475" s="178"/>
      <c r="I475" s="178"/>
      <c r="J475" s="164" t="s">
        <v>460</v>
      </c>
    </row>
    <row r="476" spans="1:10" s="164" customFormat="1" ht="23.25" hidden="1" x14ac:dyDescent="0.25">
      <c r="A476" s="171"/>
      <c r="B476" s="179" t="s">
        <v>98</v>
      </c>
      <c r="D476" s="164" t="s">
        <v>99</v>
      </c>
      <c r="E476" s="164" t="s">
        <v>333</v>
      </c>
      <c r="F476" s="194">
        <v>0</v>
      </c>
      <c r="G476" s="173">
        <v>0</v>
      </c>
      <c r="H476" s="173">
        <v>0</v>
      </c>
      <c r="I476" s="173">
        <f>F476+G476-H476</f>
        <v>0</v>
      </c>
      <c r="J476" s="164" t="s">
        <v>460</v>
      </c>
    </row>
    <row r="477" spans="1:10" s="164" customFormat="1" ht="23.25" hidden="1" x14ac:dyDescent="0.25">
      <c r="A477" s="171"/>
      <c r="B477" s="179"/>
      <c r="E477" s="164" t="s">
        <v>334</v>
      </c>
      <c r="F477" s="194">
        <v>0</v>
      </c>
      <c r="G477" s="173">
        <v>0</v>
      </c>
      <c r="H477" s="173">
        <v>0</v>
      </c>
      <c r="I477" s="173">
        <f>F477+G477-H477</f>
        <v>0</v>
      </c>
      <c r="J477" s="164" t="s">
        <v>460</v>
      </c>
    </row>
    <row r="478" spans="1:10" s="164" customFormat="1" ht="23.25" hidden="1" x14ac:dyDescent="0.25">
      <c r="A478" s="171"/>
      <c r="B478" s="179"/>
      <c r="E478" s="164" t="s">
        <v>335</v>
      </c>
      <c r="F478" s="194">
        <f>SUM(F476:F477)</f>
        <v>0</v>
      </c>
      <c r="G478" s="173">
        <v>0</v>
      </c>
      <c r="H478" s="173">
        <v>0</v>
      </c>
      <c r="I478" s="173">
        <f t="shared" ref="I478" si="142">F478+G478-H478</f>
        <v>0</v>
      </c>
      <c r="J478" s="164" t="s">
        <v>460</v>
      </c>
    </row>
    <row r="479" spans="1:10" s="164" customFormat="1" ht="23.25" hidden="1" x14ac:dyDescent="0.25">
      <c r="A479" s="171"/>
      <c r="B479" s="179"/>
      <c r="F479" s="194"/>
      <c r="G479" s="173"/>
      <c r="H479" s="173"/>
      <c r="I479" s="173"/>
      <c r="J479" s="164" t="s">
        <v>460</v>
      </c>
    </row>
    <row r="480" spans="1:10" s="164" customFormat="1" ht="23.25" hidden="1" x14ac:dyDescent="0.25">
      <c r="A480" s="171"/>
      <c r="B480" s="179" t="s">
        <v>100</v>
      </c>
      <c r="D480" s="164" t="s">
        <v>101</v>
      </c>
      <c r="E480" s="164" t="s">
        <v>333</v>
      </c>
      <c r="F480" s="194">
        <v>0</v>
      </c>
      <c r="G480" s="173">
        <v>0</v>
      </c>
      <c r="H480" s="173">
        <v>0</v>
      </c>
      <c r="I480" s="173">
        <f>F480+G480-H480</f>
        <v>0</v>
      </c>
      <c r="J480" s="164" t="s">
        <v>460</v>
      </c>
    </row>
    <row r="481" spans="1:10" s="164" customFormat="1" ht="23.25" hidden="1" x14ac:dyDescent="0.25">
      <c r="A481" s="171"/>
      <c r="B481" s="179"/>
      <c r="E481" s="164" t="s">
        <v>334</v>
      </c>
      <c r="F481" s="194">
        <v>0</v>
      </c>
      <c r="G481" s="173">
        <v>0</v>
      </c>
      <c r="H481" s="173">
        <v>0</v>
      </c>
      <c r="I481" s="173">
        <f>F481+G481-H481</f>
        <v>0</v>
      </c>
      <c r="J481" s="164" t="s">
        <v>460</v>
      </c>
    </row>
    <row r="482" spans="1:10" s="164" customFormat="1" ht="23.25" hidden="1" x14ac:dyDescent="0.25">
      <c r="A482" s="171"/>
      <c r="B482" s="179"/>
      <c r="E482" s="164" t="s">
        <v>335</v>
      </c>
      <c r="F482" s="194">
        <f>SUM(F480:F481)</f>
        <v>0</v>
      </c>
      <c r="G482" s="173">
        <v>0</v>
      </c>
      <c r="H482" s="173">
        <v>0</v>
      </c>
      <c r="I482" s="173">
        <f t="shared" ref="I482" si="143">F482+G482-H482</f>
        <v>0</v>
      </c>
      <c r="J482" s="164" t="s">
        <v>460</v>
      </c>
    </row>
    <row r="483" spans="1:10" s="164" customFormat="1" ht="23.25" hidden="1" x14ac:dyDescent="0.25">
      <c r="A483" s="171"/>
      <c r="B483" s="179"/>
      <c r="F483" s="194"/>
      <c r="G483" s="173"/>
      <c r="H483" s="173"/>
      <c r="I483" s="173"/>
      <c r="J483" s="164" t="s">
        <v>460</v>
      </c>
    </row>
    <row r="484" spans="1:10" s="164" customFormat="1" ht="46.5" hidden="1" x14ac:dyDescent="0.25">
      <c r="A484" s="171"/>
      <c r="B484" s="179" t="s">
        <v>109</v>
      </c>
      <c r="D484" s="164" t="s">
        <v>110</v>
      </c>
      <c r="E484" s="164" t="s">
        <v>333</v>
      </c>
      <c r="F484" s="194">
        <v>0</v>
      </c>
      <c r="G484" s="173">
        <v>0</v>
      </c>
      <c r="H484" s="173">
        <v>0</v>
      </c>
      <c r="I484" s="173">
        <f>F484+G484-H484</f>
        <v>0</v>
      </c>
      <c r="J484" s="164" t="s">
        <v>460</v>
      </c>
    </row>
    <row r="485" spans="1:10" s="164" customFormat="1" ht="23.25" hidden="1" x14ac:dyDescent="0.25">
      <c r="A485" s="171"/>
      <c r="B485" s="179"/>
      <c r="E485" s="164" t="s">
        <v>334</v>
      </c>
      <c r="F485" s="194">
        <v>0</v>
      </c>
      <c r="G485" s="173">
        <v>0</v>
      </c>
      <c r="H485" s="173">
        <v>0</v>
      </c>
      <c r="I485" s="173">
        <f>F485+G485-H485</f>
        <v>0</v>
      </c>
      <c r="J485" s="164" t="s">
        <v>460</v>
      </c>
    </row>
    <row r="486" spans="1:10" s="164" customFormat="1" ht="23.25" hidden="1" x14ac:dyDescent="0.25">
      <c r="A486" s="171"/>
      <c r="B486" s="179"/>
      <c r="E486" s="164" t="s">
        <v>335</v>
      </c>
      <c r="F486" s="194">
        <f>SUM(F484:F485)</f>
        <v>0</v>
      </c>
      <c r="G486" s="173">
        <v>0</v>
      </c>
      <c r="H486" s="173">
        <v>0</v>
      </c>
      <c r="I486" s="173">
        <f t="shared" ref="I486" si="144">F486+G486-H486</f>
        <v>0</v>
      </c>
      <c r="J486" s="164" t="s">
        <v>460</v>
      </c>
    </row>
    <row r="487" spans="1:10" s="164" customFormat="1" ht="23.25" hidden="1" x14ac:dyDescent="0.25">
      <c r="A487" s="171"/>
      <c r="B487" s="179"/>
      <c r="F487" s="194"/>
      <c r="G487" s="173"/>
      <c r="H487" s="173"/>
      <c r="I487" s="173"/>
      <c r="J487" s="164" t="s">
        <v>460</v>
      </c>
    </row>
    <row r="488" spans="1:10" s="164" customFormat="1" ht="46.5" hidden="1" x14ac:dyDescent="0.25">
      <c r="A488" s="180"/>
      <c r="B488" s="181" t="s">
        <v>102</v>
      </c>
      <c r="C488" s="166" t="s">
        <v>184</v>
      </c>
      <c r="D488" s="166" t="s">
        <v>185</v>
      </c>
      <c r="E488" s="166" t="s">
        <v>333</v>
      </c>
      <c r="F488" s="182">
        <f>F484+F480+F476</f>
        <v>0</v>
      </c>
      <c r="G488" s="182">
        <f>G484+G480+G476</f>
        <v>0</v>
      </c>
      <c r="H488" s="182">
        <f>H484+H480+H476</f>
        <v>0</v>
      </c>
      <c r="I488" s="182">
        <f>I484+I480+I476</f>
        <v>0</v>
      </c>
      <c r="J488" s="164" t="s">
        <v>460</v>
      </c>
    </row>
    <row r="489" spans="1:10" s="164" customFormat="1" ht="23.25" hidden="1" x14ac:dyDescent="0.25">
      <c r="A489" s="180"/>
      <c r="B489" s="181"/>
      <c r="C489" s="166"/>
      <c r="D489" s="166"/>
      <c r="E489" s="166" t="s">
        <v>334</v>
      </c>
      <c r="F489" s="182">
        <f t="shared" ref="F489:I489" si="145">F485+F481+F477</f>
        <v>0</v>
      </c>
      <c r="G489" s="182">
        <f t="shared" si="145"/>
        <v>0</v>
      </c>
      <c r="H489" s="182">
        <f t="shared" si="145"/>
        <v>0</v>
      </c>
      <c r="I489" s="182">
        <f t="shared" si="145"/>
        <v>0</v>
      </c>
      <c r="J489" s="164" t="s">
        <v>460</v>
      </c>
    </row>
    <row r="490" spans="1:10" s="164" customFormat="1" ht="23.25" hidden="1" x14ac:dyDescent="0.25">
      <c r="A490" s="180"/>
      <c r="B490" s="181"/>
      <c r="C490" s="166"/>
      <c r="D490" s="166"/>
      <c r="E490" s="166" t="s">
        <v>335</v>
      </c>
      <c r="F490" s="182">
        <f>F486+F482+F478</f>
        <v>0</v>
      </c>
      <c r="G490" s="182">
        <f t="shared" ref="G490:I490" si="146">G486+G482+G478</f>
        <v>0</v>
      </c>
      <c r="H490" s="182">
        <f t="shared" si="146"/>
        <v>0</v>
      </c>
      <c r="I490" s="182">
        <f t="shared" si="146"/>
        <v>0</v>
      </c>
      <c r="J490" s="164" t="s">
        <v>460</v>
      </c>
    </row>
    <row r="491" spans="1:10" s="164" customFormat="1" ht="23.25" hidden="1" x14ac:dyDescent="0.25">
      <c r="A491" s="171"/>
      <c r="B491" s="195"/>
      <c r="F491" s="194"/>
      <c r="G491" s="173"/>
      <c r="H491" s="173"/>
      <c r="I491" s="173"/>
      <c r="J491" s="164" t="s">
        <v>460</v>
      </c>
    </row>
    <row r="492" spans="1:10" s="164" customFormat="1" ht="23.25" x14ac:dyDescent="0.25">
      <c r="A492" s="174" t="s">
        <v>186</v>
      </c>
      <c r="B492" s="176" t="s">
        <v>96</v>
      </c>
      <c r="C492" s="176" t="s">
        <v>150</v>
      </c>
      <c r="D492" s="176" t="s">
        <v>187</v>
      </c>
      <c r="E492" s="176"/>
      <c r="F492" s="198"/>
      <c r="G492" s="178"/>
      <c r="H492" s="178"/>
      <c r="I492" s="178"/>
      <c r="J492" s="164" t="s">
        <v>461</v>
      </c>
    </row>
    <row r="493" spans="1:10" s="164" customFormat="1" ht="23.25" x14ac:dyDescent="0.25">
      <c r="A493" s="171"/>
      <c r="B493" s="179" t="s">
        <v>98</v>
      </c>
      <c r="D493" s="164" t="s">
        <v>99</v>
      </c>
      <c r="E493" s="164" t="s">
        <v>333</v>
      </c>
      <c r="F493" s="194">
        <v>47620</v>
      </c>
      <c r="G493" s="173">
        <v>0</v>
      </c>
      <c r="H493" s="173">
        <v>0</v>
      </c>
      <c r="I493" s="173">
        <f>F493+G493-H493</f>
        <v>47620</v>
      </c>
      <c r="J493" s="164" t="s">
        <v>461</v>
      </c>
    </row>
    <row r="494" spans="1:10" s="164" customFormat="1" ht="23.25" x14ac:dyDescent="0.25">
      <c r="A494" s="171"/>
      <c r="B494" s="179"/>
      <c r="E494" s="164" t="s">
        <v>334</v>
      </c>
      <c r="F494" s="194">
        <v>0</v>
      </c>
      <c r="G494" s="173">
        <v>0</v>
      </c>
      <c r="H494" s="173">
        <v>0</v>
      </c>
      <c r="I494" s="173">
        <f>F494+G494-H494</f>
        <v>0</v>
      </c>
      <c r="J494" s="164" t="s">
        <v>461</v>
      </c>
    </row>
    <row r="495" spans="1:10" s="164" customFormat="1" ht="23.25" x14ac:dyDescent="0.25">
      <c r="A495" s="171"/>
      <c r="B495" s="179"/>
      <c r="E495" s="164" t="s">
        <v>335</v>
      </c>
      <c r="F495" s="194">
        <v>47620</v>
      </c>
      <c r="G495" s="173">
        <v>0</v>
      </c>
      <c r="H495" s="173">
        <v>0</v>
      </c>
      <c r="I495" s="173">
        <f t="shared" ref="I495" si="147">F495+G495-H495</f>
        <v>47620</v>
      </c>
      <c r="J495" s="164" t="s">
        <v>461</v>
      </c>
    </row>
    <row r="496" spans="1:10" s="164" customFormat="1" ht="23.25" x14ac:dyDescent="0.25">
      <c r="A496" s="171"/>
      <c r="B496" s="179"/>
      <c r="F496" s="194"/>
      <c r="G496" s="173"/>
      <c r="H496" s="173"/>
      <c r="I496" s="173"/>
      <c r="J496" s="164" t="s">
        <v>461</v>
      </c>
    </row>
    <row r="497" spans="1:10" s="164" customFormat="1" ht="23.25" x14ac:dyDescent="0.25">
      <c r="A497" s="171"/>
      <c r="B497" s="179" t="s">
        <v>100</v>
      </c>
      <c r="D497" s="164" t="s">
        <v>101</v>
      </c>
      <c r="E497" s="164" t="s">
        <v>333</v>
      </c>
      <c r="F497" s="194">
        <v>0</v>
      </c>
      <c r="G497" s="173">
        <v>0</v>
      </c>
      <c r="H497" s="173">
        <v>0</v>
      </c>
      <c r="I497" s="173">
        <f>F497+G497-H497</f>
        <v>0</v>
      </c>
      <c r="J497" s="164" t="s">
        <v>461</v>
      </c>
    </row>
    <row r="498" spans="1:10" s="164" customFormat="1" ht="23.25" x14ac:dyDescent="0.25">
      <c r="A498" s="171"/>
      <c r="B498" s="179"/>
      <c r="E498" s="164" t="s">
        <v>334</v>
      </c>
      <c r="F498" s="194">
        <v>0</v>
      </c>
      <c r="G498" s="173">
        <v>0</v>
      </c>
      <c r="H498" s="173">
        <v>0</v>
      </c>
      <c r="I498" s="173">
        <f>F498+G498-H498</f>
        <v>0</v>
      </c>
      <c r="J498" s="164" t="s">
        <v>461</v>
      </c>
    </row>
    <row r="499" spans="1:10" s="164" customFormat="1" ht="23.25" x14ac:dyDescent="0.25">
      <c r="A499" s="171"/>
      <c r="B499" s="179"/>
      <c r="E499" s="164" t="s">
        <v>335</v>
      </c>
      <c r="F499" s="194">
        <f>SUM(F497:F498)</f>
        <v>0</v>
      </c>
      <c r="G499" s="173">
        <v>0</v>
      </c>
      <c r="H499" s="173">
        <v>0</v>
      </c>
      <c r="I499" s="173">
        <f t="shared" ref="I499" si="148">F499+G499-H499</f>
        <v>0</v>
      </c>
      <c r="J499" s="164" t="s">
        <v>461</v>
      </c>
    </row>
    <row r="500" spans="1:10" s="164" customFormat="1" ht="23.25" x14ac:dyDescent="0.25">
      <c r="A500" s="171"/>
      <c r="B500" s="179"/>
      <c r="F500" s="194"/>
      <c r="G500" s="173"/>
      <c r="H500" s="173"/>
      <c r="I500" s="173"/>
      <c r="J500" s="164" t="s">
        <v>461</v>
      </c>
    </row>
    <row r="501" spans="1:10" s="164" customFormat="1" ht="46.5" x14ac:dyDescent="0.25">
      <c r="A501" s="171"/>
      <c r="B501" s="179" t="s">
        <v>109</v>
      </c>
      <c r="D501" s="164" t="s">
        <v>110</v>
      </c>
      <c r="E501" s="164" t="s">
        <v>333</v>
      </c>
      <c r="F501" s="194">
        <v>0</v>
      </c>
      <c r="G501" s="173">
        <v>0</v>
      </c>
      <c r="H501" s="173">
        <v>0</v>
      </c>
      <c r="I501" s="173">
        <f>F501+G501-H501</f>
        <v>0</v>
      </c>
      <c r="J501" s="164" t="s">
        <v>461</v>
      </c>
    </row>
    <row r="502" spans="1:10" s="164" customFormat="1" ht="23.25" x14ac:dyDescent="0.25">
      <c r="A502" s="171"/>
      <c r="B502" s="179"/>
      <c r="E502" s="164" t="s">
        <v>334</v>
      </c>
      <c r="F502" s="194">
        <v>0</v>
      </c>
      <c r="G502" s="173">
        <v>0</v>
      </c>
      <c r="H502" s="173">
        <v>0</v>
      </c>
      <c r="I502" s="173">
        <f>F502+G502-H502</f>
        <v>0</v>
      </c>
      <c r="J502" s="164" t="s">
        <v>461</v>
      </c>
    </row>
    <row r="503" spans="1:10" s="164" customFormat="1" ht="23.25" x14ac:dyDescent="0.25">
      <c r="A503" s="171"/>
      <c r="B503" s="179"/>
      <c r="E503" s="164" t="s">
        <v>335</v>
      </c>
      <c r="F503" s="194">
        <f>SUM(F501:F502)</f>
        <v>0</v>
      </c>
      <c r="G503" s="173">
        <v>0</v>
      </c>
      <c r="H503" s="173">
        <v>0</v>
      </c>
      <c r="I503" s="173">
        <f t="shared" ref="I503" si="149">F503+G503-H503</f>
        <v>0</v>
      </c>
      <c r="J503" s="164" t="s">
        <v>461</v>
      </c>
    </row>
    <row r="504" spans="1:10" s="164" customFormat="1" ht="23.25" x14ac:dyDescent="0.25">
      <c r="A504" s="171"/>
      <c r="B504" s="179"/>
      <c r="F504" s="194"/>
      <c r="G504" s="173"/>
      <c r="H504" s="173"/>
      <c r="I504" s="173"/>
      <c r="J504" s="164" t="s">
        <v>461</v>
      </c>
    </row>
    <row r="505" spans="1:10" s="164" customFormat="1" ht="46.5" x14ac:dyDescent="0.25">
      <c r="A505" s="180"/>
      <c r="B505" s="181" t="s">
        <v>102</v>
      </c>
      <c r="C505" s="166" t="s">
        <v>150</v>
      </c>
      <c r="D505" s="166" t="s">
        <v>187</v>
      </c>
      <c r="E505" s="166" t="s">
        <v>333</v>
      </c>
      <c r="F505" s="182">
        <f>F501+F497+F493</f>
        <v>47620</v>
      </c>
      <c r="G505" s="182">
        <f>G501+G497+G493</f>
        <v>0</v>
      </c>
      <c r="H505" s="182">
        <f>H501+H497+H493</f>
        <v>0</v>
      </c>
      <c r="I505" s="182">
        <f>I501+I497+I493</f>
        <v>47620</v>
      </c>
      <c r="J505" s="164" t="s">
        <v>461</v>
      </c>
    </row>
    <row r="506" spans="1:10" s="164" customFormat="1" ht="23.25" x14ac:dyDescent="0.25">
      <c r="A506" s="180"/>
      <c r="B506" s="181"/>
      <c r="C506" s="166"/>
      <c r="D506" s="166"/>
      <c r="E506" s="166" t="s">
        <v>334</v>
      </c>
      <c r="F506" s="182">
        <f t="shared" ref="F506:I506" si="150">F502+F498+F494</f>
        <v>0</v>
      </c>
      <c r="G506" s="182">
        <f t="shared" si="150"/>
        <v>0</v>
      </c>
      <c r="H506" s="182">
        <f t="shared" si="150"/>
        <v>0</v>
      </c>
      <c r="I506" s="182">
        <f t="shared" si="150"/>
        <v>0</v>
      </c>
      <c r="J506" s="164" t="s">
        <v>461</v>
      </c>
    </row>
    <row r="507" spans="1:10" s="164" customFormat="1" ht="23.25" x14ac:dyDescent="0.25">
      <c r="A507" s="180"/>
      <c r="B507" s="181"/>
      <c r="C507" s="166"/>
      <c r="D507" s="166"/>
      <c r="E507" s="166" t="s">
        <v>335</v>
      </c>
      <c r="F507" s="182">
        <f t="shared" ref="F507:I507" si="151">F503+F499+F495</f>
        <v>47620</v>
      </c>
      <c r="G507" s="182">
        <f t="shared" si="151"/>
        <v>0</v>
      </c>
      <c r="H507" s="182">
        <f t="shared" si="151"/>
        <v>0</v>
      </c>
      <c r="I507" s="182">
        <f t="shared" si="151"/>
        <v>47620</v>
      </c>
      <c r="J507" s="164" t="s">
        <v>461</v>
      </c>
    </row>
    <row r="508" spans="1:10" s="164" customFormat="1" ht="23.25" x14ac:dyDescent="0.25">
      <c r="A508" s="171"/>
      <c r="B508" s="195"/>
      <c r="F508" s="194"/>
      <c r="G508" s="173"/>
      <c r="H508" s="173"/>
      <c r="I508" s="173"/>
      <c r="J508" s="164" t="s">
        <v>461</v>
      </c>
    </row>
    <row r="509" spans="1:10" s="164" customFormat="1" ht="69.75" hidden="1" x14ac:dyDescent="0.25">
      <c r="A509" s="174" t="s">
        <v>188</v>
      </c>
      <c r="B509" s="176" t="s">
        <v>96</v>
      </c>
      <c r="C509" s="176" t="s">
        <v>107</v>
      </c>
      <c r="D509" s="176" t="s">
        <v>189</v>
      </c>
      <c r="E509" s="176"/>
      <c r="F509" s="198"/>
      <c r="G509" s="178"/>
      <c r="H509" s="178"/>
      <c r="I509" s="178"/>
      <c r="J509" s="164" t="s">
        <v>462</v>
      </c>
    </row>
    <row r="510" spans="1:10" s="164" customFormat="1" ht="23.25" hidden="1" x14ac:dyDescent="0.25">
      <c r="A510" s="171"/>
      <c r="B510" s="179" t="s">
        <v>98</v>
      </c>
      <c r="D510" s="164" t="s">
        <v>99</v>
      </c>
      <c r="E510" s="164" t="s">
        <v>333</v>
      </c>
      <c r="F510" s="194">
        <v>0</v>
      </c>
      <c r="G510" s="173">
        <v>0</v>
      </c>
      <c r="H510" s="173">
        <v>0</v>
      </c>
      <c r="I510" s="173">
        <f>F510+G510-H510</f>
        <v>0</v>
      </c>
      <c r="J510" s="164" t="s">
        <v>462</v>
      </c>
    </row>
    <row r="511" spans="1:10" s="164" customFormat="1" ht="23.25" hidden="1" x14ac:dyDescent="0.25">
      <c r="A511" s="171"/>
      <c r="B511" s="179"/>
      <c r="E511" s="164" t="s">
        <v>334</v>
      </c>
      <c r="F511" s="194">
        <v>0</v>
      </c>
      <c r="G511" s="173">
        <v>0</v>
      </c>
      <c r="H511" s="173">
        <v>0</v>
      </c>
      <c r="I511" s="173">
        <f>F511+G511-H511</f>
        <v>0</v>
      </c>
      <c r="J511" s="164" t="s">
        <v>462</v>
      </c>
    </row>
    <row r="512" spans="1:10" s="164" customFormat="1" ht="23.25" hidden="1" x14ac:dyDescent="0.25">
      <c r="A512" s="171"/>
      <c r="B512" s="179"/>
      <c r="E512" s="164" t="s">
        <v>335</v>
      </c>
      <c r="F512" s="194">
        <f>SUM(F510:F511)</f>
        <v>0</v>
      </c>
      <c r="G512" s="173">
        <v>0</v>
      </c>
      <c r="H512" s="173">
        <v>0</v>
      </c>
      <c r="I512" s="173">
        <f t="shared" ref="I512" si="152">F512+G512-H512</f>
        <v>0</v>
      </c>
      <c r="J512" s="164" t="s">
        <v>462</v>
      </c>
    </row>
    <row r="513" spans="1:10" s="164" customFormat="1" ht="23.25" hidden="1" x14ac:dyDescent="0.25">
      <c r="A513" s="171"/>
      <c r="B513" s="179"/>
      <c r="F513" s="194"/>
      <c r="G513" s="173"/>
      <c r="H513" s="173"/>
      <c r="I513" s="173"/>
      <c r="J513" s="164" t="s">
        <v>462</v>
      </c>
    </row>
    <row r="514" spans="1:10" s="164" customFormat="1" ht="23.25" hidden="1" x14ac:dyDescent="0.25">
      <c r="A514" s="171"/>
      <c r="B514" s="179" t="s">
        <v>100</v>
      </c>
      <c r="D514" s="164" t="s">
        <v>101</v>
      </c>
      <c r="E514" s="164" t="s">
        <v>333</v>
      </c>
      <c r="F514" s="194">
        <v>0</v>
      </c>
      <c r="G514" s="173">
        <v>0</v>
      </c>
      <c r="H514" s="173">
        <v>0</v>
      </c>
      <c r="I514" s="173">
        <f>F514+G514-H514</f>
        <v>0</v>
      </c>
      <c r="J514" s="164" t="s">
        <v>462</v>
      </c>
    </row>
    <row r="515" spans="1:10" s="164" customFormat="1" ht="23.25" hidden="1" x14ac:dyDescent="0.25">
      <c r="A515" s="171"/>
      <c r="B515" s="179"/>
      <c r="E515" s="164" t="s">
        <v>334</v>
      </c>
      <c r="F515" s="194">
        <v>0</v>
      </c>
      <c r="G515" s="173">
        <v>0</v>
      </c>
      <c r="H515" s="173">
        <v>0</v>
      </c>
      <c r="I515" s="173">
        <f>F515+G515-H515</f>
        <v>0</v>
      </c>
      <c r="J515" s="164" t="s">
        <v>462</v>
      </c>
    </row>
    <row r="516" spans="1:10" s="164" customFormat="1" ht="23.25" hidden="1" x14ac:dyDescent="0.25">
      <c r="A516" s="171"/>
      <c r="B516" s="179"/>
      <c r="E516" s="164" t="s">
        <v>335</v>
      </c>
      <c r="F516" s="194">
        <f>SUM(F514:F515)</f>
        <v>0</v>
      </c>
      <c r="G516" s="173">
        <v>0</v>
      </c>
      <c r="H516" s="173">
        <v>0</v>
      </c>
      <c r="I516" s="173">
        <f t="shared" ref="I516" si="153">F516+G516-H516</f>
        <v>0</v>
      </c>
      <c r="J516" s="164" t="s">
        <v>462</v>
      </c>
    </row>
    <row r="517" spans="1:10" s="164" customFormat="1" ht="23.25" hidden="1" x14ac:dyDescent="0.25">
      <c r="A517" s="171"/>
      <c r="B517" s="179"/>
      <c r="F517" s="194"/>
      <c r="G517" s="173"/>
      <c r="H517" s="173"/>
      <c r="I517" s="173"/>
      <c r="J517" s="164" t="s">
        <v>462</v>
      </c>
    </row>
    <row r="518" spans="1:10" s="164" customFormat="1" ht="46.5" hidden="1" x14ac:dyDescent="0.25">
      <c r="A518" s="171"/>
      <c r="B518" s="179" t="s">
        <v>109</v>
      </c>
      <c r="D518" s="164" t="s">
        <v>110</v>
      </c>
      <c r="E518" s="164" t="s">
        <v>333</v>
      </c>
      <c r="F518" s="194">
        <v>0</v>
      </c>
      <c r="G518" s="173">
        <v>0</v>
      </c>
      <c r="H518" s="173">
        <v>0</v>
      </c>
      <c r="I518" s="173">
        <f>F518+G518-H518</f>
        <v>0</v>
      </c>
      <c r="J518" s="164" t="s">
        <v>462</v>
      </c>
    </row>
    <row r="519" spans="1:10" s="164" customFormat="1" ht="23.25" hidden="1" x14ac:dyDescent="0.25">
      <c r="A519" s="171"/>
      <c r="B519" s="195"/>
      <c r="E519" s="164" t="s">
        <v>334</v>
      </c>
      <c r="F519" s="194">
        <v>0</v>
      </c>
      <c r="G519" s="173">
        <v>0</v>
      </c>
      <c r="H519" s="173">
        <v>0</v>
      </c>
      <c r="I519" s="173">
        <f>F519+G519-H519</f>
        <v>0</v>
      </c>
      <c r="J519" s="164" t="s">
        <v>462</v>
      </c>
    </row>
    <row r="520" spans="1:10" s="164" customFormat="1" ht="23.25" hidden="1" x14ac:dyDescent="0.25">
      <c r="A520" s="171"/>
      <c r="B520" s="195"/>
      <c r="E520" s="164" t="s">
        <v>335</v>
      </c>
      <c r="F520" s="194">
        <f>SUM(F518:F519)</f>
        <v>0</v>
      </c>
      <c r="G520" s="173">
        <v>0</v>
      </c>
      <c r="H520" s="173">
        <v>0</v>
      </c>
      <c r="I520" s="173">
        <f t="shared" ref="I520" si="154">F520+G520-H520</f>
        <v>0</v>
      </c>
      <c r="J520" s="164" t="s">
        <v>462</v>
      </c>
    </row>
    <row r="521" spans="1:10" s="164" customFormat="1" ht="23.25" hidden="1" x14ac:dyDescent="0.25">
      <c r="A521" s="171"/>
      <c r="B521" s="195"/>
      <c r="F521" s="194"/>
      <c r="G521" s="173"/>
      <c r="H521" s="173"/>
      <c r="I521" s="173"/>
      <c r="J521" s="164" t="s">
        <v>462</v>
      </c>
    </row>
    <row r="522" spans="1:10" s="164" customFormat="1" ht="69.75" hidden="1" x14ac:dyDescent="0.25">
      <c r="A522" s="180"/>
      <c r="B522" s="181" t="s">
        <v>102</v>
      </c>
      <c r="C522" s="166" t="s">
        <v>107</v>
      </c>
      <c r="D522" s="166" t="s">
        <v>189</v>
      </c>
      <c r="E522" s="166" t="s">
        <v>333</v>
      </c>
      <c r="F522" s="182">
        <f>F518+F514+F510</f>
        <v>0</v>
      </c>
      <c r="G522" s="182">
        <f>G518+G514+G510</f>
        <v>0</v>
      </c>
      <c r="H522" s="182">
        <f>H518+H514+H510</f>
        <v>0</v>
      </c>
      <c r="I522" s="182">
        <f>I518+I514+I510</f>
        <v>0</v>
      </c>
      <c r="J522" s="164" t="s">
        <v>462</v>
      </c>
    </row>
    <row r="523" spans="1:10" s="164" customFormat="1" ht="23.25" hidden="1" x14ac:dyDescent="0.25">
      <c r="A523" s="180"/>
      <c r="B523" s="181"/>
      <c r="C523" s="166"/>
      <c r="D523" s="166"/>
      <c r="E523" s="166" t="s">
        <v>334</v>
      </c>
      <c r="F523" s="182">
        <f t="shared" ref="F523:I523" si="155">F519+F515+F511</f>
        <v>0</v>
      </c>
      <c r="G523" s="182">
        <f t="shared" si="155"/>
        <v>0</v>
      </c>
      <c r="H523" s="182">
        <f t="shared" si="155"/>
        <v>0</v>
      </c>
      <c r="I523" s="182">
        <f t="shared" si="155"/>
        <v>0</v>
      </c>
      <c r="J523" s="164" t="s">
        <v>462</v>
      </c>
    </row>
    <row r="524" spans="1:10" s="164" customFormat="1" ht="23.25" hidden="1" x14ac:dyDescent="0.25">
      <c r="A524" s="180"/>
      <c r="B524" s="181"/>
      <c r="C524" s="166"/>
      <c r="D524" s="166"/>
      <c r="E524" s="166" t="s">
        <v>335</v>
      </c>
      <c r="F524" s="182">
        <f t="shared" ref="F524:I524" si="156">F520+F516+F512</f>
        <v>0</v>
      </c>
      <c r="G524" s="182">
        <f t="shared" si="156"/>
        <v>0</v>
      </c>
      <c r="H524" s="182">
        <f t="shared" si="156"/>
        <v>0</v>
      </c>
      <c r="I524" s="182">
        <f t="shared" si="156"/>
        <v>0</v>
      </c>
      <c r="J524" s="164" t="s">
        <v>462</v>
      </c>
    </row>
    <row r="525" spans="1:10" s="164" customFormat="1" ht="23.25" hidden="1" x14ac:dyDescent="0.25">
      <c r="A525" s="171"/>
      <c r="B525" s="195"/>
      <c r="F525" s="194"/>
      <c r="G525" s="173"/>
      <c r="H525" s="173"/>
      <c r="I525" s="173"/>
      <c r="J525" s="164" t="s">
        <v>462</v>
      </c>
    </row>
    <row r="526" spans="1:10" s="164" customFormat="1" ht="46.5" x14ac:dyDescent="0.25">
      <c r="A526" s="293" t="s">
        <v>190</v>
      </c>
      <c r="B526" s="295"/>
      <c r="C526" s="295"/>
      <c r="D526" s="295" t="s">
        <v>182</v>
      </c>
      <c r="E526" s="295" t="s">
        <v>333</v>
      </c>
      <c r="F526" s="296">
        <f>F522+F505+F488</f>
        <v>47620</v>
      </c>
      <c r="G526" s="296">
        <f t="shared" ref="G526:I526" si="157">G522+G505+G488</f>
        <v>0</v>
      </c>
      <c r="H526" s="296">
        <f t="shared" si="157"/>
        <v>0</v>
      </c>
      <c r="I526" s="296">
        <f t="shared" si="157"/>
        <v>47620</v>
      </c>
      <c r="J526" s="164" t="s">
        <v>463</v>
      </c>
    </row>
    <row r="527" spans="1:10" s="164" customFormat="1" ht="23.25" x14ac:dyDescent="0.25">
      <c r="A527" s="297"/>
      <c r="B527" s="298"/>
      <c r="C527" s="299"/>
      <c r="D527" s="299"/>
      <c r="E527" s="299" t="s">
        <v>334</v>
      </c>
      <c r="F527" s="300">
        <f t="shared" ref="F527:I528" si="158">F523+F506+F489</f>
        <v>0</v>
      </c>
      <c r="G527" s="300">
        <f t="shared" si="158"/>
        <v>0</v>
      </c>
      <c r="H527" s="300">
        <f t="shared" si="158"/>
        <v>0</v>
      </c>
      <c r="I527" s="300">
        <f t="shared" si="158"/>
        <v>0</v>
      </c>
      <c r="J527" s="164" t="s">
        <v>463</v>
      </c>
    </row>
    <row r="528" spans="1:10" s="164" customFormat="1" ht="23.25" x14ac:dyDescent="0.25">
      <c r="A528" s="297"/>
      <c r="B528" s="298"/>
      <c r="C528" s="299"/>
      <c r="D528" s="299"/>
      <c r="E528" s="299" t="s">
        <v>335</v>
      </c>
      <c r="F528" s="300">
        <f t="shared" si="158"/>
        <v>47620</v>
      </c>
      <c r="G528" s="300">
        <f t="shared" si="158"/>
        <v>0</v>
      </c>
      <c r="H528" s="300">
        <f t="shared" si="158"/>
        <v>0</v>
      </c>
      <c r="I528" s="300">
        <f t="shared" si="158"/>
        <v>47620</v>
      </c>
      <c r="J528" s="164" t="s">
        <v>463</v>
      </c>
    </row>
    <row r="529" spans="1:10" s="164" customFormat="1" ht="24" thickBot="1" x14ac:dyDescent="0.3">
      <c r="A529" s="180"/>
      <c r="B529" s="181"/>
      <c r="C529" s="166"/>
      <c r="D529" s="166"/>
      <c r="E529" s="166"/>
      <c r="F529" s="182"/>
      <c r="G529" s="183"/>
      <c r="H529" s="183"/>
      <c r="I529" s="183"/>
      <c r="J529" s="164" t="s">
        <v>463</v>
      </c>
    </row>
    <row r="530" spans="1:10" s="166" customFormat="1" ht="32.25" hidden="1" customHeight="1" x14ac:dyDescent="0.25">
      <c r="A530" s="309" t="s">
        <v>92</v>
      </c>
      <c r="B530" s="310"/>
      <c r="C530" s="311" t="s">
        <v>122</v>
      </c>
      <c r="D530" s="311" t="s">
        <v>191</v>
      </c>
      <c r="E530" s="311"/>
      <c r="F530" s="312"/>
      <c r="G530" s="313"/>
      <c r="H530" s="313"/>
      <c r="I530" s="313"/>
      <c r="J530" s="166" t="s">
        <v>487</v>
      </c>
    </row>
    <row r="531" spans="1:10" s="164" customFormat="1" ht="24" hidden="1" thickBot="1" x14ac:dyDescent="0.3">
      <c r="A531" s="171"/>
      <c r="B531" s="195"/>
      <c r="F531" s="194"/>
      <c r="G531" s="173"/>
      <c r="H531" s="173"/>
      <c r="I531" s="173"/>
      <c r="J531" s="166" t="s">
        <v>487</v>
      </c>
    </row>
    <row r="532" spans="1:10" s="105" customFormat="1" ht="15.75" hidden="1" thickBot="1" x14ac:dyDescent="0.3">
      <c r="A532" s="114" t="s">
        <v>192</v>
      </c>
      <c r="B532" s="116" t="s">
        <v>96</v>
      </c>
      <c r="C532" s="116" t="s">
        <v>93</v>
      </c>
      <c r="D532" s="116" t="s">
        <v>193</v>
      </c>
      <c r="E532" s="117"/>
      <c r="F532" s="118"/>
      <c r="G532" s="119"/>
      <c r="H532" s="119"/>
      <c r="I532" s="119"/>
      <c r="J532" s="105" t="s">
        <v>464</v>
      </c>
    </row>
    <row r="533" spans="1:10" s="105" customFormat="1" ht="15.75" hidden="1" thickBot="1" x14ac:dyDescent="0.3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5" t="s">
        <v>464</v>
      </c>
    </row>
    <row r="534" spans="1:10" s="105" customFormat="1" ht="15.75" hidden="1" thickBot="1" x14ac:dyDescent="0.3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5" t="s">
        <v>464</v>
      </c>
    </row>
    <row r="535" spans="1:10" s="105" customFormat="1" ht="15.75" hidden="1" thickBot="1" x14ac:dyDescent="0.3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59">F535+G535-H535</f>
        <v>0</v>
      </c>
      <c r="J535" s="105" t="s">
        <v>464</v>
      </c>
    </row>
    <row r="536" spans="1:10" s="105" customFormat="1" ht="15.75" hidden="1" thickBot="1" x14ac:dyDescent="0.3">
      <c r="A536" s="103"/>
      <c r="B536" s="104"/>
      <c r="E536" s="106"/>
      <c r="F536" s="101"/>
      <c r="G536" s="102"/>
      <c r="H536" s="102"/>
      <c r="I536" s="102"/>
      <c r="J536" s="105" t="s">
        <v>464</v>
      </c>
    </row>
    <row r="537" spans="1:10" s="105" customFormat="1" ht="15.75" hidden="1" thickBot="1" x14ac:dyDescent="0.3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5" t="s">
        <v>464</v>
      </c>
    </row>
    <row r="538" spans="1:10" s="105" customFormat="1" ht="15.75" hidden="1" thickBot="1" x14ac:dyDescent="0.3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5" t="s">
        <v>464</v>
      </c>
    </row>
    <row r="539" spans="1:10" s="105" customFormat="1" ht="15.75" hidden="1" thickBot="1" x14ac:dyDescent="0.3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60">F539+G539-H539</f>
        <v>0</v>
      </c>
      <c r="J539" s="105" t="s">
        <v>464</v>
      </c>
    </row>
    <row r="540" spans="1:10" s="105" customFormat="1" ht="15.75" hidden="1" thickBot="1" x14ac:dyDescent="0.3">
      <c r="A540" s="103"/>
      <c r="B540" s="104"/>
      <c r="E540" s="106"/>
      <c r="F540" s="101"/>
      <c r="G540" s="102"/>
      <c r="H540" s="102"/>
      <c r="I540" s="102"/>
      <c r="J540" s="105" t="s">
        <v>464</v>
      </c>
    </row>
    <row r="541" spans="1:10" s="105" customFormat="1" ht="15.75" hidden="1" thickBot="1" x14ac:dyDescent="0.3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5" t="s">
        <v>464</v>
      </c>
    </row>
    <row r="542" spans="1:10" s="105" customFormat="1" ht="15.75" hidden="1" thickBot="1" x14ac:dyDescent="0.3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5" t="s">
        <v>464</v>
      </c>
    </row>
    <row r="543" spans="1:10" s="105" customFormat="1" ht="15.75" hidden="1" thickBot="1" x14ac:dyDescent="0.3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61">F543+G543-H543</f>
        <v>0</v>
      </c>
      <c r="J543" s="105" t="s">
        <v>464</v>
      </c>
    </row>
    <row r="544" spans="1:10" s="105" customFormat="1" ht="15.75" hidden="1" thickBot="1" x14ac:dyDescent="0.3">
      <c r="A544" s="103"/>
      <c r="B544" s="104"/>
      <c r="E544" s="106"/>
      <c r="F544" s="101"/>
      <c r="G544" s="102"/>
      <c r="H544" s="102"/>
      <c r="I544" s="102"/>
      <c r="J544" s="105" t="s">
        <v>464</v>
      </c>
    </row>
    <row r="545" spans="1:10" s="105" customFormat="1" ht="15.75" hidden="1" thickBot="1" x14ac:dyDescent="0.3">
      <c r="A545" s="107"/>
      <c r="B545" s="108" t="s">
        <v>102</v>
      </c>
      <c r="C545" s="109" t="s">
        <v>93</v>
      </c>
      <c r="D545" s="109" t="s">
        <v>193</v>
      </c>
      <c r="E545" s="110" t="s">
        <v>333</v>
      </c>
      <c r="F545" s="111">
        <f>F541+F537+F533</f>
        <v>0</v>
      </c>
      <c r="G545" s="111">
        <f>G541+G537+G533</f>
        <v>0</v>
      </c>
      <c r="H545" s="111">
        <f>H541+H537+H533</f>
        <v>0</v>
      </c>
      <c r="I545" s="111">
        <f>I541+I537+I533</f>
        <v>0</v>
      </c>
      <c r="J545" s="105" t="s">
        <v>464</v>
      </c>
    </row>
    <row r="546" spans="1:10" s="105" customFormat="1" ht="15.75" hidden="1" thickBot="1" x14ac:dyDescent="0.3">
      <c r="A546" s="107"/>
      <c r="B546" s="108"/>
      <c r="C546" s="109"/>
      <c r="D546" s="109"/>
      <c r="E546" s="110" t="s">
        <v>334</v>
      </c>
      <c r="F546" s="111">
        <f t="shared" ref="F546:I546" si="162">F542+F538+F534</f>
        <v>0</v>
      </c>
      <c r="G546" s="111">
        <f t="shared" si="162"/>
        <v>0</v>
      </c>
      <c r="H546" s="111">
        <f t="shared" si="162"/>
        <v>0</v>
      </c>
      <c r="I546" s="111">
        <f t="shared" si="162"/>
        <v>0</v>
      </c>
      <c r="J546" s="105" t="s">
        <v>464</v>
      </c>
    </row>
    <row r="547" spans="1:10" s="105" customFormat="1" ht="15.75" hidden="1" thickBot="1" x14ac:dyDescent="0.3">
      <c r="A547" s="107"/>
      <c r="B547" s="108"/>
      <c r="C547" s="109"/>
      <c r="D547" s="109"/>
      <c r="E547" s="110" t="s">
        <v>335</v>
      </c>
      <c r="F547" s="111">
        <f t="shared" ref="F547:I547" si="163">F543+F539+F535</f>
        <v>0</v>
      </c>
      <c r="G547" s="111">
        <f t="shared" si="163"/>
        <v>0</v>
      </c>
      <c r="H547" s="111">
        <f t="shared" si="163"/>
        <v>0</v>
      </c>
      <c r="I547" s="111">
        <f t="shared" si="163"/>
        <v>0</v>
      </c>
      <c r="J547" s="105" t="s">
        <v>464</v>
      </c>
    </row>
    <row r="548" spans="1:10" s="105" customFormat="1" ht="15.75" hidden="1" thickBot="1" x14ac:dyDescent="0.3">
      <c r="A548" s="103"/>
      <c r="B548" s="113"/>
      <c r="E548" s="106"/>
      <c r="F548" s="101"/>
      <c r="G548" s="102"/>
      <c r="H548" s="102"/>
      <c r="I548" s="102"/>
      <c r="J548" s="105" t="s">
        <v>464</v>
      </c>
    </row>
    <row r="549" spans="1:10" s="164" customFormat="1" ht="47.25" hidden="1" thickBot="1" x14ac:dyDescent="0.3">
      <c r="A549" s="174" t="s">
        <v>194</v>
      </c>
      <c r="B549" s="176" t="s">
        <v>96</v>
      </c>
      <c r="C549" s="176" t="s">
        <v>104</v>
      </c>
      <c r="D549" s="176" t="s">
        <v>376</v>
      </c>
      <c r="E549" s="176"/>
      <c r="F549" s="198"/>
      <c r="G549" s="178"/>
      <c r="H549" s="178"/>
      <c r="I549" s="178"/>
      <c r="J549" s="164" t="s">
        <v>465</v>
      </c>
    </row>
    <row r="550" spans="1:10" s="164" customFormat="1" ht="24" hidden="1" thickBot="1" x14ac:dyDescent="0.3">
      <c r="A550" s="171"/>
      <c r="B550" s="179" t="s">
        <v>98</v>
      </c>
      <c r="D550" s="164" t="s">
        <v>99</v>
      </c>
      <c r="E550" s="164" t="s">
        <v>333</v>
      </c>
      <c r="F550" s="194">
        <v>0</v>
      </c>
      <c r="G550" s="173">
        <v>0</v>
      </c>
      <c r="H550" s="173">
        <v>0</v>
      </c>
      <c r="I550" s="173">
        <f>F550+G550-H550</f>
        <v>0</v>
      </c>
      <c r="J550" s="164" t="s">
        <v>465</v>
      </c>
    </row>
    <row r="551" spans="1:10" s="164" customFormat="1" ht="24" hidden="1" thickBot="1" x14ac:dyDescent="0.3">
      <c r="A551" s="171"/>
      <c r="B551" s="179"/>
      <c r="E551" s="164" t="s">
        <v>334</v>
      </c>
      <c r="F551" s="194">
        <v>0</v>
      </c>
      <c r="G551" s="173">
        <v>0</v>
      </c>
      <c r="H551" s="173">
        <v>0</v>
      </c>
      <c r="I551" s="173">
        <f>F551+G551-H551</f>
        <v>0</v>
      </c>
      <c r="J551" s="164" t="s">
        <v>465</v>
      </c>
    </row>
    <row r="552" spans="1:10" s="164" customFormat="1" ht="24" hidden="1" thickBot="1" x14ac:dyDescent="0.3">
      <c r="A552" s="171"/>
      <c r="B552" s="179"/>
      <c r="E552" s="164" t="s">
        <v>335</v>
      </c>
      <c r="F552" s="194">
        <f>SUM(F550:F551)</f>
        <v>0</v>
      </c>
      <c r="G552" s="173">
        <v>0</v>
      </c>
      <c r="H552" s="173">
        <v>0</v>
      </c>
      <c r="I552" s="173">
        <f t="shared" ref="I552" si="164">F552+G552-H552</f>
        <v>0</v>
      </c>
      <c r="J552" s="164" t="s">
        <v>465</v>
      </c>
    </row>
    <row r="553" spans="1:10" s="164" customFormat="1" ht="24" hidden="1" thickBot="1" x14ac:dyDescent="0.3">
      <c r="A553" s="171"/>
      <c r="B553" s="179"/>
      <c r="F553" s="194"/>
      <c r="G553" s="173"/>
      <c r="H553" s="173"/>
      <c r="I553" s="173"/>
      <c r="J553" s="164" t="s">
        <v>465</v>
      </c>
    </row>
    <row r="554" spans="1:10" s="164" customFormat="1" ht="24" hidden="1" thickBot="1" x14ac:dyDescent="0.3">
      <c r="A554" s="171"/>
      <c r="B554" s="179" t="s">
        <v>100</v>
      </c>
      <c r="D554" s="164" t="s">
        <v>101</v>
      </c>
      <c r="E554" s="164" t="s">
        <v>333</v>
      </c>
      <c r="F554" s="194">
        <v>0</v>
      </c>
      <c r="G554" s="173">
        <v>0</v>
      </c>
      <c r="H554" s="173">
        <v>0</v>
      </c>
      <c r="I554" s="173">
        <f>F554+G554-H554</f>
        <v>0</v>
      </c>
      <c r="J554" s="164" t="s">
        <v>465</v>
      </c>
    </row>
    <row r="555" spans="1:10" s="164" customFormat="1" ht="24" hidden="1" thickBot="1" x14ac:dyDescent="0.3">
      <c r="A555" s="171"/>
      <c r="B555" s="179"/>
      <c r="E555" s="164" t="s">
        <v>334</v>
      </c>
      <c r="F555" s="194">
        <v>0</v>
      </c>
      <c r="G555" s="173">
        <v>0</v>
      </c>
      <c r="H555" s="173">
        <v>0</v>
      </c>
      <c r="I555" s="173">
        <f>F555+G555-H555</f>
        <v>0</v>
      </c>
      <c r="J555" s="164" t="s">
        <v>465</v>
      </c>
    </row>
    <row r="556" spans="1:10" s="164" customFormat="1" ht="24" hidden="1" thickBot="1" x14ac:dyDescent="0.3">
      <c r="A556" s="171"/>
      <c r="B556" s="179"/>
      <c r="E556" s="164" t="s">
        <v>335</v>
      </c>
      <c r="F556" s="194">
        <f>SUM(F554:F555)</f>
        <v>0</v>
      </c>
      <c r="G556" s="173">
        <v>0</v>
      </c>
      <c r="H556" s="173">
        <v>0</v>
      </c>
      <c r="I556" s="173">
        <f t="shared" ref="I556" si="165">F556+G556-H556</f>
        <v>0</v>
      </c>
      <c r="J556" s="164" t="s">
        <v>465</v>
      </c>
    </row>
    <row r="557" spans="1:10" s="164" customFormat="1" ht="24" hidden="1" thickBot="1" x14ac:dyDescent="0.3">
      <c r="A557" s="171"/>
      <c r="B557" s="179"/>
      <c r="F557" s="194"/>
      <c r="G557" s="173"/>
      <c r="H557" s="173"/>
      <c r="I557" s="173"/>
      <c r="J557" s="164" t="s">
        <v>465</v>
      </c>
    </row>
    <row r="558" spans="1:10" s="164" customFormat="1" ht="47.25" hidden="1" thickBot="1" x14ac:dyDescent="0.3">
      <c r="A558" s="171"/>
      <c r="B558" s="179" t="s">
        <v>109</v>
      </c>
      <c r="D558" s="164" t="s">
        <v>110</v>
      </c>
      <c r="E558" s="164" t="s">
        <v>333</v>
      </c>
      <c r="F558" s="194">
        <v>0</v>
      </c>
      <c r="G558" s="173">
        <v>0</v>
      </c>
      <c r="H558" s="173">
        <v>0</v>
      </c>
      <c r="I558" s="173">
        <f>F558+G558-H558</f>
        <v>0</v>
      </c>
      <c r="J558" s="164" t="s">
        <v>465</v>
      </c>
    </row>
    <row r="559" spans="1:10" s="164" customFormat="1" ht="24" hidden="1" thickBot="1" x14ac:dyDescent="0.3">
      <c r="A559" s="171"/>
      <c r="B559" s="179"/>
      <c r="E559" s="164" t="s">
        <v>334</v>
      </c>
      <c r="F559" s="194">
        <v>0</v>
      </c>
      <c r="G559" s="173">
        <v>0</v>
      </c>
      <c r="H559" s="173">
        <v>0</v>
      </c>
      <c r="I559" s="173">
        <f>F559+G559-H559</f>
        <v>0</v>
      </c>
      <c r="J559" s="164" t="s">
        <v>465</v>
      </c>
    </row>
    <row r="560" spans="1:10" s="164" customFormat="1" ht="24" hidden="1" thickBot="1" x14ac:dyDescent="0.3">
      <c r="A560" s="171"/>
      <c r="B560" s="179"/>
      <c r="E560" s="164" t="s">
        <v>335</v>
      </c>
      <c r="F560" s="194">
        <f>SUM(F558:F559)</f>
        <v>0</v>
      </c>
      <c r="G560" s="173">
        <v>0</v>
      </c>
      <c r="H560" s="173">
        <v>0</v>
      </c>
      <c r="I560" s="173">
        <f t="shared" ref="I560" si="166">F560+G560-H560</f>
        <v>0</v>
      </c>
      <c r="J560" s="164" t="s">
        <v>465</v>
      </c>
    </row>
    <row r="561" spans="1:10" s="164" customFormat="1" ht="24" hidden="1" thickBot="1" x14ac:dyDescent="0.3">
      <c r="A561" s="171"/>
      <c r="B561" s="179"/>
      <c r="F561" s="194"/>
      <c r="G561" s="173"/>
      <c r="H561" s="173"/>
      <c r="I561" s="173"/>
      <c r="J561" s="164" t="s">
        <v>465</v>
      </c>
    </row>
    <row r="562" spans="1:10" s="164" customFormat="1" ht="47.25" hidden="1" thickBot="1" x14ac:dyDescent="0.3">
      <c r="A562" s="180"/>
      <c r="B562" s="181" t="s">
        <v>102</v>
      </c>
      <c r="C562" s="166" t="s">
        <v>104</v>
      </c>
      <c r="D562" s="166" t="s">
        <v>195</v>
      </c>
      <c r="E562" s="166" t="s">
        <v>333</v>
      </c>
      <c r="F562" s="182">
        <f>F558+F554+F550</f>
        <v>0</v>
      </c>
      <c r="G562" s="182">
        <f>G558+G554+G550</f>
        <v>0</v>
      </c>
      <c r="H562" s="182">
        <f>H558+H554+H550</f>
        <v>0</v>
      </c>
      <c r="I562" s="182">
        <f>I558+I554+I550</f>
        <v>0</v>
      </c>
      <c r="J562" s="164" t="s">
        <v>465</v>
      </c>
    </row>
    <row r="563" spans="1:10" s="164" customFormat="1" ht="24" hidden="1" thickBot="1" x14ac:dyDescent="0.3">
      <c r="A563" s="180"/>
      <c r="B563" s="181"/>
      <c r="C563" s="166"/>
      <c r="D563" s="166"/>
      <c r="E563" s="166" t="s">
        <v>334</v>
      </c>
      <c r="F563" s="182">
        <f t="shared" ref="F563:I563" si="167">F559+F555+F551</f>
        <v>0</v>
      </c>
      <c r="G563" s="182">
        <f t="shared" si="167"/>
        <v>0</v>
      </c>
      <c r="H563" s="182">
        <f t="shared" si="167"/>
        <v>0</v>
      </c>
      <c r="I563" s="182">
        <f t="shared" si="167"/>
        <v>0</v>
      </c>
      <c r="J563" s="164" t="s">
        <v>465</v>
      </c>
    </row>
    <row r="564" spans="1:10" s="164" customFormat="1" ht="24" hidden="1" thickBot="1" x14ac:dyDescent="0.3">
      <c r="A564" s="180"/>
      <c r="B564" s="181"/>
      <c r="C564" s="166"/>
      <c r="D564" s="166"/>
      <c r="E564" s="166" t="s">
        <v>335</v>
      </c>
      <c r="F564" s="182">
        <f t="shared" ref="F564:I564" si="168">F560+F556+F552</f>
        <v>0</v>
      </c>
      <c r="G564" s="182">
        <f t="shared" si="168"/>
        <v>0</v>
      </c>
      <c r="H564" s="182">
        <f t="shared" si="168"/>
        <v>0</v>
      </c>
      <c r="I564" s="182">
        <f t="shared" si="168"/>
        <v>0</v>
      </c>
      <c r="J564" s="164" t="s">
        <v>465</v>
      </c>
    </row>
    <row r="565" spans="1:10" s="164" customFormat="1" ht="24" hidden="1" thickBot="1" x14ac:dyDescent="0.3">
      <c r="A565" s="171"/>
      <c r="B565" s="195"/>
      <c r="F565" s="194"/>
      <c r="G565" s="173"/>
      <c r="H565" s="173"/>
      <c r="I565" s="173"/>
      <c r="J565" s="164" t="s">
        <v>465</v>
      </c>
    </row>
    <row r="566" spans="1:10" s="164" customFormat="1" ht="47.25" hidden="1" thickBot="1" x14ac:dyDescent="0.3">
      <c r="A566" s="293" t="s">
        <v>196</v>
      </c>
      <c r="B566" s="294"/>
      <c r="C566" s="295"/>
      <c r="D566" s="295" t="s">
        <v>191</v>
      </c>
      <c r="E566" s="295" t="s">
        <v>333</v>
      </c>
      <c r="F566" s="296">
        <f>F562+F545</f>
        <v>0</v>
      </c>
      <c r="G566" s="296">
        <f t="shared" ref="G566:I566" si="169">G562+G545</f>
        <v>0</v>
      </c>
      <c r="H566" s="296">
        <f t="shared" si="169"/>
        <v>0</v>
      </c>
      <c r="I566" s="296">
        <f t="shared" si="169"/>
        <v>0</v>
      </c>
      <c r="J566" s="164" t="s">
        <v>466</v>
      </c>
    </row>
    <row r="567" spans="1:10" s="164" customFormat="1" ht="24" hidden="1" thickBot="1" x14ac:dyDescent="0.3">
      <c r="A567" s="297"/>
      <c r="B567" s="298"/>
      <c r="C567" s="299"/>
      <c r="D567" s="299"/>
      <c r="E567" s="299" t="s">
        <v>334</v>
      </c>
      <c r="F567" s="300">
        <f t="shared" ref="F567:I568" si="170">F563+F546</f>
        <v>0</v>
      </c>
      <c r="G567" s="300">
        <f t="shared" si="170"/>
        <v>0</v>
      </c>
      <c r="H567" s="300">
        <f t="shared" si="170"/>
        <v>0</v>
      </c>
      <c r="I567" s="300">
        <f t="shared" si="170"/>
        <v>0</v>
      </c>
      <c r="J567" s="164" t="s">
        <v>466</v>
      </c>
    </row>
    <row r="568" spans="1:10" s="164" customFormat="1" ht="24" hidden="1" thickBot="1" x14ac:dyDescent="0.3">
      <c r="A568" s="297"/>
      <c r="B568" s="298"/>
      <c r="C568" s="299"/>
      <c r="D568" s="299"/>
      <c r="E568" s="299" t="s">
        <v>335</v>
      </c>
      <c r="F568" s="300">
        <f t="shared" si="170"/>
        <v>0</v>
      </c>
      <c r="G568" s="300">
        <f t="shared" si="170"/>
        <v>0</v>
      </c>
      <c r="H568" s="300">
        <f t="shared" si="170"/>
        <v>0</v>
      </c>
      <c r="I568" s="300">
        <f t="shared" si="170"/>
        <v>0</v>
      </c>
      <c r="J568" s="164" t="s">
        <v>466</v>
      </c>
    </row>
    <row r="569" spans="1:10" s="164" customFormat="1" ht="24" hidden="1" thickBot="1" x14ac:dyDescent="0.3">
      <c r="A569" s="180"/>
      <c r="B569" s="181"/>
      <c r="C569" s="166"/>
      <c r="D569" s="166"/>
      <c r="E569" s="166"/>
      <c r="F569" s="182"/>
      <c r="G569" s="183"/>
      <c r="H569" s="183"/>
      <c r="I569" s="183"/>
      <c r="J569" s="164" t="s">
        <v>466</v>
      </c>
    </row>
    <row r="570" spans="1:10" s="109" customFormat="1" ht="16.5" hidden="1" thickBot="1" x14ac:dyDescent="0.3">
      <c r="A570" s="125" t="s">
        <v>92</v>
      </c>
      <c r="B570" s="126"/>
      <c r="C570" s="127" t="s">
        <v>125</v>
      </c>
      <c r="D570" s="127" t="s">
        <v>197</v>
      </c>
      <c r="E570" s="128"/>
      <c r="F570" s="129"/>
      <c r="G570" s="130"/>
      <c r="H570" s="130"/>
      <c r="I570" s="130"/>
      <c r="J570" s="109" t="s">
        <v>396</v>
      </c>
    </row>
    <row r="571" spans="1:10" s="105" customFormat="1" ht="15.75" hidden="1" thickBot="1" x14ac:dyDescent="0.3">
      <c r="A571" s="103"/>
      <c r="B571" s="113"/>
      <c r="E571" s="106"/>
      <c r="F571" s="101"/>
      <c r="G571" s="102"/>
      <c r="H571" s="102"/>
      <c r="I571" s="102"/>
      <c r="J571" s="105" t="s">
        <v>396</v>
      </c>
    </row>
    <row r="572" spans="1:10" s="105" customFormat="1" ht="15.75" hidden="1" thickBot="1" x14ac:dyDescent="0.3">
      <c r="A572" s="114" t="s">
        <v>198</v>
      </c>
      <c r="B572" s="116" t="s">
        <v>96</v>
      </c>
      <c r="C572" s="116" t="s">
        <v>93</v>
      </c>
      <c r="D572" s="116" t="s">
        <v>323</v>
      </c>
      <c r="E572" s="117"/>
      <c r="F572" s="118"/>
      <c r="G572" s="119"/>
      <c r="H572" s="119"/>
      <c r="I572" s="119"/>
      <c r="J572" s="105" t="s">
        <v>396</v>
      </c>
    </row>
    <row r="573" spans="1:10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5" t="s">
        <v>396</v>
      </c>
    </row>
    <row r="574" spans="1:10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5" t="s">
        <v>396</v>
      </c>
    </row>
    <row r="575" spans="1:10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171">F575+G575-H575</f>
        <v>0</v>
      </c>
      <c r="J575" s="105" t="s">
        <v>396</v>
      </c>
    </row>
    <row r="576" spans="1:10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5" t="s">
        <v>396</v>
      </c>
    </row>
    <row r="577" spans="1:10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5" t="s">
        <v>396</v>
      </c>
    </row>
    <row r="578" spans="1:10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5" t="s">
        <v>396</v>
      </c>
    </row>
    <row r="579" spans="1:10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172">F579+G579-H579</f>
        <v>0</v>
      </c>
      <c r="J579" s="105" t="s">
        <v>396</v>
      </c>
    </row>
    <row r="580" spans="1:10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5" t="s">
        <v>396</v>
      </c>
    </row>
    <row r="581" spans="1:10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5" t="s">
        <v>396</v>
      </c>
    </row>
    <row r="582" spans="1:10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5" t="s">
        <v>396</v>
      </c>
    </row>
    <row r="583" spans="1:10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173">F583+G583-H583</f>
        <v>0</v>
      </c>
      <c r="J583" s="105" t="s">
        <v>396</v>
      </c>
    </row>
    <row r="584" spans="1:10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5" t="s">
        <v>396</v>
      </c>
    </row>
    <row r="585" spans="1:10" s="105" customFormat="1" ht="15.75" hidden="1" thickBot="1" x14ac:dyDescent="0.3">
      <c r="A585" s="107"/>
      <c r="B585" s="108" t="s">
        <v>102</v>
      </c>
      <c r="C585" s="109" t="s">
        <v>93</v>
      </c>
      <c r="D585" s="109" t="s">
        <v>324</v>
      </c>
      <c r="E585" s="110" t="s">
        <v>333</v>
      </c>
      <c r="F585" s="111">
        <f>F581+F577+F573</f>
        <v>0</v>
      </c>
      <c r="G585" s="111">
        <f>G581+G577+G573</f>
        <v>0</v>
      </c>
      <c r="H585" s="111">
        <f>H581+H577+H573</f>
        <v>0</v>
      </c>
      <c r="I585" s="111">
        <f>I581+I577+I573</f>
        <v>0</v>
      </c>
      <c r="J585" s="105" t="s">
        <v>396</v>
      </c>
    </row>
    <row r="586" spans="1:10" s="105" customFormat="1" ht="15.75" hidden="1" thickBot="1" x14ac:dyDescent="0.3">
      <c r="A586" s="107"/>
      <c r="B586" s="108"/>
      <c r="C586" s="109"/>
      <c r="D586" s="109"/>
      <c r="E586" s="110" t="s">
        <v>334</v>
      </c>
      <c r="F586" s="111">
        <f t="shared" ref="F586:I586" si="174">F582+F578+F574</f>
        <v>0</v>
      </c>
      <c r="G586" s="111">
        <f t="shared" si="174"/>
        <v>0</v>
      </c>
      <c r="H586" s="111">
        <f t="shared" si="174"/>
        <v>0</v>
      </c>
      <c r="I586" s="111">
        <f t="shared" si="174"/>
        <v>0</v>
      </c>
      <c r="J586" s="105" t="s">
        <v>396</v>
      </c>
    </row>
    <row r="587" spans="1:10" s="105" customFormat="1" ht="15.75" hidden="1" thickBot="1" x14ac:dyDescent="0.3">
      <c r="A587" s="107"/>
      <c r="B587" s="108"/>
      <c r="C587" s="109"/>
      <c r="D587" s="109"/>
      <c r="E587" s="110" t="s">
        <v>335</v>
      </c>
      <c r="F587" s="111">
        <f t="shared" ref="F587:I587" si="175">F583+F579+F575</f>
        <v>0</v>
      </c>
      <c r="G587" s="111">
        <f t="shared" si="175"/>
        <v>0</v>
      </c>
      <c r="H587" s="111">
        <f t="shared" si="175"/>
        <v>0</v>
      </c>
      <c r="I587" s="111">
        <f t="shared" si="175"/>
        <v>0</v>
      </c>
      <c r="J587" s="105" t="s">
        <v>396</v>
      </c>
    </row>
    <row r="588" spans="1:10" s="105" customFormat="1" ht="15.75" hidden="1" thickBot="1" x14ac:dyDescent="0.3">
      <c r="A588" s="103"/>
      <c r="B588" s="113"/>
      <c r="E588" s="106"/>
      <c r="F588" s="101"/>
      <c r="G588" s="102"/>
      <c r="H588" s="102"/>
      <c r="I588" s="102"/>
      <c r="J588" s="105" t="s">
        <v>396</v>
      </c>
    </row>
    <row r="589" spans="1:10" s="105" customFormat="1" ht="30.75" hidden="1" thickBot="1" x14ac:dyDescent="0.3">
      <c r="A589" s="114" t="s">
        <v>199</v>
      </c>
      <c r="B589" s="116" t="s">
        <v>96</v>
      </c>
      <c r="C589" s="116" t="s">
        <v>104</v>
      </c>
      <c r="D589" s="116" t="s">
        <v>200</v>
      </c>
      <c r="E589" s="117"/>
      <c r="F589" s="118"/>
      <c r="G589" s="119"/>
      <c r="H589" s="119"/>
      <c r="I589" s="119"/>
      <c r="J589" s="105" t="s">
        <v>396</v>
      </c>
    </row>
    <row r="590" spans="1:10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5" t="s">
        <v>396</v>
      </c>
    </row>
    <row r="591" spans="1:10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5" t="s">
        <v>396</v>
      </c>
    </row>
    <row r="592" spans="1:10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176">F592+G592-H592</f>
        <v>0</v>
      </c>
      <c r="J592" s="105" t="s">
        <v>396</v>
      </c>
    </row>
    <row r="593" spans="1:10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5" t="s">
        <v>396</v>
      </c>
    </row>
    <row r="594" spans="1:10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5" t="s">
        <v>396</v>
      </c>
    </row>
    <row r="595" spans="1:10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5" t="s">
        <v>396</v>
      </c>
    </row>
    <row r="596" spans="1:10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177">F596+G596-H596</f>
        <v>0</v>
      </c>
      <c r="J596" s="105" t="s">
        <v>396</v>
      </c>
    </row>
    <row r="597" spans="1:10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5" t="s">
        <v>396</v>
      </c>
    </row>
    <row r="598" spans="1:10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5" t="s">
        <v>396</v>
      </c>
    </row>
    <row r="599" spans="1:10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5" t="s">
        <v>396</v>
      </c>
    </row>
    <row r="600" spans="1:10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178">F600+G600-H600</f>
        <v>0</v>
      </c>
      <c r="J600" s="105" t="s">
        <v>396</v>
      </c>
    </row>
    <row r="601" spans="1:10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5" t="s">
        <v>396</v>
      </c>
    </row>
    <row r="602" spans="1:10" s="105" customFormat="1" ht="30.75" hidden="1" thickBot="1" x14ac:dyDescent="0.3">
      <c r="A602" s="107"/>
      <c r="B602" s="108" t="s">
        <v>102</v>
      </c>
      <c r="C602" s="109" t="s">
        <v>104</v>
      </c>
      <c r="D602" s="109" t="s">
        <v>200</v>
      </c>
      <c r="E602" s="110" t="s">
        <v>333</v>
      </c>
      <c r="F602" s="111">
        <f>F598+F594+F590</f>
        <v>0</v>
      </c>
      <c r="G602" s="111">
        <f>G598+G594+G590</f>
        <v>0</v>
      </c>
      <c r="H602" s="111">
        <f>H598+H594+H590</f>
        <v>0</v>
      </c>
      <c r="I602" s="111">
        <f>I598+I594+I590</f>
        <v>0</v>
      </c>
      <c r="J602" s="105" t="s">
        <v>396</v>
      </c>
    </row>
    <row r="603" spans="1:10" s="105" customFormat="1" ht="15.75" hidden="1" thickBot="1" x14ac:dyDescent="0.3">
      <c r="A603" s="107"/>
      <c r="B603" s="108"/>
      <c r="C603" s="109"/>
      <c r="D603" s="109"/>
      <c r="E603" s="110" t="s">
        <v>334</v>
      </c>
      <c r="F603" s="111">
        <f t="shared" ref="F603:I603" si="179">F599+F595+F591</f>
        <v>0</v>
      </c>
      <c r="G603" s="111">
        <f t="shared" si="179"/>
        <v>0</v>
      </c>
      <c r="H603" s="111">
        <f t="shared" si="179"/>
        <v>0</v>
      </c>
      <c r="I603" s="111">
        <f t="shared" si="179"/>
        <v>0</v>
      </c>
      <c r="J603" s="105" t="s">
        <v>396</v>
      </c>
    </row>
    <row r="604" spans="1:10" s="105" customFormat="1" ht="15.75" hidden="1" thickBot="1" x14ac:dyDescent="0.3">
      <c r="A604" s="107"/>
      <c r="B604" s="108"/>
      <c r="C604" s="109"/>
      <c r="D604" s="109"/>
      <c r="E604" s="110" t="s">
        <v>335</v>
      </c>
      <c r="F604" s="111">
        <f t="shared" ref="F604:I604" si="180">F600+F596+F592</f>
        <v>0</v>
      </c>
      <c r="G604" s="111">
        <f t="shared" si="180"/>
        <v>0</v>
      </c>
      <c r="H604" s="111">
        <f t="shared" si="180"/>
        <v>0</v>
      </c>
      <c r="I604" s="111">
        <f t="shared" si="180"/>
        <v>0</v>
      </c>
      <c r="J604" s="105" t="s">
        <v>396</v>
      </c>
    </row>
    <row r="605" spans="1:10" s="105" customFormat="1" ht="15.75" hidden="1" thickBot="1" x14ac:dyDescent="0.3">
      <c r="A605" s="103"/>
      <c r="B605" s="113"/>
      <c r="E605" s="106"/>
      <c r="F605" s="101"/>
      <c r="G605" s="102"/>
      <c r="H605" s="102"/>
      <c r="I605" s="102"/>
      <c r="J605" s="105" t="s">
        <v>396</v>
      </c>
    </row>
    <row r="606" spans="1:10" s="105" customFormat="1" ht="45.75" hidden="1" thickBot="1" x14ac:dyDescent="0.3">
      <c r="A606" s="114" t="s">
        <v>201</v>
      </c>
      <c r="B606" s="116" t="s">
        <v>96</v>
      </c>
      <c r="C606" s="116" t="s">
        <v>107</v>
      </c>
      <c r="D606" s="116" t="s">
        <v>477</v>
      </c>
      <c r="E606" s="117"/>
      <c r="F606" s="118"/>
      <c r="G606" s="119"/>
      <c r="H606" s="119"/>
      <c r="I606" s="119"/>
      <c r="J606" s="105" t="s">
        <v>396</v>
      </c>
    </row>
    <row r="607" spans="1:10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5" t="s">
        <v>396</v>
      </c>
    </row>
    <row r="608" spans="1:10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5" t="s">
        <v>396</v>
      </c>
    </row>
    <row r="609" spans="1:10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181">F609+G609-H609</f>
        <v>0</v>
      </c>
      <c r="J609" s="105" t="s">
        <v>396</v>
      </c>
    </row>
    <row r="610" spans="1:10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5" t="s">
        <v>396</v>
      </c>
    </row>
    <row r="611" spans="1:10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5" t="s">
        <v>396</v>
      </c>
    </row>
    <row r="612" spans="1:10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5" t="s">
        <v>396</v>
      </c>
    </row>
    <row r="613" spans="1:10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182">F613+G613-H613</f>
        <v>0</v>
      </c>
      <c r="J613" s="105" t="s">
        <v>396</v>
      </c>
    </row>
    <row r="614" spans="1:10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5" t="s">
        <v>396</v>
      </c>
    </row>
    <row r="615" spans="1:10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5" t="s">
        <v>396</v>
      </c>
    </row>
    <row r="616" spans="1:10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5" t="s">
        <v>396</v>
      </c>
    </row>
    <row r="617" spans="1:10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183">F617+G617-H617</f>
        <v>0</v>
      </c>
      <c r="J617" s="105" t="s">
        <v>396</v>
      </c>
    </row>
    <row r="618" spans="1:10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5" t="s">
        <v>396</v>
      </c>
    </row>
    <row r="619" spans="1:10" s="105" customFormat="1" ht="30.75" hidden="1" thickBot="1" x14ac:dyDescent="0.3">
      <c r="A619" s="107"/>
      <c r="B619" s="108" t="s">
        <v>102</v>
      </c>
      <c r="C619" s="109" t="s">
        <v>107</v>
      </c>
      <c r="D619" s="109" t="s">
        <v>377</v>
      </c>
      <c r="E619" s="110" t="s">
        <v>333</v>
      </c>
      <c r="F619" s="111">
        <f>F615+F611+F607</f>
        <v>0</v>
      </c>
      <c r="G619" s="111">
        <f>G615+G611+G607</f>
        <v>0</v>
      </c>
      <c r="H619" s="111">
        <f>H615+H611+H607</f>
        <v>0</v>
      </c>
      <c r="I619" s="111">
        <f>I615+I611+I607</f>
        <v>0</v>
      </c>
      <c r="J619" s="105" t="s">
        <v>396</v>
      </c>
    </row>
    <row r="620" spans="1:10" s="105" customFormat="1" ht="15.75" hidden="1" thickBot="1" x14ac:dyDescent="0.3">
      <c r="A620" s="107"/>
      <c r="B620" s="108"/>
      <c r="C620" s="109"/>
      <c r="D620" s="109"/>
      <c r="E620" s="110" t="s">
        <v>334</v>
      </c>
      <c r="F620" s="111">
        <f t="shared" ref="F620:I620" si="184">F616+F612+F608</f>
        <v>0</v>
      </c>
      <c r="G620" s="111">
        <f t="shared" si="184"/>
        <v>0</v>
      </c>
      <c r="H620" s="111">
        <f t="shared" si="184"/>
        <v>0</v>
      </c>
      <c r="I620" s="111">
        <f t="shared" si="184"/>
        <v>0</v>
      </c>
      <c r="J620" s="105" t="s">
        <v>396</v>
      </c>
    </row>
    <row r="621" spans="1:10" s="105" customFormat="1" ht="15.75" hidden="1" thickBot="1" x14ac:dyDescent="0.3">
      <c r="A621" s="107"/>
      <c r="B621" s="108"/>
      <c r="C621" s="109"/>
      <c r="D621" s="109"/>
      <c r="E621" s="110" t="s">
        <v>335</v>
      </c>
      <c r="F621" s="111">
        <f t="shared" ref="F621:I621" si="185">F617+F613+F609</f>
        <v>0</v>
      </c>
      <c r="G621" s="111">
        <f t="shared" si="185"/>
        <v>0</v>
      </c>
      <c r="H621" s="111">
        <f t="shared" si="185"/>
        <v>0</v>
      </c>
      <c r="I621" s="111">
        <f t="shared" si="185"/>
        <v>0</v>
      </c>
      <c r="J621" s="105" t="s">
        <v>396</v>
      </c>
    </row>
    <row r="622" spans="1:10" s="105" customFormat="1" ht="15.75" hidden="1" thickBot="1" x14ac:dyDescent="0.3">
      <c r="A622" s="103"/>
      <c r="B622" s="113"/>
      <c r="E622" s="106"/>
      <c r="F622" s="101"/>
      <c r="G622" s="102"/>
      <c r="H622" s="102"/>
      <c r="I622" s="102"/>
      <c r="J622" s="105" t="s">
        <v>396</v>
      </c>
    </row>
    <row r="623" spans="1:10" s="105" customFormat="1" ht="15.75" hidden="1" thickBot="1" x14ac:dyDescent="0.3">
      <c r="A623" s="120" t="s">
        <v>202</v>
      </c>
      <c r="B623" s="121"/>
      <c r="C623" s="122"/>
      <c r="D623" s="122" t="s">
        <v>197</v>
      </c>
      <c r="E623" s="123" t="s">
        <v>333</v>
      </c>
      <c r="F623" s="155">
        <f>F619+F602+F585</f>
        <v>0</v>
      </c>
      <c r="G623" s="155">
        <f t="shared" ref="G623:I623" si="186">G619+G602+G585</f>
        <v>0</v>
      </c>
      <c r="H623" s="155">
        <f t="shared" si="186"/>
        <v>0</v>
      </c>
      <c r="I623" s="155">
        <f t="shared" si="186"/>
        <v>0</v>
      </c>
      <c r="J623" s="105" t="s">
        <v>396</v>
      </c>
    </row>
    <row r="624" spans="1:10" s="105" customFormat="1" ht="15.75" hidden="1" thickBot="1" x14ac:dyDescent="0.3">
      <c r="A624" s="107"/>
      <c r="B624" s="108"/>
      <c r="C624" s="109"/>
      <c r="D624" s="109"/>
      <c r="E624" s="110" t="s">
        <v>334</v>
      </c>
      <c r="F624" s="156">
        <f t="shared" ref="F624:I625" si="187">F620+F603+F586</f>
        <v>0</v>
      </c>
      <c r="G624" s="156">
        <f t="shared" si="187"/>
        <v>0</v>
      </c>
      <c r="H624" s="156">
        <f t="shared" si="187"/>
        <v>0</v>
      </c>
      <c r="I624" s="156">
        <f t="shared" si="187"/>
        <v>0</v>
      </c>
      <c r="J624" s="105" t="s">
        <v>396</v>
      </c>
    </row>
    <row r="625" spans="1:10" s="105" customFormat="1" ht="15.75" hidden="1" thickBot="1" x14ac:dyDescent="0.3">
      <c r="A625" s="107"/>
      <c r="B625" s="108"/>
      <c r="C625" s="109"/>
      <c r="D625" s="109"/>
      <c r="E625" s="110" t="s">
        <v>335</v>
      </c>
      <c r="F625" s="156">
        <f t="shared" si="187"/>
        <v>0</v>
      </c>
      <c r="G625" s="156">
        <f t="shared" si="187"/>
        <v>0</v>
      </c>
      <c r="H625" s="156">
        <f t="shared" si="187"/>
        <v>0</v>
      </c>
      <c r="I625" s="156">
        <f t="shared" si="187"/>
        <v>0</v>
      </c>
      <c r="J625" s="105" t="s">
        <v>396</v>
      </c>
    </row>
    <row r="626" spans="1:10" s="105" customFormat="1" ht="15.75" hidden="1" thickBot="1" x14ac:dyDescent="0.3">
      <c r="A626" s="103"/>
      <c r="B626" s="113"/>
      <c r="E626" s="106"/>
      <c r="F626" s="101"/>
      <c r="G626" s="102"/>
      <c r="H626" s="102"/>
      <c r="I626" s="102"/>
      <c r="J626" s="105" t="s">
        <v>396</v>
      </c>
    </row>
    <row r="627" spans="1:10" s="166" customFormat="1" ht="48" customHeight="1" x14ac:dyDescent="0.25">
      <c r="A627" s="309" t="s">
        <v>92</v>
      </c>
      <c r="B627" s="310"/>
      <c r="C627" s="311" t="s">
        <v>128</v>
      </c>
      <c r="D627" s="311" t="s">
        <v>203</v>
      </c>
      <c r="E627" s="311"/>
      <c r="F627" s="312"/>
      <c r="G627" s="313"/>
      <c r="H627" s="313"/>
      <c r="I627" s="313"/>
      <c r="J627" s="166" t="s">
        <v>486</v>
      </c>
    </row>
    <row r="628" spans="1:10" s="164" customFormat="1" ht="23.25" x14ac:dyDescent="0.25">
      <c r="A628" s="171"/>
      <c r="B628" s="195"/>
      <c r="F628" s="194"/>
      <c r="G628" s="173"/>
      <c r="H628" s="173"/>
      <c r="I628" s="173"/>
      <c r="J628" s="166" t="s">
        <v>486</v>
      </c>
    </row>
    <row r="629" spans="1:10" s="105" customFormat="1" ht="15" hidden="1" x14ac:dyDescent="0.25">
      <c r="A629" s="114" t="s">
        <v>204</v>
      </c>
      <c r="B629" s="116" t="s">
        <v>96</v>
      </c>
      <c r="C629" s="116" t="s">
        <v>93</v>
      </c>
      <c r="D629" s="116" t="s">
        <v>205</v>
      </c>
      <c r="E629" s="117"/>
      <c r="F629" s="118"/>
      <c r="G629" s="119"/>
      <c r="H629" s="119"/>
      <c r="I629" s="119"/>
      <c r="J629" s="105" t="s">
        <v>467</v>
      </c>
    </row>
    <row r="630" spans="1:10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5" t="s">
        <v>467</v>
      </c>
    </row>
    <row r="631" spans="1:10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5" t="s">
        <v>467</v>
      </c>
    </row>
    <row r="632" spans="1:10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188">F632+G632-H632</f>
        <v>0</v>
      </c>
      <c r="J632" s="105" t="s">
        <v>467</v>
      </c>
    </row>
    <row r="633" spans="1:10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5" t="s">
        <v>467</v>
      </c>
    </row>
    <row r="634" spans="1:10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5" t="s">
        <v>467</v>
      </c>
    </row>
    <row r="635" spans="1:10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5" t="s">
        <v>467</v>
      </c>
    </row>
    <row r="636" spans="1:10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189">F636+G636-H636</f>
        <v>0</v>
      </c>
      <c r="J636" s="105" t="s">
        <v>467</v>
      </c>
    </row>
    <row r="637" spans="1:10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5" t="s">
        <v>467</v>
      </c>
    </row>
    <row r="638" spans="1:10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5" t="s">
        <v>467</v>
      </c>
    </row>
    <row r="639" spans="1:10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5" t="s">
        <v>467</v>
      </c>
    </row>
    <row r="640" spans="1:10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190">F640+G640-H640</f>
        <v>0</v>
      </c>
      <c r="J640" s="105" t="s">
        <v>467</v>
      </c>
    </row>
    <row r="641" spans="1:10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5" t="s">
        <v>467</v>
      </c>
    </row>
    <row r="642" spans="1:10" s="105" customFormat="1" ht="15" hidden="1" x14ac:dyDescent="0.25">
      <c r="A642" s="107"/>
      <c r="B642" s="108" t="s">
        <v>102</v>
      </c>
      <c r="C642" s="109" t="s">
        <v>93</v>
      </c>
      <c r="D642" s="109" t="s">
        <v>205</v>
      </c>
      <c r="E642" s="110" t="s">
        <v>333</v>
      </c>
      <c r="F642" s="111">
        <f>F638+F634+F630</f>
        <v>0</v>
      </c>
      <c r="G642" s="111">
        <f>G638+G634+G630</f>
        <v>0</v>
      </c>
      <c r="H642" s="111">
        <f>H638+H634+H630</f>
        <v>0</v>
      </c>
      <c r="I642" s="111">
        <f>I638+I634+I630</f>
        <v>0</v>
      </c>
      <c r="J642" s="105" t="s">
        <v>467</v>
      </c>
    </row>
    <row r="643" spans="1:10" s="105" customFormat="1" ht="15" hidden="1" x14ac:dyDescent="0.25">
      <c r="A643" s="107"/>
      <c r="B643" s="108"/>
      <c r="C643" s="109"/>
      <c r="D643" s="109"/>
      <c r="E643" s="110" t="s">
        <v>334</v>
      </c>
      <c r="F643" s="111">
        <f t="shared" ref="F643:I643" si="191">F639+F635+F631</f>
        <v>0</v>
      </c>
      <c r="G643" s="111">
        <f t="shared" si="191"/>
        <v>0</v>
      </c>
      <c r="H643" s="111">
        <f t="shared" si="191"/>
        <v>0</v>
      </c>
      <c r="I643" s="111">
        <f t="shared" si="191"/>
        <v>0</v>
      </c>
      <c r="J643" s="105" t="s">
        <v>467</v>
      </c>
    </row>
    <row r="644" spans="1:10" s="105" customFormat="1" ht="15" hidden="1" x14ac:dyDescent="0.25">
      <c r="A644" s="107"/>
      <c r="B644" s="108"/>
      <c r="C644" s="109"/>
      <c r="D644" s="109"/>
      <c r="E644" s="110" t="s">
        <v>335</v>
      </c>
      <c r="F644" s="111">
        <f t="shared" ref="F644:I644" si="192">F640+F636+F632</f>
        <v>0</v>
      </c>
      <c r="G644" s="111">
        <f t="shared" si="192"/>
        <v>0</v>
      </c>
      <c r="H644" s="111">
        <f t="shared" si="192"/>
        <v>0</v>
      </c>
      <c r="I644" s="111">
        <f t="shared" si="192"/>
        <v>0</v>
      </c>
      <c r="J644" s="105" t="s">
        <v>467</v>
      </c>
    </row>
    <row r="645" spans="1:10" s="105" customFormat="1" ht="15" hidden="1" x14ac:dyDescent="0.25">
      <c r="A645" s="103"/>
      <c r="B645" s="113"/>
      <c r="E645" s="106"/>
      <c r="F645" s="101"/>
      <c r="G645" s="102"/>
      <c r="H645" s="102"/>
      <c r="I645" s="102"/>
      <c r="J645" s="105" t="s">
        <v>467</v>
      </c>
    </row>
    <row r="646" spans="1:10" s="105" customFormat="1" ht="15" hidden="1" x14ac:dyDescent="0.25">
      <c r="A646" s="114" t="s">
        <v>206</v>
      </c>
      <c r="B646" s="116" t="s">
        <v>96</v>
      </c>
      <c r="C646" s="116" t="s">
        <v>104</v>
      </c>
      <c r="D646" s="116" t="s">
        <v>207</v>
      </c>
      <c r="E646" s="117"/>
      <c r="F646" s="118"/>
      <c r="G646" s="119"/>
      <c r="H646" s="119"/>
      <c r="I646" s="119"/>
      <c r="J646" s="105" t="s">
        <v>468</v>
      </c>
    </row>
    <row r="647" spans="1:10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5" t="s">
        <v>468</v>
      </c>
    </row>
    <row r="648" spans="1:10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5" t="s">
        <v>468</v>
      </c>
    </row>
    <row r="649" spans="1:10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193">F649+G649-H649</f>
        <v>0</v>
      </c>
      <c r="J649" s="105" t="s">
        <v>468</v>
      </c>
    </row>
    <row r="650" spans="1:10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5" t="s">
        <v>468</v>
      </c>
    </row>
    <row r="651" spans="1:10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5" t="s">
        <v>468</v>
      </c>
    </row>
    <row r="652" spans="1:10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5" t="s">
        <v>468</v>
      </c>
    </row>
    <row r="653" spans="1:10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194">F653+G653-H653</f>
        <v>0</v>
      </c>
      <c r="J653" s="105" t="s">
        <v>468</v>
      </c>
    </row>
    <row r="654" spans="1:10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5" t="s">
        <v>468</v>
      </c>
    </row>
    <row r="655" spans="1:10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5" t="s">
        <v>468</v>
      </c>
    </row>
    <row r="656" spans="1:10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5" t="s">
        <v>468</v>
      </c>
    </row>
    <row r="657" spans="1:10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195">F657+G657-H657</f>
        <v>0</v>
      </c>
      <c r="J657" s="105" t="s">
        <v>468</v>
      </c>
    </row>
    <row r="658" spans="1:10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5" t="s">
        <v>468</v>
      </c>
    </row>
    <row r="659" spans="1:10" s="105" customFormat="1" ht="15" hidden="1" x14ac:dyDescent="0.25">
      <c r="A659" s="107"/>
      <c r="B659" s="108" t="s">
        <v>102</v>
      </c>
      <c r="C659" s="109" t="s">
        <v>104</v>
      </c>
      <c r="D659" s="109" t="s">
        <v>208</v>
      </c>
      <c r="E659" s="110" t="s">
        <v>333</v>
      </c>
      <c r="F659" s="111">
        <f>F655+F651+F647</f>
        <v>0</v>
      </c>
      <c r="G659" s="111">
        <f>G655+G651+G647</f>
        <v>0</v>
      </c>
      <c r="H659" s="111">
        <f>H655+H651+H647</f>
        <v>0</v>
      </c>
      <c r="I659" s="111">
        <f>I655+I651+I647</f>
        <v>0</v>
      </c>
      <c r="J659" s="105" t="s">
        <v>468</v>
      </c>
    </row>
    <row r="660" spans="1:10" s="105" customFormat="1" ht="15" hidden="1" x14ac:dyDescent="0.25">
      <c r="A660" s="107"/>
      <c r="B660" s="108"/>
      <c r="C660" s="109"/>
      <c r="D660" s="109"/>
      <c r="E660" s="110" t="s">
        <v>334</v>
      </c>
      <c r="F660" s="111">
        <f t="shared" ref="F660:I660" si="196">F656+F652+F648</f>
        <v>0</v>
      </c>
      <c r="G660" s="111">
        <f t="shared" si="196"/>
        <v>0</v>
      </c>
      <c r="H660" s="111">
        <f t="shared" si="196"/>
        <v>0</v>
      </c>
      <c r="I660" s="111">
        <f t="shared" si="196"/>
        <v>0</v>
      </c>
      <c r="J660" s="105" t="s">
        <v>468</v>
      </c>
    </row>
    <row r="661" spans="1:10" s="105" customFormat="1" ht="15" hidden="1" x14ac:dyDescent="0.25">
      <c r="A661" s="107"/>
      <c r="B661" s="108"/>
      <c r="C661" s="109"/>
      <c r="D661" s="109"/>
      <c r="E661" s="110" t="s">
        <v>335</v>
      </c>
      <c r="F661" s="111">
        <f t="shared" ref="F661:I661" si="197">F657+F653+F649</f>
        <v>0</v>
      </c>
      <c r="G661" s="111">
        <f t="shared" si="197"/>
        <v>0</v>
      </c>
      <c r="H661" s="111">
        <f t="shared" si="197"/>
        <v>0</v>
      </c>
      <c r="I661" s="111">
        <f t="shared" si="197"/>
        <v>0</v>
      </c>
      <c r="J661" s="105" t="s">
        <v>468</v>
      </c>
    </row>
    <row r="662" spans="1:10" s="105" customFormat="1" ht="15" hidden="1" x14ac:dyDescent="0.25">
      <c r="A662" s="103"/>
      <c r="B662" s="113"/>
      <c r="E662" s="106"/>
      <c r="F662" s="101"/>
      <c r="G662" s="102"/>
      <c r="H662" s="102"/>
      <c r="I662" s="102"/>
      <c r="J662" s="105" t="s">
        <v>468</v>
      </c>
    </row>
    <row r="663" spans="1:10" s="164" customFormat="1" ht="23.25" x14ac:dyDescent="0.25">
      <c r="A663" s="174" t="s">
        <v>209</v>
      </c>
      <c r="B663" s="176" t="s">
        <v>96</v>
      </c>
      <c r="C663" s="176" t="s">
        <v>107</v>
      </c>
      <c r="D663" s="176" t="s">
        <v>210</v>
      </c>
      <c r="E663" s="176"/>
      <c r="F663" s="198"/>
      <c r="G663" s="178"/>
      <c r="H663" s="178"/>
      <c r="I663" s="178" t="s">
        <v>2</v>
      </c>
      <c r="J663" s="164" t="s">
        <v>469</v>
      </c>
    </row>
    <row r="664" spans="1:10" s="164" customFormat="1" ht="23.25" x14ac:dyDescent="0.25">
      <c r="A664" s="171"/>
      <c r="B664" s="179" t="s">
        <v>98</v>
      </c>
      <c r="D664" s="164" t="s">
        <v>99</v>
      </c>
      <c r="E664" s="164" t="s">
        <v>333</v>
      </c>
      <c r="F664" s="194">
        <v>5500</v>
      </c>
      <c r="G664" s="173">
        <v>0</v>
      </c>
      <c r="H664" s="173">
        <v>0</v>
      </c>
      <c r="I664" s="173">
        <v>5494.5</v>
      </c>
      <c r="J664" s="164" t="s">
        <v>469</v>
      </c>
    </row>
    <row r="665" spans="1:10" s="164" customFormat="1" ht="23.25" x14ac:dyDescent="0.25">
      <c r="A665" s="171"/>
      <c r="B665" s="179"/>
      <c r="E665" s="164" t="s">
        <v>334</v>
      </c>
      <c r="F665" s="194">
        <v>13400</v>
      </c>
      <c r="G665" s="173">
        <v>0</v>
      </c>
      <c r="H665" s="173">
        <v>0</v>
      </c>
      <c r="I665" s="173">
        <f>F665+G665-H665</f>
        <v>13400</v>
      </c>
      <c r="J665" s="164" t="s">
        <v>469</v>
      </c>
    </row>
    <row r="666" spans="1:10" s="164" customFormat="1" ht="23.25" x14ac:dyDescent="0.25">
      <c r="A666" s="171"/>
      <c r="B666" s="179"/>
      <c r="E666" s="164" t="s">
        <v>335</v>
      </c>
      <c r="F666" s="194">
        <v>18900</v>
      </c>
      <c r="G666" s="173">
        <v>0</v>
      </c>
      <c r="H666" s="173">
        <v>5.5</v>
      </c>
      <c r="I666" s="173">
        <f t="shared" ref="I666" si="198">F666+G666-H666</f>
        <v>18894.5</v>
      </c>
      <c r="J666" s="164" t="s">
        <v>469</v>
      </c>
    </row>
    <row r="667" spans="1:10" s="164" customFormat="1" ht="23.25" x14ac:dyDescent="0.25">
      <c r="A667" s="171"/>
      <c r="B667" s="179"/>
      <c r="F667" s="194"/>
      <c r="G667" s="173"/>
      <c r="H667" s="173"/>
      <c r="I667" s="173"/>
      <c r="J667" s="164" t="s">
        <v>469</v>
      </c>
    </row>
    <row r="668" spans="1:10" s="164" customFormat="1" ht="23.25" x14ac:dyDescent="0.25">
      <c r="A668" s="171"/>
      <c r="B668" s="179" t="s">
        <v>100</v>
      </c>
      <c r="D668" s="164" t="s">
        <v>101</v>
      </c>
      <c r="E668" s="164" t="s">
        <v>333</v>
      </c>
      <c r="F668" s="194">
        <v>0</v>
      </c>
      <c r="G668" s="173">
        <v>0</v>
      </c>
      <c r="H668" s="173">
        <v>0</v>
      </c>
      <c r="I668" s="173">
        <f>F668+G668-H668</f>
        <v>0</v>
      </c>
      <c r="J668" s="164" t="s">
        <v>469</v>
      </c>
    </row>
    <row r="669" spans="1:10" s="164" customFormat="1" ht="23.25" x14ac:dyDescent="0.25">
      <c r="A669" s="171"/>
      <c r="B669" s="179"/>
      <c r="E669" s="164" t="s">
        <v>334</v>
      </c>
      <c r="F669" s="194">
        <v>0</v>
      </c>
      <c r="G669" s="173">
        <v>0</v>
      </c>
      <c r="H669" s="173">
        <v>0</v>
      </c>
      <c r="I669" s="173">
        <f>F669+G669-H669</f>
        <v>0</v>
      </c>
      <c r="J669" s="164" t="s">
        <v>469</v>
      </c>
    </row>
    <row r="670" spans="1:10" s="164" customFormat="1" ht="23.25" x14ac:dyDescent="0.25">
      <c r="A670" s="171"/>
      <c r="B670" s="179"/>
      <c r="E670" s="164" t="s">
        <v>335</v>
      </c>
      <c r="F670" s="194">
        <f>SUM(F668:F669)</f>
        <v>0</v>
      </c>
      <c r="G670" s="173">
        <v>0</v>
      </c>
      <c r="H670" s="173">
        <v>0</v>
      </c>
      <c r="I670" s="173">
        <f t="shared" ref="I670" si="199">F670+G670-H670</f>
        <v>0</v>
      </c>
      <c r="J670" s="164" t="s">
        <v>469</v>
      </c>
    </row>
    <row r="671" spans="1:10" s="164" customFormat="1" ht="23.25" hidden="1" x14ac:dyDescent="0.25">
      <c r="A671" s="171"/>
      <c r="B671" s="179"/>
      <c r="F671" s="194"/>
      <c r="G671" s="173"/>
      <c r="H671" s="173"/>
      <c r="I671" s="173"/>
      <c r="J671" s="164" t="s">
        <v>469</v>
      </c>
    </row>
    <row r="672" spans="1:10" s="164" customFormat="1" ht="46.5" hidden="1" x14ac:dyDescent="0.25">
      <c r="A672" s="171"/>
      <c r="B672" s="179" t="s">
        <v>109</v>
      </c>
      <c r="D672" s="164" t="s">
        <v>110</v>
      </c>
      <c r="E672" s="164" t="s">
        <v>333</v>
      </c>
      <c r="F672" s="194">
        <v>0</v>
      </c>
      <c r="G672" s="173">
        <v>0</v>
      </c>
      <c r="H672" s="173">
        <v>0</v>
      </c>
      <c r="I672" s="173">
        <f>F672+G672-H672</f>
        <v>0</v>
      </c>
      <c r="J672" s="164" t="s">
        <v>469</v>
      </c>
    </row>
    <row r="673" spans="1:10" s="164" customFormat="1" ht="23.25" hidden="1" x14ac:dyDescent="0.25">
      <c r="A673" s="171"/>
      <c r="B673" s="179"/>
      <c r="E673" s="164" t="s">
        <v>334</v>
      </c>
      <c r="F673" s="194">
        <v>0</v>
      </c>
      <c r="G673" s="173">
        <v>0</v>
      </c>
      <c r="H673" s="173">
        <v>0</v>
      </c>
      <c r="I673" s="173">
        <f>F673+G673-H673</f>
        <v>0</v>
      </c>
      <c r="J673" s="164" t="s">
        <v>469</v>
      </c>
    </row>
    <row r="674" spans="1:10" s="164" customFormat="1" ht="23.25" hidden="1" x14ac:dyDescent="0.25">
      <c r="A674" s="171"/>
      <c r="B674" s="179"/>
      <c r="E674" s="164" t="s">
        <v>335</v>
      </c>
      <c r="F674" s="194">
        <f>SUM(F672:F673)</f>
        <v>0</v>
      </c>
      <c r="G674" s="173">
        <v>0</v>
      </c>
      <c r="H674" s="173">
        <v>0</v>
      </c>
      <c r="I674" s="173">
        <f t="shared" ref="I674" si="200">F674+G674-H674</f>
        <v>0</v>
      </c>
      <c r="J674" s="164" t="s">
        <v>469</v>
      </c>
    </row>
    <row r="675" spans="1:10" s="164" customFormat="1" ht="23.25" hidden="1" x14ac:dyDescent="0.25">
      <c r="A675" s="171"/>
      <c r="B675" s="179"/>
      <c r="F675" s="194"/>
      <c r="G675" s="173"/>
      <c r="H675" s="173"/>
      <c r="I675" s="173"/>
      <c r="J675" s="164" t="s">
        <v>469</v>
      </c>
    </row>
    <row r="676" spans="1:10" s="164" customFormat="1" ht="46.5" x14ac:dyDescent="0.25">
      <c r="A676" s="180"/>
      <c r="B676" s="181" t="s">
        <v>102</v>
      </c>
      <c r="C676" s="166" t="s">
        <v>107</v>
      </c>
      <c r="D676" s="166" t="s">
        <v>210</v>
      </c>
      <c r="E676" s="166" t="s">
        <v>333</v>
      </c>
      <c r="F676" s="182">
        <f>F672+F668+F664</f>
        <v>5500</v>
      </c>
      <c r="G676" s="182">
        <f>G672+G668+G664</f>
        <v>0</v>
      </c>
      <c r="H676" s="182">
        <f>H672+H668+H664</f>
        <v>0</v>
      </c>
      <c r="I676" s="182">
        <f>I672+I668+I664</f>
        <v>5494.5</v>
      </c>
      <c r="J676" s="164" t="s">
        <v>469</v>
      </c>
    </row>
    <row r="677" spans="1:10" s="164" customFormat="1" ht="23.25" x14ac:dyDescent="0.25">
      <c r="A677" s="180"/>
      <c r="B677" s="181"/>
      <c r="C677" s="166"/>
      <c r="D677" s="166"/>
      <c r="E677" s="166" t="s">
        <v>334</v>
      </c>
      <c r="F677" s="182">
        <f t="shared" ref="F677:I677" si="201">F673+F669+F665</f>
        <v>13400</v>
      </c>
      <c r="G677" s="182">
        <f t="shared" si="201"/>
        <v>0</v>
      </c>
      <c r="H677" s="182">
        <f t="shared" si="201"/>
        <v>0</v>
      </c>
      <c r="I677" s="182">
        <f t="shared" si="201"/>
        <v>13400</v>
      </c>
      <c r="J677" s="164" t="s">
        <v>469</v>
      </c>
    </row>
    <row r="678" spans="1:10" s="164" customFormat="1" ht="23.25" x14ac:dyDescent="0.25">
      <c r="A678" s="180"/>
      <c r="B678" s="181"/>
      <c r="C678" s="166"/>
      <c r="D678" s="166"/>
      <c r="E678" s="166" t="s">
        <v>335</v>
      </c>
      <c r="F678" s="182">
        <f t="shared" ref="F678:I678" si="202">F674+F670+F666</f>
        <v>18900</v>
      </c>
      <c r="G678" s="182">
        <f t="shared" si="202"/>
        <v>0</v>
      </c>
      <c r="H678" s="182">
        <f t="shared" si="202"/>
        <v>5.5</v>
      </c>
      <c r="I678" s="182">
        <f t="shared" si="202"/>
        <v>18894.5</v>
      </c>
      <c r="J678" s="164" t="s">
        <v>469</v>
      </c>
    </row>
    <row r="679" spans="1:10" s="164" customFormat="1" ht="23.25" x14ac:dyDescent="0.25">
      <c r="A679" s="171"/>
      <c r="B679" s="195"/>
      <c r="F679" s="194"/>
      <c r="G679" s="173"/>
      <c r="H679" s="173"/>
      <c r="I679" s="173"/>
      <c r="J679" s="164" t="s">
        <v>469</v>
      </c>
    </row>
    <row r="680" spans="1:10" s="105" customFormat="1" ht="15" hidden="1" x14ac:dyDescent="0.25">
      <c r="A680" s="114" t="s">
        <v>211</v>
      </c>
      <c r="B680" s="116" t="s">
        <v>96</v>
      </c>
      <c r="C680" s="116" t="s">
        <v>113</v>
      </c>
      <c r="D680" s="116" t="s">
        <v>212</v>
      </c>
      <c r="E680" s="117"/>
      <c r="F680" s="118"/>
      <c r="G680" s="119"/>
      <c r="H680" s="119"/>
      <c r="I680" s="119"/>
      <c r="J680" s="105" t="s">
        <v>470</v>
      </c>
    </row>
    <row r="681" spans="1:10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5" t="s">
        <v>470</v>
      </c>
    </row>
    <row r="682" spans="1:10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5" t="s">
        <v>470</v>
      </c>
    </row>
    <row r="683" spans="1:10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03">F683+G683-H683</f>
        <v>0</v>
      </c>
      <c r="J683" s="105" t="s">
        <v>470</v>
      </c>
    </row>
    <row r="684" spans="1:10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5" t="s">
        <v>470</v>
      </c>
    </row>
    <row r="685" spans="1:10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5" t="s">
        <v>470</v>
      </c>
    </row>
    <row r="686" spans="1:10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5" t="s">
        <v>470</v>
      </c>
    </row>
    <row r="687" spans="1:10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04">F687+G687-H687</f>
        <v>0</v>
      </c>
      <c r="J687" s="105" t="s">
        <v>470</v>
      </c>
    </row>
    <row r="688" spans="1:10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5" t="s">
        <v>470</v>
      </c>
    </row>
    <row r="689" spans="1:10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5" t="s">
        <v>470</v>
      </c>
    </row>
    <row r="690" spans="1:10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5" t="s">
        <v>470</v>
      </c>
    </row>
    <row r="691" spans="1:10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05">F691+G691-H691</f>
        <v>0</v>
      </c>
      <c r="J691" s="105" t="s">
        <v>470</v>
      </c>
    </row>
    <row r="692" spans="1:10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5" t="s">
        <v>470</v>
      </c>
    </row>
    <row r="693" spans="1:10" s="105" customFormat="1" ht="15" hidden="1" x14ac:dyDescent="0.25">
      <c r="A693" s="107"/>
      <c r="B693" s="108" t="s">
        <v>102</v>
      </c>
      <c r="C693" s="109" t="s">
        <v>113</v>
      </c>
      <c r="D693" s="109" t="s">
        <v>212</v>
      </c>
      <c r="E693" s="110" t="s">
        <v>333</v>
      </c>
      <c r="F693" s="111">
        <f>F689+F685+F681</f>
        <v>0</v>
      </c>
      <c r="G693" s="111">
        <f>G689+G685+G681</f>
        <v>0</v>
      </c>
      <c r="H693" s="111">
        <f>H689+H685+H681</f>
        <v>0</v>
      </c>
      <c r="I693" s="111">
        <f>I689+I685+I681</f>
        <v>0</v>
      </c>
      <c r="J693" s="105" t="s">
        <v>470</v>
      </c>
    </row>
    <row r="694" spans="1:10" s="105" customFormat="1" ht="15" hidden="1" x14ac:dyDescent="0.25">
      <c r="A694" s="107"/>
      <c r="B694" s="108"/>
      <c r="C694" s="109"/>
      <c r="D694" s="109"/>
      <c r="E694" s="110" t="s">
        <v>334</v>
      </c>
      <c r="F694" s="111">
        <f t="shared" ref="F694:I694" si="206">F690+F686+F682</f>
        <v>0</v>
      </c>
      <c r="G694" s="111">
        <f t="shared" si="206"/>
        <v>0</v>
      </c>
      <c r="H694" s="111">
        <f t="shared" si="206"/>
        <v>0</v>
      </c>
      <c r="I694" s="111">
        <f t="shared" si="206"/>
        <v>0</v>
      </c>
      <c r="J694" s="105" t="s">
        <v>470</v>
      </c>
    </row>
    <row r="695" spans="1:10" s="105" customFormat="1" ht="15" hidden="1" x14ac:dyDescent="0.25">
      <c r="A695" s="107"/>
      <c r="B695" s="108"/>
      <c r="C695" s="109"/>
      <c r="D695" s="109"/>
      <c r="E695" s="110" t="s">
        <v>335</v>
      </c>
      <c r="F695" s="111">
        <f t="shared" ref="F695:I695" si="207">F691+F687+F683</f>
        <v>0</v>
      </c>
      <c r="G695" s="111">
        <f t="shared" si="207"/>
        <v>0</v>
      </c>
      <c r="H695" s="111">
        <f t="shared" si="207"/>
        <v>0</v>
      </c>
      <c r="I695" s="111">
        <f t="shared" si="207"/>
        <v>0</v>
      </c>
      <c r="J695" s="105" t="s">
        <v>470</v>
      </c>
    </row>
    <row r="696" spans="1:10" s="105" customFormat="1" ht="15" hidden="1" x14ac:dyDescent="0.25">
      <c r="A696" s="103"/>
      <c r="B696" s="113"/>
      <c r="E696" s="106"/>
      <c r="F696" s="101"/>
      <c r="G696" s="102"/>
      <c r="H696" s="102"/>
      <c r="I696" s="102"/>
      <c r="J696" s="105" t="s">
        <v>470</v>
      </c>
    </row>
    <row r="697" spans="1:10" s="105" customFormat="1" ht="30" hidden="1" x14ac:dyDescent="0.25">
      <c r="A697" s="114" t="s">
        <v>213</v>
      </c>
      <c r="B697" s="116" t="s">
        <v>96</v>
      </c>
      <c r="C697" s="116" t="s">
        <v>116</v>
      </c>
      <c r="D697" s="116" t="s">
        <v>214</v>
      </c>
      <c r="E697" s="117"/>
      <c r="F697" s="118"/>
      <c r="G697" s="119"/>
      <c r="H697" s="119"/>
      <c r="I697" s="119"/>
      <c r="J697" s="105" t="s">
        <v>471</v>
      </c>
    </row>
    <row r="698" spans="1:10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5" t="s">
        <v>471</v>
      </c>
    </row>
    <row r="699" spans="1:10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5" t="s">
        <v>471</v>
      </c>
    </row>
    <row r="700" spans="1:10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08">F700+G700-H700</f>
        <v>0</v>
      </c>
      <c r="J700" s="105" t="s">
        <v>471</v>
      </c>
    </row>
    <row r="701" spans="1:10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5" t="s">
        <v>471</v>
      </c>
    </row>
    <row r="702" spans="1:10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5" t="s">
        <v>471</v>
      </c>
    </row>
    <row r="703" spans="1:10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5" t="s">
        <v>471</v>
      </c>
    </row>
    <row r="704" spans="1:10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09">F704+G704-H704</f>
        <v>0</v>
      </c>
      <c r="J704" s="105" t="s">
        <v>471</v>
      </c>
    </row>
    <row r="705" spans="1:10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5" t="s">
        <v>471</v>
      </c>
    </row>
    <row r="706" spans="1:10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5" t="s">
        <v>471</v>
      </c>
    </row>
    <row r="707" spans="1:10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5" t="s">
        <v>471</v>
      </c>
    </row>
    <row r="708" spans="1:10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10">F708+G708-H708</f>
        <v>0</v>
      </c>
      <c r="J708" s="105" t="s">
        <v>471</v>
      </c>
    </row>
    <row r="709" spans="1:10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5" t="s">
        <v>471</v>
      </c>
    </row>
    <row r="710" spans="1:10" s="105" customFormat="1" ht="30" hidden="1" x14ac:dyDescent="0.25">
      <c r="A710" s="107"/>
      <c r="B710" s="108" t="s">
        <v>102</v>
      </c>
      <c r="C710" s="109" t="s">
        <v>116</v>
      </c>
      <c r="D710" s="109" t="s">
        <v>214</v>
      </c>
      <c r="E710" s="110" t="s">
        <v>333</v>
      </c>
      <c r="F710" s="111">
        <f>F706+F702+F698</f>
        <v>0</v>
      </c>
      <c r="G710" s="111">
        <f>G706+G702+G698</f>
        <v>0</v>
      </c>
      <c r="H710" s="111">
        <f>H706+H702+H698</f>
        <v>0</v>
      </c>
      <c r="I710" s="111">
        <f>I706+I702+I698</f>
        <v>0</v>
      </c>
      <c r="J710" s="105" t="s">
        <v>471</v>
      </c>
    </row>
    <row r="711" spans="1:10" s="105" customFormat="1" ht="15" hidden="1" x14ac:dyDescent="0.25">
      <c r="A711" s="107"/>
      <c r="B711" s="108"/>
      <c r="C711" s="109"/>
      <c r="D711" s="109"/>
      <c r="E711" s="110" t="s">
        <v>334</v>
      </c>
      <c r="F711" s="111">
        <f t="shared" ref="F711:I711" si="211">F707+F703+F699</f>
        <v>0</v>
      </c>
      <c r="G711" s="111">
        <f t="shared" si="211"/>
        <v>0</v>
      </c>
      <c r="H711" s="111">
        <f t="shared" si="211"/>
        <v>0</v>
      </c>
      <c r="I711" s="111">
        <f t="shared" si="211"/>
        <v>0</v>
      </c>
      <c r="J711" s="105" t="s">
        <v>471</v>
      </c>
    </row>
    <row r="712" spans="1:10" s="105" customFormat="1" ht="15" hidden="1" x14ac:dyDescent="0.25">
      <c r="A712" s="107"/>
      <c r="B712" s="108"/>
      <c r="C712" s="109"/>
      <c r="D712" s="109"/>
      <c r="E712" s="110" t="s">
        <v>335</v>
      </c>
      <c r="F712" s="111">
        <f t="shared" ref="F712:I712" si="212">F708+F704+F700</f>
        <v>0</v>
      </c>
      <c r="G712" s="111">
        <f t="shared" si="212"/>
        <v>0</v>
      </c>
      <c r="H712" s="111">
        <f t="shared" si="212"/>
        <v>0</v>
      </c>
      <c r="I712" s="111">
        <f t="shared" si="212"/>
        <v>0</v>
      </c>
      <c r="J712" s="105" t="s">
        <v>471</v>
      </c>
    </row>
    <row r="713" spans="1:10" s="105" customFormat="1" ht="15" hidden="1" x14ac:dyDescent="0.25">
      <c r="A713" s="103"/>
      <c r="B713" s="113"/>
      <c r="E713" s="106"/>
      <c r="F713" s="101"/>
      <c r="G713" s="102"/>
      <c r="H713" s="102"/>
      <c r="I713" s="102"/>
      <c r="J713" s="105" t="s">
        <v>471</v>
      </c>
    </row>
    <row r="714" spans="1:10" s="105" customFormat="1" ht="15" hidden="1" x14ac:dyDescent="0.25">
      <c r="A714" s="114" t="s">
        <v>215</v>
      </c>
      <c r="B714" s="116" t="s">
        <v>96</v>
      </c>
      <c r="C714" s="116" t="s">
        <v>119</v>
      </c>
      <c r="D714" s="116" t="s">
        <v>216</v>
      </c>
      <c r="E714" s="117"/>
      <c r="F714" s="118"/>
      <c r="G714" s="119"/>
      <c r="H714" s="119"/>
      <c r="I714" s="119"/>
      <c r="J714" s="105" t="s">
        <v>472</v>
      </c>
    </row>
    <row r="715" spans="1:10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5" t="s">
        <v>472</v>
      </c>
    </row>
    <row r="716" spans="1:10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5" t="s">
        <v>472</v>
      </c>
    </row>
    <row r="717" spans="1:10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13">F717+G717-H717</f>
        <v>0</v>
      </c>
      <c r="J717" s="105" t="s">
        <v>472</v>
      </c>
    </row>
    <row r="718" spans="1:10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5" t="s">
        <v>472</v>
      </c>
    </row>
    <row r="719" spans="1:10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5" t="s">
        <v>472</v>
      </c>
    </row>
    <row r="720" spans="1:10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5" t="s">
        <v>472</v>
      </c>
    </row>
    <row r="721" spans="1:10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14">F721+G721-H721</f>
        <v>0</v>
      </c>
      <c r="J721" s="105" t="s">
        <v>472</v>
      </c>
    </row>
    <row r="722" spans="1:10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5" t="s">
        <v>472</v>
      </c>
    </row>
    <row r="723" spans="1:10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5" t="s">
        <v>472</v>
      </c>
    </row>
    <row r="724" spans="1:10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5" t="s">
        <v>472</v>
      </c>
    </row>
    <row r="725" spans="1:10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15">F725+G725-H725</f>
        <v>0</v>
      </c>
      <c r="J725" s="105" t="s">
        <v>472</v>
      </c>
    </row>
    <row r="726" spans="1:10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5" t="s">
        <v>472</v>
      </c>
    </row>
    <row r="727" spans="1:10" s="105" customFormat="1" ht="15" hidden="1" x14ac:dyDescent="0.25">
      <c r="A727" s="107"/>
      <c r="B727" s="108" t="s">
        <v>102</v>
      </c>
      <c r="C727" s="109" t="s">
        <v>119</v>
      </c>
      <c r="D727" s="109" t="s">
        <v>216</v>
      </c>
      <c r="E727" s="110" t="s">
        <v>333</v>
      </c>
      <c r="F727" s="111">
        <f>F723+F719+F715</f>
        <v>0</v>
      </c>
      <c r="G727" s="111">
        <f>G723+G719+G715</f>
        <v>0</v>
      </c>
      <c r="H727" s="111">
        <f>H723+H719+H715</f>
        <v>0</v>
      </c>
      <c r="I727" s="111">
        <f>I723+I719+I715</f>
        <v>0</v>
      </c>
      <c r="J727" s="105" t="s">
        <v>472</v>
      </c>
    </row>
    <row r="728" spans="1:10" s="105" customFormat="1" ht="15" hidden="1" x14ac:dyDescent="0.25">
      <c r="A728" s="107"/>
      <c r="B728" s="108"/>
      <c r="C728" s="109"/>
      <c r="D728" s="109"/>
      <c r="E728" s="110" t="s">
        <v>334</v>
      </c>
      <c r="F728" s="111">
        <f t="shared" ref="F728:I728" si="216">F724+F720+F716</f>
        <v>0</v>
      </c>
      <c r="G728" s="111">
        <f t="shared" si="216"/>
        <v>0</v>
      </c>
      <c r="H728" s="111">
        <f t="shared" si="216"/>
        <v>0</v>
      </c>
      <c r="I728" s="111">
        <f t="shared" si="216"/>
        <v>0</v>
      </c>
      <c r="J728" s="105" t="s">
        <v>472</v>
      </c>
    </row>
    <row r="729" spans="1:10" s="105" customFormat="1" ht="15" hidden="1" x14ac:dyDescent="0.25">
      <c r="A729" s="107"/>
      <c r="B729" s="108"/>
      <c r="C729" s="109"/>
      <c r="D729" s="109"/>
      <c r="E729" s="110" t="s">
        <v>335</v>
      </c>
      <c r="F729" s="111">
        <f t="shared" ref="F729:I729" si="217">F725+F721+F717</f>
        <v>0</v>
      </c>
      <c r="G729" s="111">
        <f t="shared" si="217"/>
        <v>0</v>
      </c>
      <c r="H729" s="111">
        <f t="shared" si="217"/>
        <v>0</v>
      </c>
      <c r="I729" s="111">
        <f t="shared" si="217"/>
        <v>0</v>
      </c>
      <c r="J729" s="105" t="s">
        <v>472</v>
      </c>
    </row>
    <row r="730" spans="1:10" s="105" customFormat="1" ht="15" hidden="1" x14ac:dyDescent="0.25">
      <c r="A730" s="103"/>
      <c r="B730" s="113"/>
      <c r="E730" s="106"/>
      <c r="F730" s="101"/>
      <c r="G730" s="102"/>
      <c r="H730" s="102"/>
      <c r="I730" s="102"/>
      <c r="J730" s="105" t="s">
        <v>472</v>
      </c>
    </row>
    <row r="731" spans="1:10" s="105" customFormat="1" ht="15" hidden="1" x14ac:dyDescent="0.25">
      <c r="A731" s="114" t="s">
        <v>217</v>
      </c>
      <c r="B731" s="116" t="s">
        <v>96</v>
      </c>
      <c r="C731" s="116" t="s">
        <v>122</v>
      </c>
      <c r="D731" s="116" t="s">
        <v>218</v>
      </c>
      <c r="E731" s="117"/>
      <c r="F731" s="118"/>
      <c r="G731" s="119"/>
      <c r="H731" s="119"/>
      <c r="I731" s="119"/>
      <c r="J731" s="105" t="s">
        <v>473</v>
      </c>
    </row>
    <row r="732" spans="1:10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5" t="s">
        <v>473</v>
      </c>
    </row>
    <row r="733" spans="1:10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5" t="s">
        <v>473</v>
      </c>
    </row>
    <row r="734" spans="1:10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18">F734+G734-H734</f>
        <v>0</v>
      </c>
      <c r="J734" s="105" t="s">
        <v>473</v>
      </c>
    </row>
    <row r="735" spans="1:10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5" t="s">
        <v>473</v>
      </c>
    </row>
    <row r="736" spans="1:10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5" t="s">
        <v>473</v>
      </c>
    </row>
    <row r="737" spans="1:10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5" t="s">
        <v>473</v>
      </c>
    </row>
    <row r="738" spans="1:10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19">F738+G738-H738</f>
        <v>0</v>
      </c>
      <c r="J738" s="105" t="s">
        <v>473</v>
      </c>
    </row>
    <row r="739" spans="1:10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5" t="s">
        <v>473</v>
      </c>
    </row>
    <row r="740" spans="1:10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5" t="s">
        <v>473</v>
      </c>
    </row>
    <row r="741" spans="1:10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5" t="s">
        <v>473</v>
      </c>
    </row>
    <row r="742" spans="1:10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20">F742+G742-H742</f>
        <v>0</v>
      </c>
      <c r="J742" s="105" t="s">
        <v>473</v>
      </c>
    </row>
    <row r="743" spans="1:10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5" t="s">
        <v>473</v>
      </c>
    </row>
    <row r="744" spans="1:10" s="105" customFormat="1" ht="15" hidden="1" x14ac:dyDescent="0.25">
      <c r="A744" s="107"/>
      <c r="B744" s="108" t="s">
        <v>102</v>
      </c>
      <c r="C744" s="109" t="s">
        <v>122</v>
      </c>
      <c r="D744" s="109" t="s">
        <v>218</v>
      </c>
      <c r="E744" s="110" t="s">
        <v>333</v>
      </c>
      <c r="F744" s="111">
        <f>F740+F736+F732</f>
        <v>0</v>
      </c>
      <c r="G744" s="111">
        <f>G740+G736+G732</f>
        <v>0</v>
      </c>
      <c r="H744" s="111">
        <f>H740+H736+H732</f>
        <v>0</v>
      </c>
      <c r="I744" s="111">
        <f>I740+I736+I732</f>
        <v>0</v>
      </c>
      <c r="J744" s="105" t="s">
        <v>473</v>
      </c>
    </row>
    <row r="745" spans="1:10" s="105" customFormat="1" ht="15" hidden="1" x14ac:dyDescent="0.25">
      <c r="A745" s="107"/>
      <c r="B745" s="108"/>
      <c r="C745" s="109"/>
      <c r="D745" s="109"/>
      <c r="E745" s="110" t="s">
        <v>334</v>
      </c>
      <c r="F745" s="111">
        <f t="shared" ref="F745:I745" si="221">F741+F737+F733</f>
        <v>0</v>
      </c>
      <c r="G745" s="111">
        <f t="shared" si="221"/>
        <v>0</v>
      </c>
      <c r="H745" s="111">
        <f t="shared" si="221"/>
        <v>0</v>
      </c>
      <c r="I745" s="111">
        <f t="shared" si="221"/>
        <v>0</v>
      </c>
      <c r="J745" s="105" t="s">
        <v>473</v>
      </c>
    </row>
    <row r="746" spans="1:10" s="105" customFormat="1" ht="15" hidden="1" x14ac:dyDescent="0.25">
      <c r="A746" s="107"/>
      <c r="B746" s="108"/>
      <c r="C746" s="109"/>
      <c r="D746" s="109"/>
      <c r="E746" s="110" t="s">
        <v>335</v>
      </c>
      <c r="F746" s="111">
        <f t="shared" ref="F746:I746" si="222">F742+F738+F734</f>
        <v>0</v>
      </c>
      <c r="G746" s="111">
        <f t="shared" si="222"/>
        <v>0</v>
      </c>
      <c r="H746" s="111">
        <f t="shared" si="222"/>
        <v>0</v>
      </c>
      <c r="I746" s="111">
        <f t="shared" si="222"/>
        <v>0</v>
      </c>
      <c r="J746" s="105" t="s">
        <v>473</v>
      </c>
    </row>
    <row r="747" spans="1:10" s="105" customFormat="1" ht="15" hidden="1" x14ac:dyDescent="0.25">
      <c r="A747" s="103"/>
      <c r="B747" s="113"/>
      <c r="E747" s="106"/>
      <c r="F747" s="101"/>
      <c r="G747" s="102"/>
      <c r="H747" s="102"/>
      <c r="I747" s="102"/>
      <c r="J747" s="105" t="s">
        <v>473</v>
      </c>
    </row>
    <row r="748" spans="1:10" s="105" customFormat="1" ht="15" hidden="1" x14ac:dyDescent="0.25">
      <c r="A748" s="114" t="s">
        <v>219</v>
      </c>
      <c r="B748" s="116" t="s">
        <v>96</v>
      </c>
      <c r="C748" s="116" t="s">
        <v>125</v>
      </c>
      <c r="D748" s="116" t="s">
        <v>220</v>
      </c>
      <c r="E748" s="117"/>
      <c r="F748" s="118"/>
      <c r="G748" s="119"/>
      <c r="H748" s="119"/>
      <c r="I748" s="119"/>
      <c r="J748" s="105" t="s">
        <v>474</v>
      </c>
    </row>
    <row r="749" spans="1:10" s="105" customFormat="1" ht="15" hidden="1" x14ac:dyDescent="0.25">
      <c r="A749" s="103"/>
      <c r="B749" s="104" t="s">
        <v>98</v>
      </c>
      <c r="D749" s="105" t="s">
        <v>99</v>
      </c>
      <c r="E749" s="106" t="s">
        <v>333</v>
      </c>
      <c r="F749" s="101">
        <v>0</v>
      </c>
      <c r="G749" s="102">
        <v>0</v>
      </c>
      <c r="H749" s="102">
        <v>0</v>
      </c>
      <c r="I749" s="102">
        <f>F749+G749-H749</f>
        <v>0</v>
      </c>
      <c r="J749" s="105" t="s">
        <v>474</v>
      </c>
    </row>
    <row r="750" spans="1:10" s="105" customFormat="1" ht="15" hidden="1" x14ac:dyDescent="0.25">
      <c r="A750" s="103"/>
      <c r="B750" s="104"/>
      <c r="E750" s="106" t="s">
        <v>334</v>
      </c>
      <c r="F750" s="101">
        <v>0</v>
      </c>
      <c r="G750" s="102">
        <v>0</v>
      </c>
      <c r="H750" s="102">
        <v>0</v>
      </c>
      <c r="I750" s="102">
        <f>F750+G750-H750</f>
        <v>0</v>
      </c>
      <c r="J750" s="105" t="s">
        <v>474</v>
      </c>
    </row>
    <row r="751" spans="1:10" s="105" customFormat="1" ht="15" hidden="1" x14ac:dyDescent="0.25">
      <c r="A751" s="103"/>
      <c r="B751" s="104"/>
      <c r="E751" s="106" t="s">
        <v>335</v>
      </c>
      <c r="F751" s="101">
        <f>SUM(F749:F750)</f>
        <v>0</v>
      </c>
      <c r="G751" s="102">
        <v>0</v>
      </c>
      <c r="H751" s="102">
        <v>0</v>
      </c>
      <c r="I751" s="102">
        <f t="shared" ref="I751" si="223">F751+G751-H751</f>
        <v>0</v>
      </c>
      <c r="J751" s="105" t="s">
        <v>474</v>
      </c>
    </row>
    <row r="752" spans="1:10" s="105" customFormat="1" ht="15" hidden="1" x14ac:dyDescent="0.25">
      <c r="A752" s="103"/>
      <c r="B752" s="104"/>
      <c r="E752" s="106"/>
      <c r="F752" s="101"/>
      <c r="G752" s="102"/>
      <c r="H752" s="102"/>
      <c r="I752" s="102"/>
      <c r="J752" s="105" t="s">
        <v>474</v>
      </c>
    </row>
    <row r="753" spans="1:10" s="105" customFormat="1" ht="15" hidden="1" x14ac:dyDescent="0.25">
      <c r="A753" s="103"/>
      <c r="B753" s="104" t="s">
        <v>100</v>
      </c>
      <c r="D753" s="105" t="s">
        <v>101</v>
      </c>
      <c r="E753" s="106" t="s">
        <v>333</v>
      </c>
      <c r="F753" s="101">
        <v>0</v>
      </c>
      <c r="G753" s="102">
        <v>0</v>
      </c>
      <c r="H753" s="102">
        <v>0</v>
      </c>
      <c r="I753" s="102">
        <f>F753+G753-H753</f>
        <v>0</v>
      </c>
      <c r="J753" s="105" t="s">
        <v>474</v>
      </c>
    </row>
    <row r="754" spans="1:10" s="105" customFormat="1" ht="15" hidden="1" x14ac:dyDescent="0.25">
      <c r="A754" s="103"/>
      <c r="B754" s="104"/>
      <c r="E754" s="106" t="s">
        <v>334</v>
      </c>
      <c r="F754" s="101">
        <v>0</v>
      </c>
      <c r="G754" s="102">
        <v>0</v>
      </c>
      <c r="H754" s="102">
        <v>0</v>
      </c>
      <c r="I754" s="102">
        <f>F754+G754-H754</f>
        <v>0</v>
      </c>
      <c r="J754" s="105" t="s">
        <v>474</v>
      </c>
    </row>
    <row r="755" spans="1:10" s="105" customFormat="1" ht="15" hidden="1" x14ac:dyDescent="0.25">
      <c r="A755" s="103"/>
      <c r="B755" s="104"/>
      <c r="E755" s="106" t="s">
        <v>335</v>
      </c>
      <c r="F755" s="101">
        <f>SUM(F753:F754)</f>
        <v>0</v>
      </c>
      <c r="G755" s="102">
        <v>0</v>
      </c>
      <c r="H755" s="102">
        <v>0</v>
      </c>
      <c r="I755" s="102">
        <f t="shared" ref="I755" si="224">F755+G755-H755</f>
        <v>0</v>
      </c>
      <c r="J755" s="105" t="s">
        <v>474</v>
      </c>
    </row>
    <row r="756" spans="1:10" s="105" customFormat="1" ht="15" hidden="1" x14ac:dyDescent="0.25">
      <c r="A756" s="103"/>
      <c r="B756" s="104"/>
      <c r="E756" s="106"/>
      <c r="F756" s="101"/>
      <c r="G756" s="102"/>
      <c r="H756" s="102"/>
      <c r="I756" s="102"/>
      <c r="J756" s="105" t="s">
        <v>474</v>
      </c>
    </row>
    <row r="757" spans="1:10" s="105" customFormat="1" ht="15" hidden="1" x14ac:dyDescent="0.25">
      <c r="A757" s="103"/>
      <c r="B757" s="104" t="s">
        <v>109</v>
      </c>
      <c r="D757" s="105" t="s">
        <v>110</v>
      </c>
      <c r="E757" s="106" t="s">
        <v>333</v>
      </c>
      <c r="F757" s="101">
        <v>0</v>
      </c>
      <c r="G757" s="102">
        <v>0</v>
      </c>
      <c r="H757" s="102">
        <v>0</v>
      </c>
      <c r="I757" s="102">
        <f>F757+G757-H757</f>
        <v>0</v>
      </c>
      <c r="J757" s="105" t="s">
        <v>474</v>
      </c>
    </row>
    <row r="758" spans="1:10" s="105" customFormat="1" ht="15" hidden="1" x14ac:dyDescent="0.25">
      <c r="A758" s="103"/>
      <c r="B758" s="104"/>
      <c r="E758" s="106" t="s">
        <v>334</v>
      </c>
      <c r="F758" s="101">
        <v>0</v>
      </c>
      <c r="G758" s="102">
        <v>0</v>
      </c>
      <c r="H758" s="102">
        <v>0</v>
      </c>
      <c r="I758" s="102">
        <f>F758+G758-H758</f>
        <v>0</v>
      </c>
      <c r="J758" s="105" t="s">
        <v>474</v>
      </c>
    </row>
    <row r="759" spans="1:10" s="105" customFormat="1" ht="15" hidden="1" x14ac:dyDescent="0.25">
      <c r="A759" s="103"/>
      <c r="B759" s="104"/>
      <c r="E759" s="106" t="s">
        <v>335</v>
      </c>
      <c r="F759" s="101">
        <f>SUM(F757:F758)</f>
        <v>0</v>
      </c>
      <c r="G759" s="102">
        <v>0</v>
      </c>
      <c r="H759" s="102">
        <v>0</v>
      </c>
      <c r="I759" s="102">
        <f t="shared" ref="I759" si="225">F759+G759-H759</f>
        <v>0</v>
      </c>
      <c r="J759" s="105" t="s">
        <v>474</v>
      </c>
    </row>
    <row r="760" spans="1:10" s="105" customFormat="1" ht="15" hidden="1" x14ac:dyDescent="0.25">
      <c r="A760" s="103"/>
      <c r="B760" s="104"/>
      <c r="E760" s="106"/>
      <c r="F760" s="101"/>
      <c r="G760" s="102"/>
      <c r="H760" s="102"/>
      <c r="I760" s="102"/>
      <c r="J760" s="105" t="s">
        <v>474</v>
      </c>
    </row>
    <row r="761" spans="1:10" s="105" customFormat="1" ht="15" hidden="1" x14ac:dyDescent="0.25">
      <c r="A761" s="107"/>
      <c r="B761" s="108" t="s">
        <v>102</v>
      </c>
      <c r="C761" s="109" t="s">
        <v>125</v>
      </c>
      <c r="D761" s="109" t="s">
        <v>220</v>
      </c>
      <c r="E761" s="110" t="s">
        <v>333</v>
      </c>
      <c r="F761" s="111">
        <f>F757+F753+F749</f>
        <v>0</v>
      </c>
      <c r="G761" s="111">
        <f>G757+G753+G749</f>
        <v>0</v>
      </c>
      <c r="H761" s="111">
        <f>H757+H753+H749</f>
        <v>0</v>
      </c>
      <c r="I761" s="111">
        <f>I757+I753+I749</f>
        <v>0</v>
      </c>
      <c r="J761" s="105" t="s">
        <v>474</v>
      </c>
    </row>
    <row r="762" spans="1:10" s="105" customFormat="1" ht="15" hidden="1" x14ac:dyDescent="0.25">
      <c r="A762" s="107"/>
      <c r="B762" s="108"/>
      <c r="C762" s="109"/>
      <c r="D762" s="109"/>
      <c r="E762" s="110" t="s">
        <v>334</v>
      </c>
      <c r="F762" s="111">
        <f t="shared" ref="F762:I762" si="226">F758+F754+F750</f>
        <v>0</v>
      </c>
      <c r="G762" s="111">
        <f t="shared" si="226"/>
        <v>0</v>
      </c>
      <c r="H762" s="111">
        <f t="shared" si="226"/>
        <v>0</v>
      </c>
      <c r="I762" s="111">
        <f t="shared" si="226"/>
        <v>0</v>
      </c>
      <c r="J762" s="105" t="s">
        <v>474</v>
      </c>
    </row>
    <row r="763" spans="1:10" s="105" customFormat="1" ht="15" hidden="1" x14ac:dyDescent="0.25">
      <c r="A763" s="107"/>
      <c r="B763" s="108"/>
      <c r="C763" s="109"/>
      <c r="D763" s="109"/>
      <c r="E763" s="110" t="s">
        <v>335</v>
      </c>
      <c r="F763" s="111">
        <f t="shared" ref="F763:I763" si="227">F759+F755+F751</f>
        <v>0</v>
      </c>
      <c r="G763" s="111">
        <f t="shared" si="227"/>
        <v>0</v>
      </c>
      <c r="H763" s="111">
        <f t="shared" si="227"/>
        <v>0</v>
      </c>
      <c r="I763" s="111">
        <f t="shared" si="227"/>
        <v>0</v>
      </c>
      <c r="J763" s="105" t="s">
        <v>474</v>
      </c>
    </row>
    <row r="764" spans="1:10" s="105" customFormat="1" ht="15" hidden="1" x14ac:dyDescent="0.25">
      <c r="A764" s="103"/>
      <c r="B764" s="113"/>
      <c r="E764" s="106"/>
      <c r="F764" s="101"/>
      <c r="G764" s="102"/>
      <c r="H764" s="102"/>
      <c r="I764" s="102"/>
      <c r="J764" s="105" t="s">
        <v>474</v>
      </c>
    </row>
    <row r="765" spans="1:10" s="105" customFormat="1" ht="30" hidden="1" x14ac:dyDescent="0.25">
      <c r="A765" s="114" t="s">
        <v>221</v>
      </c>
      <c r="B765" s="116" t="s">
        <v>96</v>
      </c>
      <c r="C765" s="116" t="s">
        <v>128</v>
      </c>
      <c r="D765" s="116" t="s">
        <v>378</v>
      </c>
      <c r="E765" s="117"/>
      <c r="F765" s="118"/>
      <c r="G765" s="119"/>
      <c r="H765" s="119"/>
      <c r="I765" s="119"/>
      <c r="J765" s="105" t="s">
        <v>475</v>
      </c>
    </row>
    <row r="766" spans="1:10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5" t="s">
        <v>475</v>
      </c>
    </row>
    <row r="767" spans="1:10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5" t="s">
        <v>475</v>
      </c>
    </row>
    <row r="768" spans="1:10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28">F768+G768-H768</f>
        <v>0</v>
      </c>
      <c r="J768" s="105" t="s">
        <v>475</v>
      </c>
    </row>
    <row r="769" spans="1:10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5" t="s">
        <v>475</v>
      </c>
    </row>
    <row r="770" spans="1:10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5" t="s">
        <v>475</v>
      </c>
    </row>
    <row r="771" spans="1:10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5" t="s">
        <v>475</v>
      </c>
    </row>
    <row r="772" spans="1:10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29">F772+G772-H772</f>
        <v>0</v>
      </c>
      <c r="J772" s="105" t="s">
        <v>475</v>
      </c>
    </row>
    <row r="773" spans="1:10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5" t="s">
        <v>475</v>
      </c>
    </row>
    <row r="774" spans="1:10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5" t="s">
        <v>475</v>
      </c>
    </row>
    <row r="775" spans="1:10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5" t="s">
        <v>475</v>
      </c>
    </row>
    <row r="776" spans="1:10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30">F776+G776-H776</f>
        <v>0</v>
      </c>
      <c r="J776" s="105" t="s">
        <v>475</v>
      </c>
    </row>
    <row r="777" spans="1:10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5" t="s">
        <v>475</v>
      </c>
    </row>
    <row r="778" spans="1:10" s="105" customFormat="1" ht="45" hidden="1" x14ac:dyDescent="0.25">
      <c r="A778" s="107"/>
      <c r="B778" s="108" t="s">
        <v>102</v>
      </c>
      <c r="C778" s="109" t="s">
        <v>128</v>
      </c>
      <c r="D778" s="109" t="s">
        <v>379</v>
      </c>
      <c r="E778" s="110" t="s">
        <v>333</v>
      </c>
      <c r="F778" s="111">
        <f>F774+F770+F766</f>
        <v>0</v>
      </c>
      <c r="G778" s="111">
        <f>G774+G770+G766</f>
        <v>0</v>
      </c>
      <c r="H778" s="111">
        <f>H774+H770+H766</f>
        <v>0</v>
      </c>
      <c r="I778" s="111">
        <f>I774+I770+I766</f>
        <v>0</v>
      </c>
      <c r="J778" s="105" t="s">
        <v>475</v>
      </c>
    </row>
    <row r="779" spans="1:10" s="105" customFormat="1" ht="15" hidden="1" x14ac:dyDescent="0.25">
      <c r="A779" s="107"/>
      <c r="B779" s="108"/>
      <c r="C779" s="109"/>
      <c r="D779" s="109"/>
      <c r="E779" s="110" t="s">
        <v>334</v>
      </c>
      <c r="F779" s="111">
        <f t="shared" ref="F779:I779" si="231">F775+F771+F767</f>
        <v>0</v>
      </c>
      <c r="G779" s="111">
        <f t="shared" si="231"/>
        <v>0</v>
      </c>
      <c r="H779" s="111">
        <f t="shared" si="231"/>
        <v>0</v>
      </c>
      <c r="I779" s="111">
        <f t="shared" si="231"/>
        <v>0</v>
      </c>
      <c r="J779" s="105" t="s">
        <v>475</v>
      </c>
    </row>
    <row r="780" spans="1:10" s="105" customFormat="1" ht="15" hidden="1" x14ac:dyDescent="0.25">
      <c r="A780" s="107"/>
      <c r="B780" s="108"/>
      <c r="C780" s="109"/>
      <c r="D780" s="109"/>
      <c r="E780" s="110" t="s">
        <v>335</v>
      </c>
      <c r="F780" s="111">
        <f t="shared" ref="F780:I780" si="232">F776+F772+F768</f>
        <v>0</v>
      </c>
      <c r="G780" s="111">
        <f t="shared" si="232"/>
        <v>0</v>
      </c>
      <c r="H780" s="111">
        <f t="shared" si="232"/>
        <v>0</v>
      </c>
      <c r="I780" s="111">
        <f t="shared" si="232"/>
        <v>0</v>
      </c>
      <c r="J780" s="105" t="s">
        <v>475</v>
      </c>
    </row>
    <row r="781" spans="1:10" s="105" customFormat="1" ht="15" hidden="1" x14ac:dyDescent="0.25">
      <c r="A781" s="103"/>
      <c r="B781" s="113"/>
      <c r="E781" s="106"/>
      <c r="F781" s="101"/>
      <c r="G781" s="102"/>
      <c r="H781" s="102"/>
      <c r="I781" s="102"/>
      <c r="J781" s="105" t="s">
        <v>475</v>
      </c>
    </row>
    <row r="782" spans="1:10" s="164" customFormat="1" ht="46.5" x14ac:dyDescent="0.25">
      <c r="A782" s="293" t="s">
        <v>222</v>
      </c>
      <c r="B782" s="294"/>
      <c r="C782" s="295"/>
      <c r="D782" s="295" t="s">
        <v>203</v>
      </c>
      <c r="E782" s="295" t="s">
        <v>333</v>
      </c>
      <c r="F782" s="296">
        <f>F778+F761+F744+F727+F710+F693+F676+F659+F642</f>
        <v>5500</v>
      </c>
      <c r="G782" s="296">
        <f t="shared" ref="G782:I782" si="233">G778+G761+G744+G727+G710+G693+G676+G659+G642</f>
        <v>0</v>
      </c>
      <c r="H782" s="296">
        <f t="shared" si="233"/>
        <v>0</v>
      </c>
      <c r="I782" s="296">
        <f t="shared" si="233"/>
        <v>5494.5</v>
      </c>
      <c r="J782" s="164" t="s">
        <v>476</v>
      </c>
    </row>
    <row r="783" spans="1:10" s="164" customFormat="1" ht="23.25" x14ac:dyDescent="0.25">
      <c r="A783" s="297"/>
      <c r="B783" s="298"/>
      <c r="C783" s="299"/>
      <c r="D783" s="299"/>
      <c r="E783" s="299" t="s">
        <v>334</v>
      </c>
      <c r="F783" s="300">
        <f t="shared" ref="F783:I784" si="234">F779+F762+F745+F728+F711+F694+F677+F660+F643</f>
        <v>13400</v>
      </c>
      <c r="G783" s="300">
        <f t="shared" si="234"/>
        <v>0</v>
      </c>
      <c r="H783" s="300">
        <f t="shared" si="234"/>
        <v>0</v>
      </c>
      <c r="I783" s="300">
        <f t="shared" si="234"/>
        <v>13400</v>
      </c>
      <c r="J783" s="164" t="s">
        <v>476</v>
      </c>
    </row>
    <row r="784" spans="1:10" s="164" customFormat="1" ht="23.25" x14ac:dyDescent="0.25">
      <c r="A784" s="297"/>
      <c r="B784" s="298"/>
      <c r="C784" s="299"/>
      <c r="D784" s="299"/>
      <c r="E784" s="299" t="s">
        <v>335</v>
      </c>
      <c r="F784" s="300">
        <f t="shared" si="234"/>
        <v>18900</v>
      </c>
      <c r="G784" s="300">
        <f t="shared" si="234"/>
        <v>0</v>
      </c>
      <c r="H784" s="300">
        <f t="shared" si="234"/>
        <v>5.5</v>
      </c>
      <c r="I784" s="300">
        <f t="shared" si="234"/>
        <v>18894.5</v>
      </c>
      <c r="J784" s="164" t="s">
        <v>476</v>
      </c>
    </row>
    <row r="785" spans="1:10" s="164" customFormat="1" ht="24" thickBot="1" x14ac:dyDescent="0.3">
      <c r="A785" s="180"/>
      <c r="B785" s="181"/>
      <c r="C785" s="166"/>
      <c r="D785" s="166"/>
      <c r="E785" s="166"/>
      <c r="F785" s="182"/>
      <c r="G785" s="183"/>
      <c r="H785" s="183"/>
      <c r="I785" s="183"/>
      <c r="J785" s="164" t="s">
        <v>476</v>
      </c>
    </row>
    <row r="786" spans="1:10" s="109" customFormat="1" ht="16.5" hidden="1" thickBot="1" x14ac:dyDescent="0.3">
      <c r="A786" s="125" t="s">
        <v>92</v>
      </c>
      <c r="B786" s="126"/>
      <c r="C786" s="127" t="s">
        <v>131</v>
      </c>
      <c r="D786" s="127" t="s">
        <v>223</v>
      </c>
      <c r="E786" s="128"/>
      <c r="F786" s="129"/>
      <c r="G786" s="130"/>
      <c r="H786" s="130"/>
      <c r="I786" s="130"/>
      <c r="J786" s="109" t="s">
        <v>396</v>
      </c>
    </row>
    <row r="787" spans="1:10" s="105" customFormat="1" ht="15.75" hidden="1" thickBot="1" x14ac:dyDescent="0.3">
      <c r="A787" s="103"/>
      <c r="B787" s="113"/>
      <c r="E787" s="106"/>
      <c r="F787" s="101"/>
      <c r="G787" s="102"/>
      <c r="H787" s="102"/>
      <c r="I787" s="102"/>
      <c r="J787" s="105" t="s">
        <v>396</v>
      </c>
    </row>
    <row r="788" spans="1:10" s="105" customFormat="1" ht="15.75" hidden="1" thickBot="1" x14ac:dyDescent="0.3">
      <c r="A788" s="114" t="s">
        <v>224</v>
      </c>
      <c r="B788" s="116" t="s">
        <v>96</v>
      </c>
      <c r="C788" s="116" t="s">
        <v>93</v>
      </c>
      <c r="D788" s="116" t="s">
        <v>225</v>
      </c>
      <c r="E788" s="117"/>
      <c r="F788" s="118"/>
      <c r="G788" s="119"/>
      <c r="H788" s="119"/>
      <c r="I788" s="119"/>
      <c r="J788" s="105" t="s">
        <v>396</v>
      </c>
    </row>
    <row r="789" spans="1:10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5" t="s">
        <v>396</v>
      </c>
    </row>
    <row r="790" spans="1:10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5" t="s">
        <v>396</v>
      </c>
    </row>
    <row r="791" spans="1:10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35">F791+G791-H791</f>
        <v>0</v>
      </c>
      <c r="J791" s="105" t="s">
        <v>396</v>
      </c>
    </row>
    <row r="792" spans="1:10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5" t="s">
        <v>396</v>
      </c>
    </row>
    <row r="793" spans="1:10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5" t="s">
        <v>396</v>
      </c>
    </row>
    <row r="794" spans="1:10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5" t="s">
        <v>396</v>
      </c>
    </row>
    <row r="795" spans="1:10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36">F795+G795-H795</f>
        <v>0</v>
      </c>
      <c r="J795" s="105" t="s">
        <v>396</v>
      </c>
    </row>
    <row r="796" spans="1:10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5" t="s">
        <v>396</v>
      </c>
    </row>
    <row r="797" spans="1:10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5" t="s">
        <v>396</v>
      </c>
    </row>
    <row r="798" spans="1:10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5" t="s">
        <v>396</v>
      </c>
    </row>
    <row r="799" spans="1:10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37">F799+G799-H799</f>
        <v>0</v>
      </c>
      <c r="J799" s="105" t="s">
        <v>396</v>
      </c>
    </row>
    <row r="800" spans="1:10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5" t="s">
        <v>396</v>
      </c>
    </row>
    <row r="801" spans="1:10" s="105" customFormat="1" ht="15.75" hidden="1" thickBot="1" x14ac:dyDescent="0.3">
      <c r="A801" s="107"/>
      <c r="B801" s="108" t="s">
        <v>102</v>
      </c>
      <c r="C801" s="109" t="s">
        <v>93</v>
      </c>
      <c r="D801" s="109" t="s">
        <v>226</v>
      </c>
      <c r="E801" s="110" t="s">
        <v>333</v>
      </c>
      <c r="F801" s="111">
        <f>F797+F793+F789</f>
        <v>0</v>
      </c>
      <c r="G801" s="111">
        <f>G797+G793+G789</f>
        <v>0</v>
      </c>
      <c r="H801" s="111">
        <f>H797+H793+H789</f>
        <v>0</v>
      </c>
      <c r="I801" s="111">
        <f>I797+I793+I789</f>
        <v>0</v>
      </c>
      <c r="J801" s="105" t="s">
        <v>396</v>
      </c>
    </row>
    <row r="802" spans="1:10" s="105" customFormat="1" ht="15.75" hidden="1" thickBot="1" x14ac:dyDescent="0.3">
      <c r="A802" s="107"/>
      <c r="B802" s="108"/>
      <c r="C802" s="109"/>
      <c r="D802" s="109"/>
      <c r="E802" s="110" t="s">
        <v>334</v>
      </c>
      <c r="F802" s="111">
        <f t="shared" ref="F802:I802" si="238">F798+F794+F790</f>
        <v>0</v>
      </c>
      <c r="G802" s="111">
        <f t="shared" si="238"/>
        <v>0</v>
      </c>
      <c r="H802" s="111">
        <f t="shared" si="238"/>
        <v>0</v>
      </c>
      <c r="I802" s="111">
        <f t="shared" si="238"/>
        <v>0</v>
      </c>
      <c r="J802" s="105" t="s">
        <v>396</v>
      </c>
    </row>
    <row r="803" spans="1:10" s="105" customFormat="1" ht="15.75" hidden="1" thickBot="1" x14ac:dyDescent="0.3">
      <c r="A803" s="107"/>
      <c r="B803" s="108"/>
      <c r="C803" s="109"/>
      <c r="D803" s="109"/>
      <c r="E803" s="110" t="s">
        <v>335</v>
      </c>
      <c r="F803" s="111">
        <f t="shared" ref="F803:I803" si="239">F799+F795+F791</f>
        <v>0</v>
      </c>
      <c r="G803" s="111">
        <f t="shared" si="239"/>
        <v>0</v>
      </c>
      <c r="H803" s="111">
        <f t="shared" si="239"/>
        <v>0</v>
      </c>
      <c r="I803" s="111">
        <f t="shared" si="239"/>
        <v>0</v>
      </c>
      <c r="J803" s="105" t="s">
        <v>396</v>
      </c>
    </row>
    <row r="804" spans="1:10" s="105" customFormat="1" ht="15.75" hidden="1" thickBot="1" x14ac:dyDescent="0.3">
      <c r="A804" s="103"/>
      <c r="B804" s="113"/>
      <c r="E804" s="106"/>
      <c r="F804" s="101"/>
      <c r="G804" s="102"/>
      <c r="H804" s="102"/>
      <c r="I804" s="102"/>
      <c r="J804" s="105" t="s">
        <v>396</v>
      </c>
    </row>
    <row r="805" spans="1:10" s="105" customFormat="1" ht="15.75" hidden="1" thickBot="1" x14ac:dyDescent="0.3">
      <c r="A805" s="137">
        <v>1002</v>
      </c>
      <c r="B805" s="138" t="s">
        <v>96</v>
      </c>
      <c r="C805" s="138" t="s">
        <v>104</v>
      </c>
      <c r="D805" s="138" t="s">
        <v>227</v>
      </c>
      <c r="E805" s="139"/>
      <c r="F805" s="140"/>
      <c r="G805" s="141"/>
      <c r="H805" s="141"/>
      <c r="I805" s="141"/>
      <c r="J805" s="105" t="s">
        <v>396</v>
      </c>
    </row>
    <row r="806" spans="1:10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5" t="s">
        <v>396</v>
      </c>
    </row>
    <row r="807" spans="1:10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5" t="s">
        <v>396</v>
      </c>
    </row>
    <row r="808" spans="1:10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40">F808+G808-H808</f>
        <v>0</v>
      </c>
      <c r="J808" s="105" t="s">
        <v>396</v>
      </c>
    </row>
    <row r="809" spans="1:10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5" t="s">
        <v>396</v>
      </c>
    </row>
    <row r="810" spans="1:10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5" t="s">
        <v>396</v>
      </c>
    </row>
    <row r="811" spans="1:10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5" t="s">
        <v>396</v>
      </c>
    </row>
    <row r="812" spans="1:10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41">F812+G812-H812</f>
        <v>0</v>
      </c>
      <c r="J812" s="105" t="s">
        <v>396</v>
      </c>
    </row>
    <row r="813" spans="1:10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5" t="s">
        <v>396</v>
      </c>
    </row>
    <row r="814" spans="1:10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5" t="s">
        <v>396</v>
      </c>
    </row>
    <row r="815" spans="1:10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5" t="s">
        <v>396</v>
      </c>
    </row>
    <row r="816" spans="1:10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42">F816+G816-H816</f>
        <v>0</v>
      </c>
      <c r="J816" s="105" t="s">
        <v>396</v>
      </c>
    </row>
    <row r="817" spans="1:10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5" t="s">
        <v>396</v>
      </c>
    </row>
    <row r="818" spans="1:10" s="105" customFormat="1" ht="15.75" hidden="1" thickBot="1" x14ac:dyDescent="0.3">
      <c r="A818" s="107"/>
      <c r="B818" s="108" t="s">
        <v>102</v>
      </c>
      <c r="C818" s="109" t="s">
        <v>104</v>
      </c>
      <c r="D818" s="109" t="s">
        <v>227</v>
      </c>
      <c r="E818" s="110" t="s">
        <v>333</v>
      </c>
      <c r="F818" s="111">
        <f>F814+F810+F806</f>
        <v>0</v>
      </c>
      <c r="G818" s="111">
        <f>G814+G810+G806</f>
        <v>0</v>
      </c>
      <c r="H818" s="111">
        <f>H814+H810+H806</f>
        <v>0</v>
      </c>
      <c r="I818" s="111">
        <f>I814+I810+I806</f>
        <v>0</v>
      </c>
      <c r="J818" s="105" t="s">
        <v>396</v>
      </c>
    </row>
    <row r="819" spans="1:10" s="105" customFormat="1" ht="15.75" hidden="1" thickBot="1" x14ac:dyDescent="0.3">
      <c r="A819" s="107"/>
      <c r="B819" s="108"/>
      <c r="C819" s="109"/>
      <c r="D819" s="109"/>
      <c r="E819" s="110" t="s">
        <v>334</v>
      </c>
      <c r="F819" s="111">
        <f t="shared" ref="F819:I819" si="243">F815+F811+F807</f>
        <v>0</v>
      </c>
      <c r="G819" s="111">
        <f t="shared" si="243"/>
        <v>0</v>
      </c>
      <c r="H819" s="111">
        <f t="shared" si="243"/>
        <v>0</v>
      </c>
      <c r="I819" s="111">
        <f t="shared" si="243"/>
        <v>0</v>
      </c>
      <c r="J819" s="105" t="s">
        <v>396</v>
      </c>
    </row>
    <row r="820" spans="1:10" s="105" customFormat="1" ht="15.75" hidden="1" thickBot="1" x14ac:dyDescent="0.3">
      <c r="A820" s="107"/>
      <c r="B820" s="108"/>
      <c r="C820" s="109"/>
      <c r="D820" s="109"/>
      <c r="E820" s="110" t="s">
        <v>335</v>
      </c>
      <c r="F820" s="111">
        <f t="shared" ref="F820:I820" si="244">F816+F812+F808</f>
        <v>0</v>
      </c>
      <c r="G820" s="111">
        <f t="shared" si="244"/>
        <v>0</v>
      </c>
      <c r="H820" s="111">
        <f t="shared" si="244"/>
        <v>0</v>
      </c>
      <c r="I820" s="111">
        <f t="shared" si="244"/>
        <v>0</v>
      </c>
      <c r="J820" s="105" t="s">
        <v>396</v>
      </c>
    </row>
    <row r="821" spans="1:10" s="105" customFormat="1" ht="15.75" hidden="1" thickBot="1" x14ac:dyDescent="0.3">
      <c r="A821" s="103"/>
      <c r="B821" s="113"/>
      <c r="E821" s="106"/>
      <c r="F821" s="101"/>
      <c r="G821" s="102"/>
      <c r="H821" s="102"/>
      <c r="I821" s="102"/>
      <c r="J821" s="105" t="s">
        <v>396</v>
      </c>
    </row>
    <row r="822" spans="1:10" s="105" customFormat="1" ht="15.75" hidden="1" thickBot="1" x14ac:dyDescent="0.3">
      <c r="A822" s="114">
        <v>1003</v>
      </c>
      <c r="B822" s="116" t="s">
        <v>96</v>
      </c>
      <c r="C822" s="116" t="s">
        <v>107</v>
      </c>
      <c r="D822" s="116" t="s">
        <v>228</v>
      </c>
      <c r="E822" s="117"/>
      <c r="F822" s="118"/>
      <c r="G822" s="119"/>
      <c r="H822" s="119"/>
      <c r="I822" s="119"/>
      <c r="J822" s="105" t="s">
        <v>396</v>
      </c>
    </row>
    <row r="823" spans="1:10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5" t="s">
        <v>396</v>
      </c>
    </row>
    <row r="824" spans="1:10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5" t="s">
        <v>396</v>
      </c>
    </row>
    <row r="825" spans="1:10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45">F825+G825-H825</f>
        <v>0</v>
      </c>
      <c r="J825" s="105" t="s">
        <v>396</v>
      </c>
    </row>
    <row r="826" spans="1:10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5" t="s">
        <v>396</v>
      </c>
    </row>
    <row r="827" spans="1:10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5" t="s">
        <v>396</v>
      </c>
    </row>
    <row r="828" spans="1:10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5" t="s">
        <v>396</v>
      </c>
    </row>
    <row r="829" spans="1:10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46">F829+G829-H829</f>
        <v>0</v>
      </c>
      <c r="J829" s="105" t="s">
        <v>396</v>
      </c>
    </row>
    <row r="830" spans="1:10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5" t="s">
        <v>396</v>
      </c>
    </row>
    <row r="831" spans="1:10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5" t="s">
        <v>396</v>
      </c>
    </row>
    <row r="832" spans="1:10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5" t="s">
        <v>396</v>
      </c>
    </row>
    <row r="833" spans="1:10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247">F833+G833-H833</f>
        <v>0</v>
      </c>
      <c r="J833" s="105" t="s">
        <v>396</v>
      </c>
    </row>
    <row r="834" spans="1:10" s="105" customFormat="1" ht="15.75" hidden="1" thickBot="1" x14ac:dyDescent="0.3">
      <c r="A834" s="103"/>
      <c r="B834" s="113"/>
      <c r="E834" s="106"/>
      <c r="F834" s="101"/>
      <c r="G834" s="102"/>
      <c r="H834" s="102"/>
      <c r="I834" s="102"/>
      <c r="J834" s="105" t="s">
        <v>396</v>
      </c>
    </row>
    <row r="835" spans="1:10" s="105" customFormat="1" ht="15.75" hidden="1" thickBot="1" x14ac:dyDescent="0.3">
      <c r="A835" s="107"/>
      <c r="B835" s="108" t="s">
        <v>102</v>
      </c>
      <c r="C835" s="109" t="s">
        <v>107</v>
      </c>
      <c r="D835" s="109" t="s">
        <v>228</v>
      </c>
      <c r="E835" s="110" t="s">
        <v>333</v>
      </c>
      <c r="F835" s="111">
        <f>F831+F827+F823</f>
        <v>0</v>
      </c>
      <c r="G835" s="111">
        <f>G831+G827+G823</f>
        <v>0</v>
      </c>
      <c r="H835" s="111">
        <f>H831+H827+H823</f>
        <v>0</v>
      </c>
      <c r="I835" s="111">
        <f>I831+I827+I823</f>
        <v>0</v>
      </c>
      <c r="J835" s="105" t="s">
        <v>396</v>
      </c>
    </row>
    <row r="836" spans="1:10" s="105" customFormat="1" ht="15.75" hidden="1" thickBot="1" x14ac:dyDescent="0.3">
      <c r="A836" s="107"/>
      <c r="B836" s="108"/>
      <c r="C836" s="109"/>
      <c r="D836" s="109"/>
      <c r="E836" s="110" t="s">
        <v>334</v>
      </c>
      <c r="F836" s="111">
        <f t="shared" ref="F836:I836" si="248">F832+F828+F824</f>
        <v>0</v>
      </c>
      <c r="G836" s="111">
        <f t="shared" si="248"/>
        <v>0</v>
      </c>
      <c r="H836" s="111">
        <f t="shared" si="248"/>
        <v>0</v>
      </c>
      <c r="I836" s="111">
        <f t="shared" si="248"/>
        <v>0</v>
      </c>
      <c r="J836" s="105" t="s">
        <v>396</v>
      </c>
    </row>
    <row r="837" spans="1:10" s="105" customFormat="1" ht="15.75" hidden="1" thickBot="1" x14ac:dyDescent="0.3">
      <c r="A837" s="107"/>
      <c r="B837" s="108"/>
      <c r="C837" s="109"/>
      <c r="D837" s="109"/>
      <c r="E837" s="110" t="s">
        <v>335</v>
      </c>
      <c r="F837" s="111">
        <f t="shared" ref="F837:I837" si="249">F833+F829+F825</f>
        <v>0</v>
      </c>
      <c r="G837" s="111">
        <f t="shared" si="249"/>
        <v>0</v>
      </c>
      <c r="H837" s="111">
        <f t="shared" si="249"/>
        <v>0</v>
      </c>
      <c r="I837" s="111">
        <f t="shared" si="249"/>
        <v>0</v>
      </c>
      <c r="J837" s="105" t="s">
        <v>396</v>
      </c>
    </row>
    <row r="838" spans="1:10" s="105" customFormat="1" ht="15.75" hidden="1" thickBot="1" x14ac:dyDescent="0.3">
      <c r="A838" s="103"/>
      <c r="B838" s="113"/>
      <c r="E838" s="106"/>
      <c r="F838" s="101"/>
      <c r="G838" s="102"/>
      <c r="H838" s="102"/>
      <c r="I838" s="102"/>
      <c r="J838" s="105" t="s">
        <v>396</v>
      </c>
    </row>
    <row r="839" spans="1:10" s="105" customFormat="1" ht="15.75" hidden="1" thickBot="1" x14ac:dyDescent="0.3">
      <c r="A839" s="114" t="s">
        <v>229</v>
      </c>
      <c r="B839" s="116" t="s">
        <v>96</v>
      </c>
      <c r="C839" s="116" t="s">
        <v>230</v>
      </c>
      <c r="D839" s="116" t="s">
        <v>231</v>
      </c>
      <c r="E839" s="117"/>
      <c r="F839" s="118"/>
      <c r="G839" s="119"/>
      <c r="H839" s="119"/>
      <c r="I839" s="119"/>
      <c r="J839" s="105" t="s">
        <v>396</v>
      </c>
    </row>
    <row r="840" spans="1:10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5" t="s">
        <v>396</v>
      </c>
    </row>
    <row r="841" spans="1:10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5" t="s">
        <v>396</v>
      </c>
    </row>
    <row r="842" spans="1:10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250">F842+G842-H842</f>
        <v>0</v>
      </c>
      <c r="J842" s="105" t="s">
        <v>396</v>
      </c>
    </row>
    <row r="843" spans="1:10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5" t="s">
        <v>396</v>
      </c>
    </row>
    <row r="844" spans="1:10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5" t="s">
        <v>396</v>
      </c>
    </row>
    <row r="845" spans="1:10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5" t="s">
        <v>396</v>
      </c>
    </row>
    <row r="846" spans="1:10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251">F846+G846-H846</f>
        <v>0</v>
      </c>
      <c r="J846" s="105" t="s">
        <v>396</v>
      </c>
    </row>
    <row r="847" spans="1:10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5" t="s">
        <v>396</v>
      </c>
    </row>
    <row r="848" spans="1:10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5" t="s">
        <v>396</v>
      </c>
    </row>
    <row r="849" spans="1:10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5" t="s">
        <v>396</v>
      </c>
    </row>
    <row r="850" spans="1:10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252">F850+G850-H850</f>
        <v>0</v>
      </c>
      <c r="J850" s="105" t="s">
        <v>396</v>
      </c>
    </row>
    <row r="851" spans="1:10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5" t="s">
        <v>396</v>
      </c>
    </row>
    <row r="852" spans="1:10" s="105" customFormat="1" ht="15.75" hidden="1" thickBot="1" x14ac:dyDescent="0.3">
      <c r="A852" s="107"/>
      <c r="B852" s="108" t="s">
        <v>102</v>
      </c>
      <c r="C852" s="109" t="s">
        <v>230</v>
      </c>
      <c r="D852" s="109" t="s">
        <v>231</v>
      </c>
      <c r="E852" s="110" t="s">
        <v>333</v>
      </c>
      <c r="F852" s="111">
        <f>F848+F844+F840</f>
        <v>0</v>
      </c>
      <c r="G852" s="111">
        <f>G848+G844+G840</f>
        <v>0</v>
      </c>
      <c r="H852" s="111">
        <f>H848+H844+H840</f>
        <v>0</v>
      </c>
      <c r="I852" s="111">
        <f>I848+I844+I840</f>
        <v>0</v>
      </c>
      <c r="J852" s="105" t="s">
        <v>396</v>
      </c>
    </row>
    <row r="853" spans="1:10" s="105" customFormat="1" ht="15.75" hidden="1" thickBot="1" x14ac:dyDescent="0.3">
      <c r="A853" s="107"/>
      <c r="B853" s="108"/>
      <c r="C853" s="109"/>
      <c r="D853" s="109"/>
      <c r="E853" s="110" t="s">
        <v>334</v>
      </c>
      <c r="F853" s="111">
        <f t="shared" ref="F853:I853" si="253">F849+F845+F841</f>
        <v>0</v>
      </c>
      <c r="G853" s="111">
        <f t="shared" si="253"/>
        <v>0</v>
      </c>
      <c r="H853" s="111">
        <f t="shared" si="253"/>
        <v>0</v>
      </c>
      <c r="I853" s="111">
        <f t="shared" si="253"/>
        <v>0</v>
      </c>
      <c r="J853" s="105" t="s">
        <v>396</v>
      </c>
    </row>
    <row r="854" spans="1:10" s="105" customFormat="1" ht="15.75" hidden="1" thickBot="1" x14ac:dyDescent="0.3">
      <c r="A854" s="107"/>
      <c r="B854" s="108"/>
      <c r="C854" s="109"/>
      <c r="D854" s="109"/>
      <c r="E854" s="110" t="s">
        <v>335</v>
      </c>
      <c r="F854" s="111">
        <f t="shared" ref="F854:I854" si="254">F850+F846+F842</f>
        <v>0</v>
      </c>
      <c r="G854" s="111">
        <f t="shared" si="254"/>
        <v>0</v>
      </c>
      <c r="H854" s="111">
        <f t="shared" si="254"/>
        <v>0</v>
      </c>
      <c r="I854" s="111">
        <f t="shared" si="254"/>
        <v>0</v>
      </c>
      <c r="J854" s="105" t="s">
        <v>396</v>
      </c>
    </row>
    <row r="855" spans="1:10" s="105" customFormat="1" ht="15.75" hidden="1" thickBot="1" x14ac:dyDescent="0.3">
      <c r="A855" s="103"/>
      <c r="B855" s="113"/>
      <c r="E855" s="106"/>
      <c r="F855" s="101"/>
      <c r="G855" s="102"/>
      <c r="H855" s="102"/>
      <c r="I855" s="102"/>
      <c r="J855" s="105" t="s">
        <v>396</v>
      </c>
    </row>
    <row r="856" spans="1:10" s="105" customFormat="1" ht="15.75" hidden="1" thickBot="1" x14ac:dyDescent="0.3">
      <c r="A856" s="114">
        <v>1005</v>
      </c>
      <c r="B856" s="116" t="s">
        <v>96</v>
      </c>
      <c r="C856" s="116" t="s">
        <v>116</v>
      </c>
      <c r="D856" s="116" t="s">
        <v>232</v>
      </c>
      <c r="E856" s="117"/>
      <c r="F856" s="118"/>
      <c r="G856" s="119"/>
      <c r="H856" s="119"/>
      <c r="I856" s="119"/>
      <c r="J856" s="105" t="s">
        <v>396</v>
      </c>
    </row>
    <row r="857" spans="1:10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5" t="s">
        <v>396</v>
      </c>
    </row>
    <row r="858" spans="1:10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5" t="s">
        <v>396</v>
      </c>
    </row>
    <row r="859" spans="1:10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255">F859+G859-H859</f>
        <v>0</v>
      </c>
      <c r="J859" s="105" t="s">
        <v>396</v>
      </c>
    </row>
    <row r="860" spans="1:10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5" t="s">
        <v>396</v>
      </c>
    </row>
    <row r="861" spans="1:10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5" t="s">
        <v>396</v>
      </c>
    </row>
    <row r="862" spans="1:10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5" t="s">
        <v>396</v>
      </c>
    </row>
    <row r="863" spans="1:10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256">F863+G863-H863</f>
        <v>0</v>
      </c>
      <c r="J863" s="105" t="s">
        <v>396</v>
      </c>
    </row>
    <row r="864" spans="1:10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5" t="s">
        <v>396</v>
      </c>
    </row>
    <row r="865" spans="1:10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5" t="s">
        <v>396</v>
      </c>
    </row>
    <row r="866" spans="1:10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5" t="s">
        <v>396</v>
      </c>
    </row>
    <row r="867" spans="1:10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257">F867+G867-H867</f>
        <v>0</v>
      </c>
      <c r="J867" s="105" t="s">
        <v>396</v>
      </c>
    </row>
    <row r="868" spans="1:10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5" t="s">
        <v>396</v>
      </c>
    </row>
    <row r="869" spans="1:10" s="105" customFormat="1" ht="15.75" hidden="1" thickBot="1" x14ac:dyDescent="0.3">
      <c r="A869" s="107"/>
      <c r="B869" s="108" t="s">
        <v>102</v>
      </c>
      <c r="C869" s="109" t="s">
        <v>116</v>
      </c>
      <c r="D869" s="109" t="s">
        <v>232</v>
      </c>
      <c r="E869" s="110" t="s">
        <v>333</v>
      </c>
      <c r="F869" s="111">
        <f>F865+F861+F857</f>
        <v>0</v>
      </c>
      <c r="G869" s="111">
        <f>G865+G861+G857</f>
        <v>0</v>
      </c>
      <c r="H869" s="111">
        <f>H865+H861+H857</f>
        <v>0</v>
      </c>
      <c r="I869" s="111">
        <f>I865+I861+I857</f>
        <v>0</v>
      </c>
      <c r="J869" s="105" t="s">
        <v>396</v>
      </c>
    </row>
    <row r="870" spans="1:10" s="105" customFormat="1" ht="15.75" hidden="1" thickBot="1" x14ac:dyDescent="0.3">
      <c r="A870" s="107"/>
      <c r="B870" s="108"/>
      <c r="C870" s="109"/>
      <c r="D870" s="109"/>
      <c r="E870" s="110" t="s">
        <v>334</v>
      </c>
      <c r="F870" s="111">
        <f t="shared" ref="F870:I870" si="258">F866+F862+F858</f>
        <v>0</v>
      </c>
      <c r="G870" s="111">
        <f t="shared" si="258"/>
        <v>0</v>
      </c>
      <c r="H870" s="111">
        <f t="shared" si="258"/>
        <v>0</v>
      </c>
      <c r="I870" s="111">
        <f t="shared" si="258"/>
        <v>0</v>
      </c>
      <c r="J870" s="105" t="s">
        <v>396</v>
      </c>
    </row>
    <row r="871" spans="1:10" s="105" customFormat="1" ht="15.75" hidden="1" thickBot="1" x14ac:dyDescent="0.3">
      <c r="A871" s="107"/>
      <c r="B871" s="108"/>
      <c r="C871" s="109"/>
      <c r="D871" s="109"/>
      <c r="E871" s="110" t="s">
        <v>335</v>
      </c>
      <c r="F871" s="111">
        <f t="shared" ref="F871:I871" si="259">F867+F863+F859</f>
        <v>0</v>
      </c>
      <c r="G871" s="111">
        <f t="shared" si="259"/>
        <v>0</v>
      </c>
      <c r="H871" s="111">
        <f t="shared" si="259"/>
        <v>0</v>
      </c>
      <c r="I871" s="111">
        <f t="shared" si="259"/>
        <v>0</v>
      </c>
      <c r="J871" s="105" t="s">
        <v>396</v>
      </c>
    </row>
    <row r="872" spans="1:10" s="105" customFormat="1" ht="15.75" hidden="1" thickBot="1" x14ac:dyDescent="0.3">
      <c r="A872" s="103"/>
      <c r="B872" s="113"/>
      <c r="E872" s="106"/>
      <c r="F872" s="101"/>
      <c r="G872" s="102"/>
      <c r="H872" s="102"/>
      <c r="I872" s="102"/>
      <c r="J872" s="105" t="s">
        <v>396</v>
      </c>
    </row>
    <row r="873" spans="1:10" s="105" customFormat="1" ht="30.75" hidden="1" thickBot="1" x14ac:dyDescent="0.3">
      <c r="A873" s="114">
        <v>1006</v>
      </c>
      <c r="B873" s="116" t="s">
        <v>96</v>
      </c>
      <c r="C873" s="116" t="s">
        <v>119</v>
      </c>
      <c r="D873" s="116" t="s">
        <v>380</v>
      </c>
      <c r="E873" s="117"/>
      <c r="F873" s="118"/>
      <c r="G873" s="119"/>
      <c r="H873" s="119"/>
      <c r="I873" s="119"/>
      <c r="J873" s="105" t="s">
        <v>396</v>
      </c>
    </row>
    <row r="874" spans="1:10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5" t="s">
        <v>396</v>
      </c>
    </row>
    <row r="875" spans="1:10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5" t="s">
        <v>396</v>
      </c>
    </row>
    <row r="876" spans="1:10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260">F876+G876-H876</f>
        <v>0</v>
      </c>
      <c r="J876" s="105" t="s">
        <v>396</v>
      </c>
    </row>
    <row r="877" spans="1:10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5" t="s">
        <v>396</v>
      </c>
    </row>
    <row r="878" spans="1:10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5" t="s">
        <v>396</v>
      </c>
    </row>
    <row r="879" spans="1:10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5" t="s">
        <v>396</v>
      </c>
    </row>
    <row r="880" spans="1:10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261">F880+G880-H880</f>
        <v>0</v>
      </c>
      <c r="J880" s="105" t="s">
        <v>396</v>
      </c>
    </row>
    <row r="881" spans="1:10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5" t="s">
        <v>396</v>
      </c>
    </row>
    <row r="882" spans="1:10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5" t="s">
        <v>396</v>
      </c>
    </row>
    <row r="883" spans="1:10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5" t="s">
        <v>396</v>
      </c>
    </row>
    <row r="884" spans="1:10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262">F884+G884-H884</f>
        <v>0</v>
      </c>
      <c r="J884" s="105" t="s">
        <v>396</v>
      </c>
    </row>
    <row r="885" spans="1:10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5" t="s">
        <v>396</v>
      </c>
    </row>
    <row r="886" spans="1:10" s="105" customFormat="1" ht="30.75" hidden="1" thickBot="1" x14ac:dyDescent="0.3">
      <c r="A886" s="107"/>
      <c r="B886" s="108" t="s">
        <v>102</v>
      </c>
      <c r="C886" s="109" t="s">
        <v>119</v>
      </c>
      <c r="D886" s="109" t="s">
        <v>381</v>
      </c>
      <c r="E886" s="110" t="s">
        <v>333</v>
      </c>
      <c r="F886" s="111">
        <f>F882+F878+F874</f>
        <v>0</v>
      </c>
      <c r="G886" s="111">
        <f>G882+G878+G874</f>
        <v>0</v>
      </c>
      <c r="H886" s="111">
        <f>H882+H878+H874</f>
        <v>0</v>
      </c>
      <c r="I886" s="111">
        <f>I882+I878+I874</f>
        <v>0</v>
      </c>
      <c r="J886" s="105" t="s">
        <v>396</v>
      </c>
    </row>
    <row r="887" spans="1:10" s="105" customFormat="1" ht="15.75" hidden="1" thickBot="1" x14ac:dyDescent="0.3">
      <c r="A887" s="107"/>
      <c r="B887" s="108"/>
      <c r="C887" s="109"/>
      <c r="D887" s="109"/>
      <c r="E887" s="110" t="s">
        <v>334</v>
      </c>
      <c r="F887" s="111">
        <f t="shared" ref="F887:I887" si="263">F883+F879+F875</f>
        <v>0</v>
      </c>
      <c r="G887" s="111">
        <f t="shared" si="263"/>
        <v>0</v>
      </c>
      <c r="H887" s="111">
        <f t="shared" si="263"/>
        <v>0</v>
      </c>
      <c r="I887" s="111">
        <f t="shared" si="263"/>
        <v>0</v>
      </c>
      <c r="J887" s="105" t="s">
        <v>396</v>
      </c>
    </row>
    <row r="888" spans="1:10" s="105" customFormat="1" ht="15.75" hidden="1" thickBot="1" x14ac:dyDescent="0.3">
      <c r="A888" s="107"/>
      <c r="B888" s="108"/>
      <c r="C888" s="109"/>
      <c r="D888" s="109"/>
      <c r="E888" s="110" t="s">
        <v>335</v>
      </c>
      <c r="F888" s="111">
        <f t="shared" ref="F888:I888" si="264">F884+F880+F876</f>
        <v>0</v>
      </c>
      <c r="G888" s="111">
        <f t="shared" si="264"/>
        <v>0</v>
      </c>
      <c r="H888" s="111">
        <f t="shared" si="264"/>
        <v>0</v>
      </c>
      <c r="I888" s="111">
        <f t="shared" si="264"/>
        <v>0</v>
      </c>
      <c r="J888" s="105" t="s">
        <v>396</v>
      </c>
    </row>
    <row r="889" spans="1:10" s="105" customFormat="1" ht="15.75" hidden="1" thickBot="1" x14ac:dyDescent="0.3">
      <c r="A889" s="103"/>
      <c r="B889" s="113"/>
      <c r="E889" s="106"/>
      <c r="F889" s="101"/>
      <c r="G889" s="102"/>
      <c r="H889" s="102"/>
      <c r="I889" s="102"/>
      <c r="J889" s="105" t="s">
        <v>396</v>
      </c>
    </row>
    <row r="890" spans="1:10" s="105" customFormat="1" ht="15.75" hidden="1" thickBot="1" x14ac:dyDescent="0.3">
      <c r="A890" s="120" t="s">
        <v>233</v>
      </c>
      <c r="B890" s="121"/>
      <c r="C890" s="122"/>
      <c r="D890" s="122" t="s">
        <v>223</v>
      </c>
      <c r="E890" s="123" t="s">
        <v>333</v>
      </c>
      <c r="F890" s="155">
        <f>F886+F869+F852+F835+F818+F801</f>
        <v>0</v>
      </c>
      <c r="G890" s="155">
        <f t="shared" ref="G890:I890" si="265">G886+G869+G852+G835+G818+G801</f>
        <v>0</v>
      </c>
      <c r="H890" s="155">
        <f t="shared" si="265"/>
        <v>0</v>
      </c>
      <c r="I890" s="155">
        <f t="shared" si="265"/>
        <v>0</v>
      </c>
      <c r="J890" s="105" t="s">
        <v>396</v>
      </c>
    </row>
    <row r="891" spans="1:10" s="105" customFormat="1" ht="15.75" hidden="1" thickBot="1" x14ac:dyDescent="0.3">
      <c r="A891" s="107"/>
      <c r="B891" s="108"/>
      <c r="C891" s="109"/>
      <c r="D891" s="109"/>
      <c r="E891" s="110" t="s">
        <v>334</v>
      </c>
      <c r="F891" s="156">
        <f t="shared" ref="F891:I892" si="266">F887+F870+F853+F836+F819+F802</f>
        <v>0</v>
      </c>
      <c r="G891" s="156">
        <f t="shared" si="266"/>
        <v>0</v>
      </c>
      <c r="H891" s="156">
        <f t="shared" si="266"/>
        <v>0</v>
      </c>
      <c r="I891" s="156">
        <f t="shared" si="266"/>
        <v>0</v>
      </c>
      <c r="J891" s="105" t="s">
        <v>396</v>
      </c>
    </row>
    <row r="892" spans="1:10" s="105" customFormat="1" ht="15.75" hidden="1" thickBot="1" x14ac:dyDescent="0.3">
      <c r="A892" s="107"/>
      <c r="B892" s="108"/>
      <c r="C892" s="109"/>
      <c r="D892" s="109"/>
      <c r="E892" s="110" t="s">
        <v>335</v>
      </c>
      <c r="F892" s="156">
        <f t="shared" si="266"/>
        <v>0</v>
      </c>
      <c r="G892" s="156">
        <f t="shared" si="266"/>
        <v>0</v>
      </c>
      <c r="H892" s="156">
        <f t="shared" si="266"/>
        <v>0</v>
      </c>
      <c r="I892" s="156">
        <f t="shared" si="266"/>
        <v>0</v>
      </c>
      <c r="J892" s="105" t="s">
        <v>396</v>
      </c>
    </row>
    <row r="893" spans="1:10" s="105" customFormat="1" ht="15.75" hidden="1" thickBot="1" x14ac:dyDescent="0.3">
      <c r="A893" s="103"/>
      <c r="B893" s="113"/>
      <c r="E893" s="106"/>
      <c r="F893" s="101"/>
      <c r="G893" s="102"/>
      <c r="H893" s="102"/>
      <c r="I893" s="102"/>
      <c r="J893" s="105" t="s">
        <v>396</v>
      </c>
    </row>
    <row r="894" spans="1:10" s="166" customFormat="1" ht="36.75" hidden="1" customHeight="1" x14ac:dyDescent="0.25">
      <c r="A894" s="309" t="s">
        <v>92</v>
      </c>
      <c r="B894" s="310"/>
      <c r="C894" s="311" t="s">
        <v>134</v>
      </c>
      <c r="D894" s="311" t="s">
        <v>234</v>
      </c>
      <c r="E894" s="311"/>
      <c r="F894" s="312"/>
      <c r="G894" s="313"/>
      <c r="H894" s="313"/>
      <c r="I894" s="313"/>
      <c r="J894" s="166" t="s">
        <v>485</v>
      </c>
    </row>
    <row r="895" spans="1:10" s="164" customFormat="1" ht="24" hidden="1" thickBot="1" x14ac:dyDescent="0.3">
      <c r="A895" s="171"/>
      <c r="B895" s="195"/>
      <c r="F895" s="194"/>
      <c r="G895" s="173"/>
      <c r="H895" s="173"/>
      <c r="I895" s="173"/>
      <c r="J895" s="166" t="s">
        <v>485</v>
      </c>
    </row>
    <row r="896" spans="1:10" s="164" customFormat="1" ht="24" hidden="1" thickBot="1" x14ac:dyDescent="0.3">
      <c r="A896" s="174">
        <v>1101</v>
      </c>
      <c r="B896" s="176" t="s">
        <v>96</v>
      </c>
      <c r="C896" s="176" t="s">
        <v>93</v>
      </c>
      <c r="D896" s="176" t="s">
        <v>235</v>
      </c>
      <c r="E896" s="176"/>
      <c r="F896" s="198"/>
      <c r="G896" s="178"/>
      <c r="H896" s="178"/>
      <c r="I896" s="178"/>
      <c r="J896" s="164" t="s">
        <v>406</v>
      </c>
    </row>
    <row r="897" spans="1:10" s="164" customFormat="1" ht="24" hidden="1" thickBot="1" x14ac:dyDescent="0.3">
      <c r="A897" s="171"/>
      <c r="B897" s="179" t="s">
        <v>98</v>
      </c>
      <c r="D897" s="164" t="s">
        <v>99</v>
      </c>
      <c r="E897" s="164" t="s">
        <v>333</v>
      </c>
      <c r="F897" s="194">
        <v>0</v>
      </c>
      <c r="G897" s="173">
        <v>0</v>
      </c>
      <c r="H897" s="173">
        <v>0</v>
      </c>
      <c r="I897" s="173">
        <f>F897+G897-H897</f>
        <v>0</v>
      </c>
      <c r="J897" s="164" t="s">
        <v>406</v>
      </c>
    </row>
    <row r="898" spans="1:10" s="164" customFormat="1" ht="24" hidden="1" thickBot="1" x14ac:dyDescent="0.3">
      <c r="A898" s="171"/>
      <c r="B898" s="179"/>
      <c r="E898" s="164" t="s">
        <v>334</v>
      </c>
      <c r="F898" s="194">
        <v>0</v>
      </c>
      <c r="G898" s="173">
        <v>0</v>
      </c>
      <c r="H898" s="173">
        <v>0</v>
      </c>
      <c r="I898" s="173">
        <f>F898+G898-H898</f>
        <v>0</v>
      </c>
      <c r="J898" s="164" t="s">
        <v>406</v>
      </c>
    </row>
    <row r="899" spans="1:10" s="164" customFormat="1" ht="24" hidden="1" thickBot="1" x14ac:dyDescent="0.3">
      <c r="A899" s="171"/>
      <c r="B899" s="179"/>
      <c r="E899" s="164" t="s">
        <v>335</v>
      </c>
      <c r="F899" s="194">
        <f>SUM(F897:F898)</f>
        <v>0</v>
      </c>
      <c r="G899" s="173">
        <v>0</v>
      </c>
      <c r="H899" s="173">
        <v>0</v>
      </c>
      <c r="I899" s="173">
        <f t="shared" ref="I899" si="267">F899+G899-H899</f>
        <v>0</v>
      </c>
      <c r="J899" s="164" t="s">
        <v>406</v>
      </c>
    </row>
    <row r="900" spans="1:10" s="164" customFormat="1" ht="24" hidden="1" thickBot="1" x14ac:dyDescent="0.3">
      <c r="A900" s="171"/>
      <c r="B900" s="179"/>
      <c r="F900" s="194"/>
      <c r="G900" s="173"/>
      <c r="H900" s="173"/>
      <c r="I900" s="173"/>
      <c r="J900" s="164" t="s">
        <v>406</v>
      </c>
    </row>
    <row r="901" spans="1:10" s="164" customFormat="1" ht="24" hidden="1" thickBot="1" x14ac:dyDescent="0.3">
      <c r="A901" s="171"/>
      <c r="B901" s="179" t="s">
        <v>100</v>
      </c>
      <c r="D901" s="164" t="s">
        <v>101</v>
      </c>
      <c r="E901" s="164" t="s">
        <v>333</v>
      </c>
      <c r="F901" s="194">
        <v>0</v>
      </c>
      <c r="G901" s="173">
        <v>0</v>
      </c>
      <c r="H901" s="173">
        <v>0</v>
      </c>
      <c r="I901" s="173">
        <f>F901+G901-H901</f>
        <v>0</v>
      </c>
      <c r="J901" s="164" t="s">
        <v>406</v>
      </c>
    </row>
    <row r="902" spans="1:10" s="164" customFormat="1" ht="24" hidden="1" thickBot="1" x14ac:dyDescent="0.3">
      <c r="A902" s="171"/>
      <c r="B902" s="179"/>
      <c r="E902" s="164" t="s">
        <v>334</v>
      </c>
      <c r="F902" s="194">
        <v>0</v>
      </c>
      <c r="G902" s="173">
        <v>0</v>
      </c>
      <c r="H902" s="173">
        <v>0</v>
      </c>
      <c r="I902" s="173">
        <f>F902+G902-H902</f>
        <v>0</v>
      </c>
      <c r="J902" s="164" t="s">
        <v>406</v>
      </c>
    </row>
    <row r="903" spans="1:10" s="164" customFormat="1" ht="24" hidden="1" thickBot="1" x14ac:dyDescent="0.3">
      <c r="A903" s="171"/>
      <c r="B903" s="179"/>
      <c r="E903" s="164" t="s">
        <v>335</v>
      </c>
      <c r="F903" s="194">
        <f>SUM(F901:F902)</f>
        <v>0</v>
      </c>
      <c r="G903" s="173">
        <v>0</v>
      </c>
      <c r="H903" s="173">
        <v>0</v>
      </c>
      <c r="I903" s="173">
        <f t="shared" ref="I903" si="268">F903+G903-H903</f>
        <v>0</v>
      </c>
      <c r="J903" s="164" t="s">
        <v>406</v>
      </c>
    </row>
    <row r="904" spans="1:10" s="164" customFormat="1" ht="24" hidden="1" thickBot="1" x14ac:dyDescent="0.3">
      <c r="A904" s="171"/>
      <c r="B904" s="179"/>
      <c r="F904" s="194"/>
      <c r="G904" s="173"/>
      <c r="H904" s="173"/>
      <c r="I904" s="173"/>
      <c r="J904" s="164" t="s">
        <v>406</v>
      </c>
    </row>
    <row r="905" spans="1:10" s="164" customFormat="1" ht="47.25" hidden="1" thickBot="1" x14ac:dyDescent="0.3">
      <c r="A905" s="171"/>
      <c r="B905" s="179" t="s">
        <v>109</v>
      </c>
      <c r="D905" s="164" t="s">
        <v>110</v>
      </c>
      <c r="E905" s="164" t="s">
        <v>333</v>
      </c>
      <c r="F905" s="194">
        <v>0</v>
      </c>
      <c r="G905" s="173">
        <v>0</v>
      </c>
      <c r="H905" s="173">
        <v>0</v>
      </c>
      <c r="I905" s="173">
        <f>F905+G905-H905</f>
        <v>0</v>
      </c>
      <c r="J905" s="164" t="s">
        <v>406</v>
      </c>
    </row>
    <row r="906" spans="1:10" s="164" customFormat="1" ht="24" hidden="1" thickBot="1" x14ac:dyDescent="0.3">
      <c r="A906" s="171"/>
      <c r="B906" s="179"/>
      <c r="E906" s="164" t="s">
        <v>334</v>
      </c>
      <c r="F906" s="194">
        <v>0</v>
      </c>
      <c r="G906" s="173">
        <v>0</v>
      </c>
      <c r="H906" s="173">
        <v>0</v>
      </c>
      <c r="I906" s="173">
        <f>F906+G906-H906</f>
        <v>0</v>
      </c>
      <c r="J906" s="164" t="s">
        <v>406</v>
      </c>
    </row>
    <row r="907" spans="1:10" s="164" customFormat="1" ht="24" hidden="1" thickBot="1" x14ac:dyDescent="0.3">
      <c r="A907" s="171"/>
      <c r="B907" s="179"/>
      <c r="E907" s="164" t="s">
        <v>335</v>
      </c>
      <c r="F907" s="194">
        <f>SUM(F905:F906)</f>
        <v>0</v>
      </c>
      <c r="G907" s="173">
        <v>0</v>
      </c>
      <c r="H907" s="173">
        <v>0</v>
      </c>
      <c r="I907" s="173">
        <f t="shared" ref="I907" si="269">F907+G907-H907</f>
        <v>0</v>
      </c>
      <c r="J907" s="164" t="s">
        <v>406</v>
      </c>
    </row>
    <row r="908" spans="1:10" s="164" customFormat="1" ht="24" hidden="1" thickBot="1" x14ac:dyDescent="0.3">
      <c r="A908" s="171"/>
      <c r="B908" s="179"/>
      <c r="F908" s="194"/>
      <c r="G908" s="173"/>
      <c r="H908" s="173"/>
      <c r="I908" s="173"/>
      <c r="J908" s="164" t="s">
        <v>406</v>
      </c>
    </row>
    <row r="909" spans="1:10" s="164" customFormat="1" ht="47.25" hidden="1" thickBot="1" x14ac:dyDescent="0.3">
      <c r="A909" s="180"/>
      <c r="B909" s="181" t="s">
        <v>102</v>
      </c>
      <c r="C909" s="166" t="s">
        <v>93</v>
      </c>
      <c r="D909" s="166" t="s">
        <v>235</v>
      </c>
      <c r="E909" s="166" t="s">
        <v>333</v>
      </c>
      <c r="F909" s="182">
        <f>F905+F901+F897</f>
        <v>0</v>
      </c>
      <c r="G909" s="182">
        <f>G905+G901+G897</f>
        <v>0</v>
      </c>
      <c r="H909" s="182">
        <f>H905+H901+H897</f>
        <v>0</v>
      </c>
      <c r="I909" s="182">
        <f>I905+I901+I897</f>
        <v>0</v>
      </c>
      <c r="J909" s="164" t="s">
        <v>406</v>
      </c>
    </row>
    <row r="910" spans="1:10" s="164" customFormat="1" ht="24" hidden="1" thickBot="1" x14ac:dyDescent="0.3">
      <c r="A910" s="180"/>
      <c r="B910" s="181"/>
      <c r="C910" s="166"/>
      <c r="D910" s="166"/>
      <c r="E910" s="166" t="s">
        <v>334</v>
      </c>
      <c r="F910" s="182">
        <f t="shared" ref="F910:I910" si="270">F906+F902+F898</f>
        <v>0</v>
      </c>
      <c r="G910" s="182">
        <f t="shared" si="270"/>
        <v>0</v>
      </c>
      <c r="H910" s="182">
        <f t="shared" si="270"/>
        <v>0</v>
      </c>
      <c r="I910" s="182">
        <f t="shared" si="270"/>
        <v>0</v>
      </c>
      <c r="J910" s="164" t="s">
        <v>406</v>
      </c>
    </row>
    <row r="911" spans="1:10" s="164" customFormat="1" ht="24" hidden="1" thickBot="1" x14ac:dyDescent="0.3">
      <c r="A911" s="180"/>
      <c r="B911" s="181"/>
      <c r="C911" s="166"/>
      <c r="D911" s="166"/>
      <c r="E911" s="166" t="s">
        <v>335</v>
      </c>
      <c r="F911" s="182">
        <f t="shared" ref="F911:I911" si="271">F907+F903+F899</f>
        <v>0</v>
      </c>
      <c r="G911" s="182">
        <f t="shared" si="271"/>
        <v>0</v>
      </c>
      <c r="H911" s="182">
        <f t="shared" si="271"/>
        <v>0</v>
      </c>
      <c r="I911" s="182">
        <f t="shared" si="271"/>
        <v>0</v>
      </c>
      <c r="J911" s="164" t="s">
        <v>406</v>
      </c>
    </row>
    <row r="912" spans="1:10" s="164" customFormat="1" ht="24" hidden="1" thickBot="1" x14ac:dyDescent="0.3">
      <c r="A912" s="180"/>
      <c r="B912" s="181"/>
      <c r="C912" s="166"/>
      <c r="D912" s="166"/>
      <c r="E912" s="166"/>
      <c r="F912" s="182"/>
      <c r="G912" s="183"/>
      <c r="H912" s="183"/>
      <c r="I912" s="183"/>
      <c r="J912" s="164" t="s">
        <v>406</v>
      </c>
    </row>
    <row r="913" spans="1:10" s="164" customFormat="1" ht="24" hidden="1" thickBot="1" x14ac:dyDescent="0.3">
      <c r="A913" s="174">
        <v>1102</v>
      </c>
      <c r="B913" s="176" t="s">
        <v>96</v>
      </c>
      <c r="C913" s="176" t="s">
        <v>104</v>
      </c>
      <c r="D913" s="176" t="s">
        <v>236</v>
      </c>
      <c r="E913" s="176"/>
      <c r="F913" s="198"/>
      <c r="G913" s="178"/>
      <c r="H913" s="178"/>
      <c r="I913" s="178"/>
      <c r="J913" s="164" t="s">
        <v>407</v>
      </c>
    </row>
    <row r="914" spans="1:10" s="164" customFormat="1" ht="24" hidden="1" thickBot="1" x14ac:dyDescent="0.3">
      <c r="A914" s="171"/>
      <c r="B914" s="179" t="s">
        <v>98</v>
      </c>
      <c r="D914" s="164" t="s">
        <v>99</v>
      </c>
      <c r="E914" s="164" t="s">
        <v>333</v>
      </c>
      <c r="F914" s="194">
        <v>0</v>
      </c>
      <c r="G914" s="173">
        <v>0</v>
      </c>
      <c r="H914" s="173">
        <v>0</v>
      </c>
      <c r="I914" s="173">
        <f>F914+G914-H914</f>
        <v>0</v>
      </c>
      <c r="J914" s="164" t="s">
        <v>407</v>
      </c>
    </row>
    <row r="915" spans="1:10" s="164" customFormat="1" ht="24" hidden="1" thickBot="1" x14ac:dyDescent="0.3">
      <c r="A915" s="171"/>
      <c r="B915" s="179"/>
      <c r="E915" s="164" t="s">
        <v>334</v>
      </c>
      <c r="F915" s="194">
        <v>0</v>
      </c>
      <c r="G915" s="173">
        <v>0</v>
      </c>
      <c r="H915" s="173">
        <v>0</v>
      </c>
      <c r="I915" s="173">
        <f>F915+G915-H915</f>
        <v>0</v>
      </c>
      <c r="J915" s="164" t="s">
        <v>407</v>
      </c>
    </row>
    <row r="916" spans="1:10" s="164" customFormat="1" ht="24" hidden="1" thickBot="1" x14ac:dyDescent="0.3">
      <c r="A916" s="171"/>
      <c r="B916" s="179"/>
      <c r="E916" s="164" t="s">
        <v>335</v>
      </c>
      <c r="F916" s="194">
        <f>SUM(F914:F915)</f>
        <v>0</v>
      </c>
      <c r="G916" s="173">
        <v>0</v>
      </c>
      <c r="H916" s="173">
        <v>0</v>
      </c>
      <c r="I916" s="173">
        <f t="shared" ref="I916" si="272">F916+G916-H916</f>
        <v>0</v>
      </c>
      <c r="J916" s="164" t="s">
        <v>407</v>
      </c>
    </row>
    <row r="917" spans="1:10" s="164" customFormat="1" ht="24" hidden="1" thickBot="1" x14ac:dyDescent="0.3">
      <c r="A917" s="171"/>
      <c r="B917" s="179"/>
      <c r="F917" s="194"/>
      <c r="G917" s="173"/>
      <c r="H917" s="173"/>
      <c r="I917" s="173"/>
      <c r="J917" s="164" t="s">
        <v>407</v>
      </c>
    </row>
    <row r="918" spans="1:10" s="164" customFormat="1" ht="24" hidden="1" thickBot="1" x14ac:dyDescent="0.3">
      <c r="A918" s="171"/>
      <c r="B918" s="179" t="s">
        <v>100</v>
      </c>
      <c r="D918" s="164" t="s">
        <v>101</v>
      </c>
      <c r="E918" s="164" t="s">
        <v>333</v>
      </c>
      <c r="F918" s="194">
        <v>0</v>
      </c>
      <c r="G918" s="173">
        <v>0</v>
      </c>
      <c r="H918" s="173">
        <v>0</v>
      </c>
      <c r="I918" s="173">
        <f>F918+G918-H918</f>
        <v>0</v>
      </c>
      <c r="J918" s="164" t="s">
        <v>407</v>
      </c>
    </row>
    <row r="919" spans="1:10" s="164" customFormat="1" ht="24" hidden="1" thickBot="1" x14ac:dyDescent="0.3">
      <c r="A919" s="171"/>
      <c r="B919" s="179"/>
      <c r="E919" s="164" t="s">
        <v>334</v>
      </c>
      <c r="F919" s="194">
        <v>0</v>
      </c>
      <c r="G919" s="173">
        <v>0</v>
      </c>
      <c r="H919" s="173">
        <v>0</v>
      </c>
      <c r="I919" s="173">
        <f>F919+G919-H919</f>
        <v>0</v>
      </c>
      <c r="J919" s="164" t="s">
        <v>407</v>
      </c>
    </row>
    <row r="920" spans="1:10" s="164" customFormat="1" ht="24" hidden="1" thickBot="1" x14ac:dyDescent="0.3">
      <c r="A920" s="171"/>
      <c r="B920" s="179"/>
      <c r="E920" s="164" t="s">
        <v>335</v>
      </c>
      <c r="F920" s="194">
        <f>SUM(F918:F919)</f>
        <v>0</v>
      </c>
      <c r="G920" s="173">
        <v>0</v>
      </c>
      <c r="H920" s="173">
        <v>0</v>
      </c>
      <c r="I920" s="173">
        <f t="shared" ref="I920" si="273">F920+G920-H920</f>
        <v>0</v>
      </c>
      <c r="J920" s="164" t="s">
        <v>407</v>
      </c>
    </row>
    <row r="921" spans="1:10" s="164" customFormat="1" ht="24" hidden="1" thickBot="1" x14ac:dyDescent="0.3">
      <c r="A921" s="171"/>
      <c r="B921" s="179"/>
      <c r="F921" s="194"/>
      <c r="G921" s="173"/>
      <c r="H921" s="173"/>
      <c r="I921" s="173"/>
      <c r="J921" s="164" t="s">
        <v>407</v>
      </c>
    </row>
    <row r="922" spans="1:10" s="164" customFormat="1" ht="47.25" hidden="1" thickBot="1" x14ac:dyDescent="0.3">
      <c r="A922" s="171"/>
      <c r="B922" s="179" t="s">
        <v>109</v>
      </c>
      <c r="D922" s="164" t="s">
        <v>110</v>
      </c>
      <c r="E922" s="164" t="s">
        <v>333</v>
      </c>
      <c r="F922" s="194">
        <v>0</v>
      </c>
      <c r="G922" s="173">
        <v>0</v>
      </c>
      <c r="H922" s="173">
        <v>0</v>
      </c>
      <c r="I922" s="173">
        <f>F922+G922-H922</f>
        <v>0</v>
      </c>
      <c r="J922" s="164" t="s">
        <v>407</v>
      </c>
    </row>
    <row r="923" spans="1:10" s="164" customFormat="1" ht="24" hidden="1" thickBot="1" x14ac:dyDescent="0.3">
      <c r="A923" s="171"/>
      <c r="B923" s="179"/>
      <c r="E923" s="164" t="s">
        <v>334</v>
      </c>
      <c r="F923" s="194">
        <v>0</v>
      </c>
      <c r="G923" s="173">
        <v>0</v>
      </c>
      <c r="H923" s="173">
        <v>0</v>
      </c>
      <c r="I923" s="173">
        <f>F923+G923-H923</f>
        <v>0</v>
      </c>
      <c r="J923" s="164" t="s">
        <v>407</v>
      </c>
    </row>
    <row r="924" spans="1:10" s="164" customFormat="1" ht="24" hidden="1" thickBot="1" x14ac:dyDescent="0.3">
      <c r="A924" s="171"/>
      <c r="B924" s="179"/>
      <c r="E924" s="164" t="s">
        <v>335</v>
      </c>
      <c r="F924" s="194">
        <f>SUM(F922:F923)</f>
        <v>0</v>
      </c>
      <c r="G924" s="173">
        <v>0</v>
      </c>
      <c r="H924" s="173">
        <v>0</v>
      </c>
      <c r="I924" s="173">
        <f t="shared" ref="I924" si="274">F924+G924-H924</f>
        <v>0</v>
      </c>
      <c r="J924" s="164" t="s">
        <v>407</v>
      </c>
    </row>
    <row r="925" spans="1:10" s="164" customFormat="1" ht="24" hidden="1" thickBot="1" x14ac:dyDescent="0.3">
      <c r="A925" s="171"/>
      <c r="B925" s="179"/>
      <c r="F925" s="194"/>
      <c r="G925" s="173"/>
      <c r="H925" s="173"/>
      <c r="I925" s="173"/>
      <c r="J925" s="164" t="s">
        <v>407</v>
      </c>
    </row>
    <row r="926" spans="1:10" s="164" customFormat="1" ht="47.25" hidden="1" thickBot="1" x14ac:dyDescent="0.3">
      <c r="A926" s="180"/>
      <c r="B926" s="181" t="s">
        <v>102</v>
      </c>
      <c r="C926" s="166" t="s">
        <v>104</v>
      </c>
      <c r="D926" s="166" t="s">
        <v>236</v>
      </c>
      <c r="E926" s="166" t="s">
        <v>333</v>
      </c>
      <c r="F926" s="182">
        <f>F922+F918+F914</f>
        <v>0</v>
      </c>
      <c r="G926" s="182">
        <f>G922+G918+G914</f>
        <v>0</v>
      </c>
      <c r="H926" s="182">
        <f>H922+H918+H914</f>
        <v>0</v>
      </c>
      <c r="I926" s="182">
        <f>I922+I918+I914</f>
        <v>0</v>
      </c>
      <c r="J926" s="164" t="s">
        <v>407</v>
      </c>
    </row>
    <row r="927" spans="1:10" s="164" customFormat="1" ht="24" hidden="1" thickBot="1" x14ac:dyDescent="0.3">
      <c r="A927" s="180"/>
      <c r="B927" s="181"/>
      <c r="C927" s="166"/>
      <c r="D927" s="166"/>
      <c r="E927" s="166" t="s">
        <v>334</v>
      </c>
      <c r="F927" s="182">
        <f t="shared" ref="F927:I927" si="275">F923+F919+F915</f>
        <v>0</v>
      </c>
      <c r="G927" s="182">
        <f t="shared" si="275"/>
        <v>0</v>
      </c>
      <c r="H927" s="182">
        <f t="shared" si="275"/>
        <v>0</v>
      </c>
      <c r="I927" s="182">
        <f t="shared" si="275"/>
        <v>0</v>
      </c>
      <c r="J927" s="164" t="s">
        <v>407</v>
      </c>
    </row>
    <row r="928" spans="1:10" s="164" customFormat="1" ht="24" hidden="1" thickBot="1" x14ac:dyDescent="0.3">
      <c r="A928" s="180"/>
      <c r="B928" s="181"/>
      <c r="C928" s="166"/>
      <c r="D928" s="166"/>
      <c r="E928" s="166" t="s">
        <v>335</v>
      </c>
      <c r="F928" s="182">
        <f t="shared" ref="F928:I928" si="276">F924+F920+F916</f>
        <v>0</v>
      </c>
      <c r="G928" s="182">
        <f t="shared" si="276"/>
        <v>0</v>
      </c>
      <c r="H928" s="182">
        <f t="shared" si="276"/>
        <v>0</v>
      </c>
      <c r="I928" s="182">
        <f t="shared" si="276"/>
        <v>0</v>
      </c>
      <c r="J928" s="164" t="s">
        <v>407</v>
      </c>
    </row>
    <row r="929" spans="1:10" s="164" customFormat="1" ht="24" hidden="1" thickBot="1" x14ac:dyDescent="0.3">
      <c r="A929" s="171"/>
      <c r="B929" s="195"/>
      <c r="F929" s="194"/>
      <c r="G929" s="173"/>
      <c r="H929" s="173"/>
      <c r="I929" s="173"/>
      <c r="J929" s="164" t="s">
        <v>407</v>
      </c>
    </row>
    <row r="930" spans="1:10" s="105" customFormat="1" ht="30.75" hidden="1" thickBot="1" x14ac:dyDescent="0.3">
      <c r="A930" s="114">
        <v>1103</v>
      </c>
      <c r="B930" s="116" t="s">
        <v>96</v>
      </c>
      <c r="C930" s="116" t="s">
        <v>107</v>
      </c>
      <c r="D930" s="116" t="s">
        <v>382</v>
      </c>
      <c r="E930" s="117"/>
      <c r="F930" s="118"/>
      <c r="G930" s="119" t="s">
        <v>2</v>
      </c>
      <c r="H930" s="119" t="s">
        <v>2</v>
      </c>
      <c r="I930" s="119" t="s">
        <v>2</v>
      </c>
      <c r="J930" s="105" t="s">
        <v>408</v>
      </c>
    </row>
    <row r="931" spans="1:10" s="105" customFormat="1" ht="15.75" hidden="1" thickBot="1" x14ac:dyDescent="0.3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5" t="s">
        <v>408</v>
      </c>
    </row>
    <row r="932" spans="1:10" s="105" customFormat="1" ht="15.75" hidden="1" thickBot="1" x14ac:dyDescent="0.3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5" t="s">
        <v>408</v>
      </c>
    </row>
    <row r="933" spans="1:10" s="105" customFormat="1" ht="15.75" hidden="1" thickBot="1" x14ac:dyDescent="0.3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277">F933+G933-H933</f>
        <v>0</v>
      </c>
      <c r="J933" s="105" t="s">
        <v>408</v>
      </c>
    </row>
    <row r="934" spans="1:10" s="105" customFormat="1" ht="15.75" hidden="1" thickBot="1" x14ac:dyDescent="0.3">
      <c r="A934" s="103"/>
      <c r="B934" s="104"/>
      <c r="E934" s="106"/>
      <c r="F934" s="101"/>
      <c r="G934" s="102"/>
      <c r="H934" s="102"/>
      <c r="I934" s="102"/>
      <c r="J934" s="105" t="s">
        <v>408</v>
      </c>
    </row>
    <row r="935" spans="1:10" s="105" customFormat="1" ht="15.75" hidden="1" thickBot="1" x14ac:dyDescent="0.3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5" t="s">
        <v>408</v>
      </c>
    </row>
    <row r="936" spans="1:10" s="105" customFormat="1" ht="15.75" hidden="1" thickBot="1" x14ac:dyDescent="0.3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5" t="s">
        <v>408</v>
      </c>
    </row>
    <row r="937" spans="1:10" s="105" customFormat="1" ht="15.75" hidden="1" thickBot="1" x14ac:dyDescent="0.3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278">F937+G937-H937</f>
        <v>0</v>
      </c>
      <c r="J937" s="105" t="s">
        <v>408</v>
      </c>
    </row>
    <row r="938" spans="1:10" s="105" customFormat="1" ht="15.75" hidden="1" thickBot="1" x14ac:dyDescent="0.3">
      <c r="A938" s="103"/>
      <c r="B938" s="104"/>
      <c r="E938" s="106"/>
      <c r="F938" s="101"/>
      <c r="G938" s="102"/>
      <c r="H938" s="102"/>
      <c r="I938" s="102"/>
      <c r="J938" s="105" t="s">
        <v>408</v>
      </c>
    </row>
    <row r="939" spans="1:10" s="105" customFormat="1" ht="15.75" hidden="1" thickBot="1" x14ac:dyDescent="0.3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5" t="s">
        <v>408</v>
      </c>
    </row>
    <row r="940" spans="1:10" s="105" customFormat="1" ht="15.75" hidden="1" thickBot="1" x14ac:dyDescent="0.3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5" t="s">
        <v>408</v>
      </c>
    </row>
    <row r="941" spans="1:10" s="105" customFormat="1" ht="15.75" hidden="1" thickBot="1" x14ac:dyDescent="0.3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279">F941+G941-H941</f>
        <v>0</v>
      </c>
      <c r="J941" s="105" t="s">
        <v>408</v>
      </c>
    </row>
    <row r="942" spans="1:10" s="105" customFormat="1" ht="15.75" hidden="1" thickBot="1" x14ac:dyDescent="0.3">
      <c r="A942" s="103"/>
      <c r="B942" s="104"/>
      <c r="E942" s="106"/>
      <c r="F942" s="101"/>
      <c r="G942" s="102"/>
      <c r="H942" s="102"/>
      <c r="I942" s="102"/>
      <c r="J942" s="105" t="s">
        <v>408</v>
      </c>
    </row>
    <row r="943" spans="1:10" s="105" customFormat="1" ht="30.75" hidden="1" thickBot="1" x14ac:dyDescent="0.3">
      <c r="A943" s="107"/>
      <c r="B943" s="108" t="s">
        <v>102</v>
      </c>
      <c r="C943" s="109" t="s">
        <v>107</v>
      </c>
      <c r="D943" s="109" t="s">
        <v>383</v>
      </c>
      <c r="E943" s="110" t="s">
        <v>333</v>
      </c>
      <c r="F943" s="111">
        <f>F939+F935+F931</f>
        <v>0</v>
      </c>
      <c r="G943" s="111">
        <f>G939+G935+G931</f>
        <v>0</v>
      </c>
      <c r="H943" s="111">
        <f>H939+H935+H931</f>
        <v>0</v>
      </c>
      <c r="I943" s="111">
        <f>I939+I935+I931</f>
        <v>0</v>
      </c>
      <c r="J943" s="105" t="s">
        <v>408</v>
      </c>
    </row>
    <row r="944" spans="1:10" s="105" customFormat="1" ht="15.75" hidden="1" thickBot="1" x14ac:dyDescent="0.3">
      <c r="A944" s="107"/>
      <c r="B944" s="108"/>
      <c r="C944" s="109"/>
      <c r="D944" s="109"/>
      <c r="E944" s="110" t="s">
        <v>334</v>
      </c>
      <c r="F944" s="111">
        <f t="shared" ref="F944:I944" si="280">F940+F936+F932</f>
        <v>0</v>
      </c>
      <c r="G944" s="111">
        <f t="shared" si="280"/>
        <v>0</v>
      </c>
      <c r="H944" s="111">
        <f t="shared" si="280"/>
        <v>0</v>
      </c>
      <c r="I944" s="111">
        <f t="shared" si="280"/>
        <v>0</v>
      </c>
      <c r="J944" s="105" t="s">
        <v>408</v>
      </c>
    </row>
    <row r="945" spans="1:10" s="105" customFormat="1" ht="15.75" hidden="1" thickBot="1" x14ac:dyDescent="0.3">
      <c r="A945" s="107"/>
      <c r="B945" s="108"/>
      <c r="C945" s="109"/>
      <c r="D945" s="109"/>
      <c r="E945" s="110" t="s">
        <v>335</v>
      </c>
      <c r="F945" s="111">
        <f t="shared" ref="F945:I945" si="281">F941+F937+F933</f>
        <v>0</v>
      </c>
      <c r="G945" s="111">
        <f t="shared" si="281"/>
        <v>0</v>
      </c>
      <c r="H945" s="111">
        <f t="shared" si="281"/>
        <v>0</v>
      </c>
      <c r="I945" s="111">
        <f t="shared" si="281"/>
        <v>0</v>
      </c>
      <c r="J945" s="105" t="s">
        <v>408</v>
      </c>
    </row>
    <row r="946" spans="1:10" s="105" customFormat="1" ht="15.75" hidden="1" thickBot="1" x14ac:dyDescent="0.3">
      <c r="A946" s="103"/>
      <c r="B946" s="113"/>
      <c r="E946" s="106"/>
      <c r="F946" s="101"/>
      <c r="G946" s="102"/>
      <c r="H946" s="102"/>
      <c r="I946" s="102"/>
      <c r="J946" s="105" t="s">
        <v>408</v>
      </c>
    </row>
    <row r="947" spans="1:10" s="164" customFormat="1" ht="47.25" hidden="1" thickBot="1" x14ac:dyDescent="0.3">
      <c r="A947" s="293" t="s">
        <v>237</v>
      </c>
      <c r="B947" s="294"/>
      <c r="C947" s="295"/>
      <c r="D947" s="295" t="s">
        <v>234</v>
      </c>
      <c r="E947" s="295" t="s">
        <v>333</v>
      </c>
      <c r="F947" s="296">
        <f>F943+F926+F909</f>
        <v>0</v>
      </c>
      <c r="G947" s="296">
        <f t="shared" ref="G947:I947" si="282">G943+G926+G909</f>
        <v>0</v>
      </c>
      <c r="H947" s="296">
        <f t="shared" si="282"/>
        <v>0</v>
      </c>
      <c r="I947" s="296">
        <f t="shared" si="282"/>
        <v>0</v>
      </c>
      <c r="J947" s="164" t="s">
        <v>397</v>
      </c>
    </row>
    <row r="948" spans="1:10" s="164" customFormat="1" ht="24" hidden="1" thickBot="1" x14ac:dyDescent="0.3">
      <c r="A948" s="297"/>
      <c r="B948" s="298"/>
      <c r="C948" s="299"/>
      <c r="D948" s="299"/>
      <c r="E948" s="299" t="s">
        <v>334</v>
      </c>
      <c r="F948" s="300">
        <f t="shared" ref="F948:I949" si="283">F944+F927+F910</f>
        <v>0</v>
      </c>
      <c r="G948" s="300">
        <f t="shared" si="283"/>
        <v>0</v>
      </c>
      <c r="H948" s="300">
        <f t="shared" si="283"/>
        <v>0</v>
      </c>
      <c r="I948" s="300">
        <f t="shared" si="283"/>
        <v>0</v>
      </c>
      <c r="J948" s="164" t="s">
        <v>397</v>
      </c>
    </row>
    <row r="949" spans="1:10" s="164" customFormat="1" ht="24" hidden="1" thickBot="1" x14ac:dyDescent="0.3">
      <c r="A949" s="297"/>
      <c r="B949" s="298"/>
      <c r="C949" s="299"/>
      <c r="D949" s="299"/>
      <c r="E949" s="299" t="s">
        <v>335</v>
      </c>
      <c r="F949" s="300">
        <f t="shared" si="283"/>
        <v>0</v>
      </c>
      <c r="G949" s="300">
        <f t="shared" si="283"/>
        <v>0</v>
      </c>
      <c r="H949" s="300">
        <f t="shared" si="283"/>
        <v>0</v>
      </c>
      <c r="I949" s="300">
        <f t="shared" si="283"/>
        <v>0</v>
      </c>
      <c r="J949" s="164" t="s">
        <v>397</v>
      </c>
    </row>
    <row r="950" spans="1:10" s="164" customFormat="1" ht="24" hidden="1" thickBot="1" x14ac:dyDescent="0.3">
      <c r="A950" s="180"/>
      <c r="B950" s="181"/>
      <c r="C950" s="166"/>
      <c r="D950" s="166"/>
      <c r="E950" s="166"/>
      <c r="F950" s="182"/>
      <c r="G950" s="183"/>
      <c r="H950" s="183"/>
      <c r="I950" s="183"/>
      <c r="J950" s="164" t="s">
        <v>397</v>
      </c>
    </row>
    <row r="951" spans="1:10" s="166" customFormat="1" ht="32.25" customHeight="1" x14ac:dyDescent="0.25">
      <c r="A951" s="309" t="s">
        <v>92</v>
      </c>
      <c r="B951" s="310"/>
      <c r="C951" s="311" t="s">
        <v>238</v>
      </c>
      <c r="D951" s="311" t="s">
        <v>239</v>
      </c>
      <c r="E951" s="311"/>
      <c r="F951" s="312"/>
      <c r="G951" s="313"/>
      <c r="H951" s="313"/>
      <c r="I951" s="313"/>
      <c r="J951" s="166" t="s">
        <v>480</v>
      </c>
    </row>
    <row r="952" spans="1:10" s="164" customFormat="1" ht="23.25" x14ac:dyDescent="0.25">
      <c r="A952" s="171"/>
      <c r="B952" s="195"/>
      <c r="F952" s="194"/>
      <c r="G952" s="173"/>
      <c r="H952" s="173"/>
      <c r="I952" s="173"/>
      <c r="J952" s="166" t="s">
        <v>480</v>
      </c>
    </row>
    <row r="953" spans="1:10" s="105" customFormat="1" ht="15" hidden="1" x14ac:dyDescent="0.25">
      <c r="A953" s="114">
        <v>1201</v>
      </c>
      <c r="B953" s="116" t="s">
        <v>96</v>
      </c>
      <c r="C953" s="116" t="s">
        <v>93</v>
      </c>
      <c r="D953" s="116" t="s">
        <v>240</v>
      </c>
      <c r="E953" s="117"/>
      <c r="F953" s="118"/>
      <c r="G953" s="119"/>
      <c r="H953" s="119"/>
      <c r="I953" s="119"/>
      <c r="J953" s="105" t="s">
        <v>409</v>
      </c>
    </row>
    <row r="954" spans="1:10" s="105" customFormat="1" ht="15" hidden="1" x14ac:dyDescent="0.25">
      <c r="A954" s="103"/>
      <c r="B954" s="104" t="s">
        <v>98</v>
      </c>
      <c r="D954" s="105" t="s">
        <v>99</v>
      </c>
      <c r="E954" s="106" t="s">
        <v>333</v>
      </c>
      <c r="F954" s="101">
        <v>0</v>
      </c>
      <c r="G954" s="102">
        <v>0</v>
      </c>
      <c r="H954" s="102">
        <v>0</v>
      </c>
      <c r="I954" s="102">
        <f>F954+G954-H954</f>
        <v>0</v>
      </c>
      <c r="J954" s="105" t="s">
        <v>409</v>
      </c>
    </row>
    <row r="955" spans="1:10" s="105" customFormat="1" ht="15" hidden="1" x14ac:dyDescent="0.25">
      <c r="A955" s="103"/>
      <c r="B955" s="104"/>
      <c r="E955" s="106" t="s">
        <v>334</v>
      </c>
      <c r="F955" s="101">
        <v>0</v>
      </c>
      <c r="G955" s="102">
        <v>0</v>
      </c>
      <c r="H955" s="102">
        <v>0</v>
      </c>
      <c r="I955" s="102">
        <f>F955+G955-H955</f>
        <v>0</v>
      </c>
      <c r="J955" s="105" t="s">
        <v>409</v>
      </c>
    </row>
    <row r="956" spans="1:10" s="105" customFormat="1" ht="15" hidden="1" x14ac:dyDescent="0.25">
      <c r="A956" s="103"/>
      <c r="B956" s="104"/>
      <c r="E956" s="106" t="s">
        <v>335</v>
      </c>
      <c r="F956" s="101">
        <f>SUM(F954:F955)</f>
        <v>0</v>
      </c>
      <c r="G956" s="102">
        <v>0</v>
      </c>
      <c r="H956" s="102">
        <v>0</v>
      </c>
      <c r="I956" s="102">
        <f t="shared" ref="I956" si="284">F956+G956-H956</f>
        <v>0</v>
      </c>
      <c r="J956" s="105" t="s">
        <v>409</v>
      </c>
    </row>
    <row r="957" spans="1:10" s="105" customFormat="1" ht="15" hidden="1" x14ac:dyDescent="0.25">
      <c r="A957" s="103"/>
      <c r="B957" s="104"/>
      <c r="E957" s="106"/>
      <c r="F957" s="101"/>
      <c r="G957" s="102"/>
      <c r="H957" s="102"/>
      <c r="I957" s="102"/>
      <c r="J957" s="105" t="s">
        <v>409</v>
      </c>
    </row>
    <row r="958" spans="1:10" s="105" customFormat="1" ht="15" hidden="1" x14ac:dyDescent="0.25">
      <c r="A958" s="103"/>
      <c r="B958" s="104" t="s">
        <v>100</v>
      </c>
      <c r="D958" s="105" t="s">
        <v>101</v>
      </c>
      <c r="E958" s="106" t="s">
        <v>333</v>
      </c>
      <c r="F958" s="101">
        <v>0</v>
      </c>
      <c r="G958" s="102">
        <v>0</v>
      </c>
      <c r="H958" s="102">
        <v>0</v>
      </c>
      <c r="I958" s="102">
        <f>F958+G958-H958</f>
        <v>0</v>
      </c>
      <c r="J958" s="105" t="s">
        <v>409</v>
      </c>
    </row>
    <row r="959" spans="1:10" s="105" customFormat="1" ht="15" hidden="1" x14ac:dyDescent="0.25">
      <c r="A959" s="103"/>
      <c r="B959" s="104"/>
      <c r="E959" s="106" t="s">
        <v>334</v>
      </c>
      <c r="F959" s="101">
        <v>0</v>
      </c>
      <c r="G959" s="102">
        <v>0</v>
      </c>
      <c r="H959" s="102">
        <v>0</v>
      </c>
      <c r="I959" s="102">
        <f>F959+G959-H959</f>
        <v>0</v>
      </c>
      <c r="J959" s="105" t="s">
        <v>409</v>
      </c>
    </row>
    <row r="960" spans="1:10" s="105" customFormat="1" ht="15" hidden="1" x14ac:dyDescent="0.25">
      <c r="A960" s="103"/>
      <c r="B960" s="104"/>
      <c r="E960" s="106" t="s">
        <v>335</v>
      </c>
      <c r="F960" s="101">
        <f>SUM(F958:F959)</f>
        <v>0</v>
      </c>
      <c r="G960" s="102">
        <v>0</v>
      </c>
      <c r="H960" s="102">
        <v>0</v>
      </c>
      <c r="I960" s="102">
        <f t="shared" ref="I960" si="285">F960+G960-H960</f>
        <v>0</v>
      </c>
      <c r="J960" s="105" t="s">
        <v>409</v>
      </c>
    </row>
    <row r="961" spans="1:10" s="105" customFormat="1" ht="15" hidden="1" x14ac:dyDescent="0.25">
      <c r="A961" s="103"/>
      <c r="B961" s="104"/>
      <c r="E961" s="106"/>
      <c r="F961" s="101"/>
      <c r="G961" s="102"/>
      <c r="H961" s="102"/>
      <c r="I961" s="102"/>
      <c r="J961" s="105" t="s">
        <v>409</v>
      </c>
    </row>
    <row r="962" spans="1:10" s="105" customFormat="1" ht="15" hidden="1" x14ac:dyDescent="0.25">
      <c r="A962" s="103"/>
      <c r="B962" s="104" t="s">
        <v>109</v>
      </c>
      <c r="D962" s="105" t="s">
        <v>110</v>
      </c>
      <c r="E962" s="106" t="s">
        <v>333</v>
      </c>
      <c r="F962" s="101">
        <v>0</v>
      </c>
      <c r="G962" s="102">
        <v>0</v>
      </c>
      <c r="H962" s="102">
        <v>0</v>
      </c>
      <c r="I962" s="102">
        <f>F962+G962-H962</f>
        <v>0</v>
      </c>
      <c r="J962" s="105" t="s">
        <v>409</v>
      </c>
    </row>
    <row r="963" spans="1:10" s="105" customFormat="1" ht="15" hidden="1" x14ac:dyDescent="0.25">
      <c r="A963" s="103"/>
      <c r="B963" s="104"/>
      <c r="E963" s="106" t="s">
        <v>334</v>
      </c>
      <c r="F963" s="101">
        <v>0</v>
      </c>
      <c r="G963" s="102">
        <v>0</v>
      </c>
      <c r="H963" s="102">
        <v>0</v>
      </c>
      <c r="I963" s="102">
        <f>F963+G963-H963</f>
        <v>0</v>
      </c>
      <c r="J963" s="105" t="s">
        <v>409</v>
      </c>
    </row>
    <row r="964" spans="1:10" s="105" customFormat="1" ht="15" hidden="1" x14ac:dyDescent="0.25">
      <c r="A964" s="103"/>
      <c r="B964" s="104"/>
      <c r="E964" s="106" t="s">
        <v>335</v>
      </c>
      <c r="F964" s="101">
        <f>SUM(F962:F963)</f>
        <v>0</v>
      </c>
      <c r="G964" s="102">
        <v>0</v>
      </c>
      <c r="H964" s="102">
        <v>0</v>
      </c>
      <c r="I964" s="102">
        <f t="shared" ref="I964" si="286">F964+G964-H964</f>
        <v>0</v>
      </c>
      <c r="J964" s="105" t="s">
        <v>409</v>
      </c>
    </row>
    <row r="965" spans="1:10" s="105" customFormat="1" ht="15" hidden="1" x14ac:dyDescent="0.25">
      <c r="A965" s="103"/>
      <c r="B965" s="104"/>
      <c r="E965" s="106"/>
      <c r="F965" s="101"/>
      <c r="G965" s="102"/>
      <c r="H965" s="102"/>
      <c r="I965" s="102"/>
      <c r="J965" s="105" t="s">
        <v>409</v>
      </c>
    </row>
    <row r="966" spans="1:10" s="105" customFormat="1" ht="15" hidden="1" x14ac:dyDescent="0.25">
      <c r="A966" s="107"/>
      <c r="B966" s="108" t="s">
        <v>102</v>
      </c>
      <c r="C966" s="109" t="s">
        <v>93</v>
      </c>
      <c r="D966" s="109" t="s">
        <v>240</v>
      </c>
      <c r="E966" s="110" t="s">
        <v>333</v>
      </c>
      <c r="F966" s="111">
        <f>F962+F958+F954</f>
        <v>0</v>
      </c>
      <c r="G966" s="111">
        <f>G962+G958+G954</f>
        <v>0</v>
      </c>
      <c r="H966" s="111">
        <f>H962+H958+H954</f>
        <v>0</v>
      </c>
      <c r="I966" s="111">
        <f>I962+I958+I954</f>
        <v>0</v>
      </c>
      <c r="J966" s="105" t="s">
        <v>409</v>
      </c>
    </row>
    <row r="967" spans="1:10" s="105" customFormat="1" ht="15" hidden="1" x14ac:dyDescent="0.25">
      <c r="A967" s="107"/>
      <c r="B967" s="108"/>
      <c r="C967" s="109"/>
      <c r="D967" s="109"/>
      <c r="E967" s="110" t="s">
        <v>334</v>
      </c>
      <c r="F967" s="111">
        <f t="shared" ref="F967:I967" si="287">F963+F959+F955</f>
        <v>0</v>
      </c>
      <c r="G967" s="111">
        <f t="shared" si="287"/>
        <v>0</v>
      </c>
      <c r="H967" s="111">
        <f t="shared" si="287"/>
        <v>0</v>
      </c>
      <c r="I967" s="111">
        <f t="shared" si="287"/>
        <v>0</v>
      </c>
      <c r="J967" s="105" t="s">
        <v>409</v>
      </c>
    </row>
    <row r="968" spans="1:10" s="105" customFormat="1" ht="15" hidden="1" x14ac:dyDescent="0.25">
      <c r="A968" s="107"/>
      <c r="B968" s="108"/>
      <c r="C968" s="109"/>
      <c r="D968" s="109"/>
      <c r="E968" s="110" t="s">
        <v>335</v>
      </c>
      <c r="F968" s="111">
        <f t="shared" ref="F968:I968" si="288">F964+F960+F956</f>
        <v>0</v>
      </c>
      <c r="G968" s="111">
        <f t="shared" si="288"/>
        <v>0</v>
      </c>
      <c r="H968" s="111">
        <f t="shared" si="288"/>
        <v>0</v>
      </c>
      <c r="I968" s="111">
        <f t="shared" si="288"/>
        <v>0</v>
      </c>
      <c r="J968" s="105" t="s">
        <v>409</v>
      </c>
    </row>
    <row r="969" spans="1:10" s="105" customFormat="1" ht="15" hidden="1" x14ac:dyDescent="0.25">
      <c r="A969" s="103"/>
      <c r="B969" s="113"/>
      <c r="E969" s="106"/>
      <c r="F969" s="101"/>
      <c r="G969" s="102"/>
      <c r="H969" s="102"/>
      <c r="I969" s="102"/>
      <c r="J969" s="105" t="s">
        <v>409</v>
      </c>
    </row>
    <row r="970" spans="1:10" s="164" customFormat="1" ht="23.25" x14ac:dyDescent="0.25">
      <c r="A970" s="174">
        <v>1202</v>
      </c>
      <c r="B970" s="176" t="s">
        <v>96</v>
      </c>
      <c r="C970" s="176" t="s">
        <v>104</v>
      </c>
      <c r="D970" s="176" t="s">
        <v>241</v>
      </c>
      <c r="E970" s="176"/>
      <c r="F970" s="198"/>
      <c r="G970" s="178"/>
      <c r="H970" s="178"/>
      <c r="I970" s="178"/>
      <c r="J970" s="164" t="s">
        <v>410</v>
      </c>
    </row>
    <row r="971" spans="1:10" s="164" customFormat="1" ht="23.25" x14ac:dyDescent="0.25">
      <c r="A971" s="171"/>
      <c r="B971" s="179" t="s">
        <v>98</v>
      </c>
      <c r="D971" s="164" t="s">
        <v>99</v>
      </c>
      <c r="E971" s="164" t="s">
        <v>333</v>
      </c>
      <c r="F971" s="194">
        <v>0</v>
      </c>
      <c r="G971" s="173">
        <v>0</v>
      </c>
      <c r="H971" s="173">
        <v>0</v>
      </c>
      <c r="I971" s="173">
        <f>F971+G971-H971</f>
        <v>0</v>
      </c>
      <c r="J971" s="164" t="s">
        <v>410</v>
      </c>
    </row>
    <row r="972" spans="1:10" s="164" customFormat="1" ht="23.25" x14ac:dyDescent="0.25">
      <c r="A972" s="171"/>
      <c r="B972" s="179"/>
      <c r="E972" s="164" t="s">
        <v>334</v>
      </c>
      <c r="F972" s="194">
        <v>0</v>
      </c>
      <c r="G972" s="173">
        <v>0</v>
      </c>
      <c r="H972" s="173">
        <v>0</v>
      </c>
      <c r="I972" s="173">
        <f>F972+G972-H972</f>
        <v>0</v>
      </c>
      <c r="J972" s="164" t="s">
        <v>410</v>
      </c>
    </row>
    <row r="973" spans="1:10" s="164" customFormat="1" ht="23.25" x14ac:dyDescent="0.25">
      <c r="A973" s="171"/>
      <c r="B973" s="179"/>
      <c r="E973" s="164" t="s">
        <v>335</v>
      </c>
      <c r="F973" s="194">
        <f>SUM(F971:F972)</f>
        <v>0</v>
      </c>
      <c r="G973" s="173">
        <v>0</v>
      </c>
      <c r="H973" s="173">
        <v>0</v>
      </c>
      <c r="I973" s="173">
        <f t="shared" ref="I973" si="289">F973+G973-H973</f>
        <v>0</v>
      </c>
      <c r="J973" s="164" t="s">
        <v>410</v>
      </c>
    </row>
    <row r="974" spans="1:10" s="164" customFormat="1" ht="23.25" x14ac:dyDescent="0.25">
      <c r="A974" s="171"/>
      <c r="B974" s="179"/>
      <c r="F974" s="194"/>
      <c r="G974" s="173"/>
      <c r="H974" s="173"/>
      <c r="I974" s="173"/>
      <c r="J974" s="164" t="s">
        <v>410</v>
      </c>
    </row>
    <row r="975" spans="1:10" s="164" customFormat="1" ht="23.25" x14ac:dyDescent="0.25">
      <c r="A975" s="171"/>
      <c r="B975" s="179" t="s">
        <v>100</v>
      </c>
      <c r="D975" s="164" t="s">
        <v>101</v>
      </c>
      <c r="E975" s="164" t="s">
        <v>333</v>
      </c>
      <c r="F975" s="194">
        <v>22000</v>
      </c>
      <c r="G975" s="173">
        <v>0</v>
      </c>
      <c r="H975" s="173">
        <v>0</v>
      </c>
      <c r="I975" s="173">
        <v>0</v>
      </c>
      <c r="J975" s="164" t="s">
        <v>410</v>
      </c>
    </row>
    <row r="976" spans="1:10" s="164" customFormat="1" ht="23.25" x14ac:dyDescent="0.25">
      <c r="A976" s="171"/>
      <c r="B976" s="179"/>
      <c r="E976" s="164" t="s">
        <v>334</v>
      </c>
      <c r="F976" s="194">
        <v>0</v>
      </c>
      <c r="G976" s="173">
        <v>0</v>
      </c>
      <c r="H976" s="173">
        <v>0</v>
      </c>
      <c r="I976" s="173">
        <f>F976+G976-H976</f>
        <v>0</v>
      </c>
      <c r="J976" s="164" t="s">
        <v>410</v>
      </c>
    </row>
    <row r="977" spans="1:10" s="164" customFormat="1" ht="23.25" x14ac:dyDescent="0.25">
      <c r="A977" s="171"/>
      <c r="B977" s="179"/>
      <c r="E977" s="164" t="s">
        <v>335</v>
      </c>
      <c r="F977" s="194">
        <v>22000</v>
      </c>
      <c r="G977" s="173">
        <v>0</v>
      </c>
      <c r="H977" s="173">
        <v>22000</v>
      </c>
      <c r="I977" s="173">
        <f t="shared" ref="I977" si="290">F977+G977-H977</f>
        <v>0</v>
      </c>
      <c r="J977" s="164" t="s">
        <v>410</v>
      </c>
    </row>
    <row r="978" spans="1:10" s="164" customFormat="1" ht="23.25" x14ac:dyDescent="0.25">
      <c r="A978" s="171"/>
      <c r="B978" s="179"/>
      <c r="F978" s="194"/>
      <c r="G978" s="173"/>
      <c r="H978" s="173"/>
      <c r="I978" s="173"/>
      <c r="J978" s="164" t="s">
        <v>410</v>
      </c>
    </row>
    <row r="979" spans="1:10" s="164" customFormat="1" ht="46.5" x14ac:dyDescent="0.25">
      <c r="A979" s="171"/>
      <c r="B979" s="179" t="s">
        <v>109</v>
      </c>
      <c r="D979" s="164" t="s">
        <v>110</v>
      </c>
      <c r="E979" s="164" t="s">
        <v>333</v>
      </c>
      <c r="F979" s="194">
        <v>0</v>
      </c>
      <c r="G979" s="173">
        <v>0</v>
      </c>
      <c r="H979" s="173">
        <v>0</v>
      </c>
      <c r="I979" s="173">
        <f>F979+G979-H979</f>
        <v>0</v>
      </c>
      <c r="J979" s="164" t="s">
        <v>410</v>
      </c>
    </row>
    <row r="980" spans="1:10" s="164" customFormat="1" ht="23.25" x14ac:dyDescent="0.25">
      <c r="A980" s="171"/>
      <c r="B980" s="179"/>
      <c r="E980" s="164" t="s">
        <v>334</v>
      </c>
      <c r="F980" s="194">
        <v>0</v>
      </c>
      <c r="G980" s="173">
        <v>0</v>
      </c>
      <c r="H980" s="173">
        <v>0</v>
      </c>
      <c r="I980" s="173">
        <f>F980+G980-H980</f>
        <v>0</v>
      </c>
      <c r="J980" s="164" t="s">
        <v>410</v>
      </c>
    </row>
    <row r="981" spans="1:10" s="164" customFormat="1" ht="23.25" x14ac:dyDescent="0.25">
      <c r="A981" s="171"/>
      <c r="B981" s="179"/>
      <c r="E981" s="164" t="s">
        <v>335</v>
      </c>
      <c r="F981" s="194">
        <f>SUM(F979:F980)</f>
        <v>0</v>
      </c>
      <c r="G981" s="173">
        <v>0</v>
      </c>
      <c r="H981" s="173">
        <v>0</v>
      </c>
      <c r="I981" s="173">
        <f t="shared" ref="I981" si="291">F981+G981-H981</f>
        <v>0</v>
      </c>
      <c r="J981" s="164" t="s">
        <v>410</v>
      </c>
    </row>
    <row r="982" spans="1:10" s="164" customFormat="1" ht="23.25" x14ac:dyDescent="0.25">
      <c r="A982" s="171"/>
      <c r="B982" s="195"/>
      <c r="F982" s="194"/>
      <c r="G982" s="173"/>
      <c r="H982" s="173"/>
      <c r="I982" s="173"/>
      <c r="J982" s="164" t="s">
        <v>410</v>
      </c>
    </row>
    <row r="983" spans="1:10" s="164" customFormat="1" ht="31.5" customHeight="1" x14ac:dyDescent="0.25">
      <c r="A983" s="180"/>
      <c r="B983" s="181" t="s">
        <v>102</v>
      </c>
      <c r="C983" s="166" t="s">
        <v>104</v>
      </c>
      <c r="D983" s="166" t="s">
        <v>241</v>
      </c>
      <c r="E983" s="166" t="s">
        <v>333</v>
      </c>
      <c r="F983" s="182">
        <f>F979+F975+F971</f>
        <v>22000</v>
      </c>
      <c r="G983" s="182">
        <f>G979+G975+G971</f>
        <v>0</v>
      </c>
      <c r="H983" s="182">
        <f>H979+H975+H971</f>
        <v>0</v>
      </c>
      <c r="I983" s="182">
        <f>I979+I975+I971</f>
        <v>0</v>
      </c>
      <c r="J983" s="164" t="s">
        <v>410</v>
      </c>
    </row>
    <row r="984" spans="1:10" s="164" customFormat="1" ht="23.25" x14ac:dyDescent="0.25">
      <c r="A984" s="180"/>
      <c r="B984" s="181"/>
      <c r="C984" s="166"/>
      <c r="D984" s="166"/>
      <c r="E984" s="166" t="s">
        <v>334</v>
      </c>
      <c r="F984" s="182">
        <f t="shared" ref="F984:I984" si="292">F980+F976+F972</f>
        <v>0</v>
      </c>
      <c r="G984" s="182">
        <f t="shared" si="292"/>
        <v>0</v>
      </c>
      <c r="H984" s="182">
        <f t="shared" si="292"/>
        <v>0</v>
      </c>
      <c r="I984" s="182">
        <f t="shared" si="292"/>
        <v>0</v>
      </c>
      <c r="J984" s="164" t="s">
        <v>410</v>
      </c>
    </row>
    <row r="985" spans="1:10" s="164" customFormat="1" ht="23.25" x14ac:dyDescent="0.25">
      <c r="A985" s="180"/>
      <c r="B985" s="181"/>
      <c r="C985" s="166"/>
      <c r="D985" s="166"/>
      <c r="E985" s="166" t="s">
        <v>335</v>
      </c>
      <c r="F985" s="182">
        <f t="shared" ref="F985:I985" si="293">F981+F977+F973</f>
        <v>22000</v>
      </c>
      <c r="G985" s="182">
        <f t="shared" si="293"/>
        <v>0</v>
      </c>
      <c r="H985" s="182">
        <f t="shared" si="293"/>
        <v>22000</v>
      </c>
      <c r="I985" s="182">
        <f t="shared" si="293"/>
        <v>0</v>
      </c>
      <c r="J985" s="164" t="s">
        <v>410</v>
      </c>
    </row>
    <row r="986" spans="1:10" s="164" customFormat="1" ht="23.25" x14ac:dyDescent="0.25">
      <c r="A986" s="171"/>
      <c r="B986" s="195"/>
      <c r="F986" s="194"/>
      <c r="G986" s="173"/>
      <c r="H986" s="173"/>
      <c r="I986" s="173"/>
      <c r="J986" s="164" t="s">
        <v>410</v>
      </c>
    </row>
    <row r="987" spans="1:10" s="105" customFormat="1" ht="15" hidden="1" x14ac:dyDescent="0.25">
      <c r="A987" s="114">
        <v>1203</v>
      </c>
      <c r="B987" s="142" t="s">
        <v>96</v>
      </c>
      <c r="C987" s="142" t="s">
        <v>107</v>
      </c>
      <c r="D987" s="142" t="s">
        <v>242</v>
      </c>
      <c r="E987" s="143"/>
      <c r="F987" s="144"/>
      <c r="G987" s="145"/>
      <c r="H987" s="145"/>
      <c r="I987" s="145"/>
      <c r="J987" s="105" t="s">
        <v>411</v>
      </c>
    </row>
    <row r="988" spans="1:10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5" t="s">
        <v>411</v>
      </c>
    </row>
    <row r="989" spans="1:10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5" t="s">
        <v>411</v>
      </c>
    </row>
    <row r="990" spans="1:10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294">F990+G990-H990</f>
        <v>0</v>
      </c>
      <c r="J990" s="105" t="s">
        <v>411</v>
      </c>
    </row>
    <row r="991" spans="1:10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5" t="s">
        <v>411</v>
      </c>
    </row>
    <row r="992" spans="1:10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5" t="s">
        <v>411</v>
      </c>
    </row>
    <row r="993" spans="1:10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5" t="s">
        <v>411</v>
      </c>
    </row>
    <row r="994" spans="1:10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295">F994+G994-H994</f>
        <v>0</v>
      </c>
      <c r="J994" s="105" t="s">
        <v>411</v>
      </c>
    </row>
    <row r="995" spans="1:10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5" t="s">
        <v>411</v>
      </c>
    </row>
    <row r="996" spans="1:10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5" t="s">
        <v>411</v>
      </c>
    </row>
    <row r="997" spans="1:10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5" t="s">
        <v>411</v>
      </c>
    </row>
    <row r="998" spans="1:10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296">F998+G998-H998</f>
        <v>0</v>
      </c>
      <c r="J998" s="105" t="s">
        <v>411</v>
      </c>
    </row>
    <row r="999" spans="1:10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5" t="s">
        <v>411</v>
      </c>
    </row>
    <row r="1000" spans="1:10" s="105" customFormat="1" ht="15" hidden="1" x14ac:dyDescent="0.25">
      <c r="A1000" s="107"/>
      <c r="B1000" s="108" t="s">
        <v>102</v>
      </c>
      <c r="C1000" s="109" t="s">
        <v>107</v>
      </c>
      <c r="D1000" s="109" t="s">
        <v>242</v>
      </c>
      <c r="E1000" s="110" t="s">
        <v>333</v>
      </c>
      <c r="F1000" s="111">
        <f>F996+F992+F988</f>
        <v>0</v>
      </c>
      <c r="G1000" s="111">
        <f>G996+G992+G988</f>
        <v>0</v>
      </c>
      <c r="H1000" s="111">
        <f>H996+H992+H988</f>
        <v>0</v>
      </c>
      <c r="I1000" s="111">
        <f>I996+I992+I988</f>
        <v>0</v>
      </c>
      <c r="J1000" s="105" t="s">
        <v>411</v>
      </c>
    </row>
    <row r="1001" spans="1:10" s="105" customFormat="1" ht="15" hidden="1" x14ac:dyDescent="0.25">
      <c r="A1001" s="107"/>
      <c r="B1001" s="108"/>
      <c r="C1001" s="109"/>
      <c r="D1001" s="109"/>
      <c r="E1001" s="110" t="s">
        <v>334</v>
      </c>
      <c r="F1001" s="111">
        <f t="shared" ref="F1001:F1002" si="297">F997+F993+F989</f>
        <v>0</v>
      </c>
      <c r="G1001" s="111">
        <f t="shared" ref="G1001:I1001" si="298">G997+G993+G989</f>
        <v>0</v>
      </c>
      <c r="H1001" s="111">
        <f t="shared" si="298"/>
        <v>0</v>
      </c>
      <c r="I1001" s="111">
        <f t="shared" si="298"/>
        <v>0</v>
      </c>
      <c r="J1001" s="105" t="s">
        <v>411</v>
      </c>
    </row>
    <row r="1002" spans="1:10" s="105" customFormat="1" ht="15" hidden="1" x14ac:dyDescent="0.25">
      <c r="A1002" s="107"/>
      <c r="B1002" s="108"/>
      <c r="C1002" s="109"/>
      <c r="D1002" s="109"/>
      <c r="E1002" s="110" t="s">
        <v>335</v>
      </c>
      <c r="F1002" s="111">
        <f t="shared" si="297"/>
        <v>0</v>
      </c>
      <c r="G1002" s="111">
        <f t="shared" ref="G1002:I1002" si="299">G998+G994+G990</f>
        <v>0</v>
      </c>
      <c r="H1002" s="111">
        <f t="shared" si="299"/>
        <v>0</v>
      </c>
      <c r="I1002" s="111">
        <f t="shared" si="299"/>
        <v>0</v>
      </c>
      <c r="J1002" s="105" t="s">
        <v>411</v>
      </c>
    </row>
    <row r="1003" spans="1:10" s="105" customFormat="1" ht="15" hidden="1" x14ac:dyDescent="0.25">
      <c r="A1003" s="103"/>
      <c r="B1003" s="113"/>
      <c r="E1003" s="106"/>
      <c r="F1003" s="101"/>
      <c r="G1003" s="102"/>
      <c r="H1003" s="102"/>
      <c r="I1003" s="102"/>
      <c r="J1003" s="105" t="s">
        <v>411</v>
      </c>
    </row>
    <row r="1004" spans="1:10" s="105" customFormat="1" ht="15" hidden="1" x14ac:dyDescent="0.25">
      <c r="A1004" s="114">
        <v>1204</v>
      </c>
      <c r="B1004" s="116" t="s">
        <v>96</v>
      </c>
      <c r="C1004" s="116" t="s">
        <v>113</v>
      </c>
      <c r="D1004" s="116" t="s">
        <v>243</v>
      </c>
      <c r="E1004" s="117"/>
      <c r="F1004" s="118"/>
      <c r="G1004" s="119"/>
      <c r="H1004" s="119"/>
      <c r="I1004" s="119"/>
      <c r="J1004" s="105" t="s">
        <v>412</v>
      </c>
    </row>
    <row r="1005" spans="1:10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5" t="s">
        <v>412</v>
      </c>
    </row>
    <row r="1006" spans="1:10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5" t="s">
        <v>412</v>
      </c>
    </row>
    <row r="1007" spans="1:10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00">F1007+G1007-H1007</f>
        <v>0</v>
      </c>
      <c r="J1007" s="105" t="s">
        <v>412</v>
      </c>
    </row>
    <row r="1008" spans="1:10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5" t="s">
        <v>412</v>
      </c>
    </row>
    <row r="1009" spans="1:10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5" t="s">
        <v>412</v>
      </c>
    </row>
    <row r="1010" spans="1:10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5" t="s">
        <v>412</v>
      </c>
    </row>
    <row r="1011" spans="1:10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01">F1011+G1011-H1011</f>
        <v>0</v>
      </c>
      <c r="J1011" s="105" t="s">
        <v>412</v>
      </c>
    </row>
    <row r="1012" spans="1:10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5" t="s">
        <v>412</v>
      </c>
    </row>
    <row r="1013" spans="1:10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5" t="s">
        <v>412</v>
      </c>
    </row>
    <row r="1014" spans="1:10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5" t="s">
        <v>412</v>
      </c>
    </row>
    <row r="1015" spans="1:10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02">F1015+G1015-H1015</f>
        <v>0</v>
      </c>
      <c r="J1015" s="105" t="s">
        <v>412</v>
      </c>
    </row>
    <row r="1016" spans="1:10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5" t="s">
        <v>412</v>
      </c>
    </row>
    <row r="1017" spans="1:10" s="105" customFormat="1" ht="15" hidden="1" x14ac:dyDescent="0.25">
      <c r="A1017" s="107"/>
      <c r="B1017" s="108" t="s">
        <v>102</v>
      </c>
      <c r="C1017" s="109" t="s">
        <v>113</v>
      </c>
      <c r="D1017" s="109" t="s">
        <v>243</v>
      </c>
      <c r="E1017" s="110" t="s">
        <v>333</v>
      </c>
      <c r="F1017" s="111">
        <f>F1013+F1009+F1005</f>
        <v>0</v>
      </c>
      <c r="G1017" s="111">
        <f>G1013+G1009+G1005</f>
        <v>0</v>
      </c>
      <c r="H1017" s="111">
        <f>H1013+H1009+H1005</f>
        <v>0</v>
      </c>
      <c r="I1017" s="111">
        <f>I1013+I1009+I1005</f>
        <v>0</v>
      </c>
      <c r="J1017" s="105" t="s">
        <v>412</v>
      </c>
    </row>
    <row r="1018" spans="1:10" s="105" customFormat="1" ht="15" hidden="1" x14ac:dyDescent="0.25">
      <c r="A1018" s="107"/>
      <c r="B1018" s="108"/>
      <c r="C1018" s="109"/>
      <c r="D1018" s="109"/>
      <c r="E1018" s="110" t="s">
        <v>334</v>
      </c>
      <c r="F1018" s="111">
        <f t="shared" ref="F1018:I1018" si="303">F1014+F1010+F1006</f>
        <v>0</v>
      </c>
      <c r="G1018" s="111">
        <f t="shared" si="303"/>
        <v>0</v>
      </c>
      <c r="H1018" s="111">
        <f t="shared" si="303"/>
        <v>0</v>
      </c>
      <c r="I1018" s="111">
        <f t="shared" si="303"/>
        <v>0</v>
      </c>
      <c r="J1018" s="105" t="s">
        <v>412</v>
      </c>
    </row>
    <row r="1019" spans="1:10" s="105" customFormat="1" ht="15" hidden="1" x14ac:dyDescent="0.25">
      <c r="A1019" s="107"/>
      <c r="B1019" s="108"/>
      <c r="C1019" s="109"/>
      <c r="D1019" s="109"/>
      <c r="E1019" s="110" t="s">
        <v>335</v>
      </c>
      <c r="F1019" s="111">
        <f t="shared" ref="F1019:I1019" si="304">F1015+F1011+F1007</f>
        <v>0</v>
      </c>
      <c r="G1019" s="111">
        <f t="shared" si="304"/>
        <v>0</v>
      </c>
      <c r="H1019" s="111">
        <f t="shared" si="304"/>
        <v>0</v>
      </c>
      <c r="I1019" s="111">
        <f t="shared" si="304"/>
        <v>0</v>
      </c>
      <c r="J1019" s="105" t="s">
        <v>412</v>
      </c>
    </row>
    <row r="1020" spans="1:10" s="105" customFormat="1" ht="15" hidden="1" x14ac:dyDescent="0.25">
      <c r="A1020" s="103"/>
      <c r="B1020" s="113"/>
      <c r="E1020" s="106"/>
      <c r="F1020" s="101"/>
      <c r="G1020" s="102"/>
      <c r="H1020" s="102"/>
      <c r="I1020" s="102"/>
      <c r="J1020" s="105" t="s">
        <v>412</v>
      </c>
    </row>
    <row r="1021" spans="1:10" s="105" customFormat="1" ht="15" hidden="1" x14ac:dyDescent="0.25">
      <c r="A1021" s="114">
        <v>1205</v>
      </c>
      <c r="B1021" s="116" t="s">
        <v>96</v>
      </c>
      <c r="C1021" s="116" t="s">
        <v>116</v>
      </c>
      <c r="D1021" s="116" t="s">
        <v>244</v>
      </c>
      <c r="E1021" s="117"/>
      <c r="F1021" s="118"/>
      <c r="G1021" s="119"/>
      <c r="H1021" s="119"/>
      <c r="I1021" s="119"/>
      <c r="J1021" s="105" t="s">
        <v>413</v>
      </c>
    </row>
    <row r="1022" spans="1:10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5" t="s">
        <v>413</v>
      </c>
    </row>
    <row r="1023" spans="1:10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5" t="s">
        <v>413</v>
      </c>
    </row>
    <row r="1024" spans="1:10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05">F1024+G1024-H1024</f>
        <v>0</v>
      </c>
      <c r="J1024" s="105" t="s">
        <v>413</v>
      </c>
    </row>
    <row r="1025" spans="1:10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5" t="s">
        <v>413</v>
      </c>
    </row>
    <row r="1026" spans="1:10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5" t="s">
        <v>413</v>
      </c>
    </row>
    <row r="1027" spans="1:10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5" t="s">
        <v>413</v>
      </c>
    </row>
    <row r="1028" spans="1:10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06">F1028+G1028-H1028</f>
        <v>0</v>
      </c>
      <c r="J1028" s="105" t="s">
        <v>413</v>
      </c>
    </row>
    <row r="1029" spans="1:10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5" t="s">
        <v>413</v>
      </c>
    </row>
    <row r="1030" spans="1:10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5" t="s">
        <v>413</v>
      </c>
    </row>
    <row r="1031" spans="1:10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5" t="s">
        <v>413</v>
      </c>
    </row>
    <row r="1032" spans="1:10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07">F1032+G1032-H1032</f>
        <v>0</v>
      </c>
      <c r="J1032" s="105" t="s">
        <v>413</v>
      </c>
    </row>
    <row r="1033" spans="1:10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5" t="s">
        <v>413</v>
      </c>
    </row>
    <row r="1034" spans="1:10" s="105" customFormat="1" ht="15" hidden="1" x14ac:dyDescent="0.25">
      <c r="A1034" s="107"/>
      <c r="B1034" s="108" t="s">
        <v>102</v>
      </c>
      <c r="C1034" s="109" t="s">
        <v>116</v>
      </c>
      <c r="D1034" s="109" t="s">
        <v>244</v>
      </c>
      <c r="E1034" s="110" t="s">
        <v>333</v>
      </c>
      <c r="F1034" s="111">
        <f>F1030+F1026+F1022</f>
        <v>0</v>
      </c>
      <c r="G1034" s="111">
        <f>G1030+G1026+G1022</f>
        <v>0</v>
      </c>
      <c r="H1034" s="111">
        <f>H1030+H1026+H1022</f>
        <v>0</v>
      </c>
      <c r="I1034" s="111">
        <f>I1030+I1026+I1022</f>
        <v>0</v>
      </c>
      <c r="J1034" s="105" t="s">
        <v>413</v>
      </c>
    </row>
    <row r="1035" spans="1:10" s="105" customFormat="1" ht="15" hidden="1" x14ac:dyDescent="0.25">
      <c r="A1035" s="107"/>
      <c r="B1035" s="108"/>
      <c r="C1035" s="109"/>
      <c r="D1035" s="109"/>
      <c r="E1035" s="110" t="s">
        <v>334</v>
      </c>
      <c r="F1035" s="111">
        <f t="shared" ref="F1035:I1035" si="308">F1031+F1027+F1023</f>
        <v>0</v>
      </c>
      <c r="G1035" s="111">
        <f t="shared" si="308"/>
        <v>0</v>
      </c>
      <c r="H1035" s="111">
        <f t="shared" si="308"/>
        <v>0</v>
      </c>
      <c r="I1035" s="111">
        <f t="shared" si="308"/>
        <v>0</v>
      </c>
      <c r="J1035" s="105" t="s">
        <v>413</v>
      </c>
    </row>
    <row r="1036" spans="1:10" s="105" customFormat="1" ht="15" hidden="1" x14ac:dyDescent="0.25">
      <c r="A1036" s="107"/>
      <c r="B1036" s="108"/>
      <c r="C1036" s="109"/>
      <c r="D1036" s="109"/>
      <c r="E1036" s="110" t="s">
        <v>335</v>
      </c>
      <c r="F1036" s="111">
        <f t="shared" ref="F1036:I1036" si="309">F1032+F1028+F1024</f>
        <v>0</v>
      </c>
      <c r="G1036" s="111">
        <f t="shared" si="309"/>
        <v>0</v>
      </c>
      <c r="H1036" s="111">
        <f t="shared" si="309"/>
        <v>0</v>
      </c>
      <c r="I1036" s="111">
        <f t="shared" si="309"/>
        <v>0</v>
      </c>
      <c r="J1036" s="105" t="s">
        <v>413</v>
      </c>
    </row>
    <row r="1037" spans="1:10" s="105" customFormat="1" ht="15" hidden="1" x14ac:dyDescent="0.25">
      <c r="A1037" s="103"/>
      <c r="B1037" s="113"/>
      <c r="E1037" s="106"/>
      <c r="F1037" s="101"/>
      <c r="G1037" s="102"/>
      <c r="H1037" s="102"/>
      <c r="I1037" s="102"/>
      <c r="J1037" s="105" t="s">
        <v>413</v>
      </c>
    </row>
    <row r="1038" spans="1:10" s="105" customFormat="1" ht="15" hidden="1" x14ac:dyDescent="0.25">
      <c r="A1038" s="114">
        <v>1206</v>
      </c>
      <c r="B1038" s="116" t="s">
        <v>96</v>
      </c>
      <c r="C1038" s="116" t="s">
        <v>119</v>
      </c>
      <c r="D1038" s="116" t="s">
        <v>245</v>
      </c>
      <c r="E1038" s="117"/>
      <c r="F1038" s="118"/>
      <c r="G1038" s="119"/>
      <c r="H1038" s="119"/>
      <c r="I1038" s="119"/>
      <c r="J1038" s="105" t="s">
        <v>414</v>
      </c>
    </row>
    <row r="1039" spans="1:10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5" t="s">
        <v>414</v>
      </c>
    </row>
    <row r="1040" spans="1:10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5" t="s">
        <v>414</v>
      </c>
    </row>
    <row r="1041" spans="1:10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10">F1041+G1041-H1041</f>
        <v>0</v>
      </c>
      <c r="J1041" s="105" t="s">
        <v>414</v>
      </c>
    </row>
    <row r="1042" spans="1:10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5" t="s">
        <v>414</v>
      </c>
    </row>
    <row r="1043" spans="1:10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5" t="s">
        <v>414</v>
      </c>
    </row>
    <row r="1044" spans="1:10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5" t="s">
        <v>414</v>
      </c>
    </row>
    <row r="1045" spans="1:10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11">F1045+G1045-H1045</f>
        <v>0</v>
      </c>
      <c r="J1045" s="105" t="s">
        <v>414</v>
      </c>
    </row>
    <row r="1046" spans="1:10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5" t="s">
        <v>414</v>
      </c>
    </row>
    <row r="1047" spans="1:10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5" t="s">
        <v>414</v>
      </c>
    </row>
    <row r="1048" spans="1:10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5" t="s">
        <v>414</v>
      </c>
    </row>
    <row r="1049" spans="1:10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12">F1049+G1049-H1049</f>
        <v>0</v>
      </c>
      <c r="J1049" s="105" t="s">
        <v>414</v>
      </c>
    </row>
    <row r="1050" spans="1:10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5" t="s">
        <v>414</v>
      </c>
    </row>
    <row r="1051" spans="1:10" s="105" customFormat="1" ht="15" hidden="1" x14ac:dyDescent="0.25">
      <c r="A1051" s="107"/>
      <c r="B1051" s="108" t="s">
        <v>102</v>
      </c>
      <c r="C1051" s="109" t="s">
        <v>119</v>
      </c>
      <c r="D1051" s="109" t="s">
        <v>245</v>
      </c>
      <c r="E1051" s="110" t="s">
        <v>333</v>
      </c>
      <c r="F1051" s="111">
        <f>F1047+F1043+F1039</f>
        <v>0</v>
      </c>
      <c r="G1051" s="111">
        <f>G1047+G1043+G1039</f>
        <v>0</v>
      </c>
      <c r="H1051" s="111">
        <f>H1047+H1043+H1039</f>
        <v>0</v>
      </c>
      <c r="I1051" s="111">
        <f>I1047+I1043+I1039</f>
        <v>0</v>
      </c>
      <c r="J1051" s="105" t="s">
        <v>414</v>
      </c>
    </row>
    <row r="1052" spans="1:10" s="105" customFormat="1" ht="15" hidden="1" x14ac:dyDescent="0.25">
      <c r="A1052" s="107"/>
      <c r="B1052" s="108"/>
      <c r="C1052" s="109"/>
      <c r="D1052" s="109"/>
      <c r="E1052" s="110" t="s">
        <v>334</v>
      </c>
      <c r="F1052" s="111">
        <f t="shared" ref="F1052:I1052" si="313">F1048+F1044+F1040</f>
        <v>0</v>
      </c>
      <c r="G1052" s="111">
        <f t="shared" si="313"/>
        <v>0</v>
      </c>
      <c r="H1052" s="111">
        <f t="shared" si="313"/>
        <v>0</v>
      </c>
      <c r="I1052" s="111">
        <f t="shared" si="313"/>
        <v>0</v>
      </c>
      <c r="J1052" s="105" t="s">
        <v>414</v>
      </c>
    </row>
    <row r="1053" spans="1:10" s="105" customFormat="1" ht="15" hidden="1" x14ac:dyDescent="0.25">
      <c r="A1053" s="107"/>
      <c r="B1053" s="108"/>
      <c r="C1053" s="109"/>
      <c r="D1053" s="109"/>
      <c r="E1053" s="110" t="s">
        <v>335</v>
      </c>
      <c r="F1053" s="111">
        <f t="shared" ref="F1053:I1053" si="314">F1049+F1045+F1041</f>
        <v>0</v>
      </c>
      <c r="G1053" s="111">
        <f t="shared" si="314"/>
        <v>0</v>
      </c>
      <c r="H1053" s="111">
        <f t="shared" si="314"/>
        <v>0</v>
      </c>
      <c r="I1053" s="111">
        <f t="shared" si="314"/>
        <v>0</v>
      </c>
      <c r="J1053" s="105" t="s">
        <v>414</v>
      </c>
    </row>
    <row r="1054" spans="1:10" s="105" customFormat="1" ht="15" hidden="1" x14ac:dyDescent="0.25">
      <c r="A1054" s="103"/>
      <c r="B1054" s="113"/>
      <c r="E1054" s="106"/>
      <c r="F1054" s="101"/>
      <c r="G1054" s="102"/>
      <c r="H1054" s="102"/>
      <c r="I1054" s="102"/>
      <c r="J1054" s="105" t="s">
        <v>414</v>
      </c>
    </row>
    <row r="1055" spans="1:10" s="105" customFormat="1" ht="30" hidden="1" x14ac:dyDescent="0.25">
      <c r="A1055" s="114" t="s">
        <v>246</v>
      </c>
      <c r="B1055" s="116" t="s">
        <v>96</v>
      </c>
      <c r="C1055" s="116" t="s">
        <v>170</v>
      </c>
      <c r="D1055" s="116" t="s">
        <v>247</v>
      </c>
      <c r="E1055" s="117"/>
      <c r="F1055" s="118"/>
      <c r="G1055" s="119"/>
      <c r="H1055" s="119"/>
      <c r="I1055" s="119"/>
      <c r="J1055" s="105" t="s">
        <v>415</v>
      </c>
    </row>
    <row r="1056" spans="1:10" s="105" customFormat="1" ht="15" hidden="1" x14ac:dyDescent="0.25">
      <c r="A1056" s="103"/>
      <c r="B1056" s="104" t="s">
        <v>98</v>
      </c>
      <c r="D1056" s="105" t="s">
        <v>99</v>
      </c>
      <c r="E1056" s="106" t="s">
        <v>333</v>
      </c>
      <c r="F1056" s="101">
        <v>0</v>
      </c>
      <c r="G1056" s="102">
        <v>0</v>
      </c>
      <c r="H1056" s="102">
        <v>0</v>
      </c>
      <c r="I1056" s="102">
        <f>F1056+G1056-H1056</f>
        <v>0</v>
      </c>
      <c r="J1056" s="105" t="s">
        <v>415</v>
      </c>
    </row>
    <row r="1057" spans="1:10" s="105" customFormat="1" ht="15" hidden="1" x14ac:dyDescent="0.25">
      <c r="A1057" s="103"/>
      <c r="B1057" s="104"/>
      <c r="E1057" s="106" t="s">
        <v>334</v>
      </c>
      <c r="F1057" s="101">
        <v>0</v>
      </c>
      <c r="G1057" s="102">
        <v>0</v>
      </c>
      <c r="H1057" s="102">
        <v>0</v>
      </c>
      <c r="I1057" s="102">
        <f>F1057+G1057-H1057</f>
        <v>0</v>
      </c>
      <c r="J1057" s="105" t="s">
        <v>415</v>
      </c>
    </row>
    <row r="1058" spans="1:10" s="105" customFormat="1" ht="15" hidden="1" x14ac:dyDescent="0.25">
      <c r="A1058" s="103"/>
      <c r="B1058" s="104"/>
      <c r="E1058" s="106" t="s">
        <v>335</v>
      </c>
      <c r="F1058" s="101">
        <f>SUM(F1056:F1057)</f>
        <v>0</v>
      </c>
      <c r="G1058" s="102">
        <v>0</v>
      </c>
      <c r="H1058" s="102">
        <v>0</v>
      </c>
      <c r="I1058" s="102">
        <f t="shared" ref="I1058" si="315">F1058+G1058-H1058</f>
        <v>0</v>
      </c>
      <c r="J1058" s="105" t="s">
        <v>415</v>
      </c>
    </row>
    <row r="1059" spans="1:10" s="105" customFormat="1" ht="15" hidden="1" x14ac:dyDescent="0.25">
      <c r="A1059" s="103"/>
      <c r="B1059" s="104"/>
      <c r="E1059" s="106"/>
      <c r="F1059" s="101"/>
      <c r="G1059" s="102"/>
      <c r="H1059" s="102"/>
      <c r="I1059" s="102"/>
      <c r="J1059" s="105" t="s">
        <v>415</v>
      </c>
    </row>
    <row r="1060" spans="1:10" s="105" customFormat="1" ht="15" hidden="1" x14ac:dyDescent="0.25">
      <c r="A1060" s="103"/>
      <c r="B1060" s="104" t="s">
        <v>100</v>
      </c>
      <c r="D1060" s="105" t="s">
        <v>101</v>
      </c>
      <c r="E1060" s="106" t="s">
        <v>333</v>
      </c>
      <c r="F1060" s="101">
        <v>0</v>
      </c>
      <c r="G1060" s="102">
        <v>0</v>
      </c>
      <c r="H1060" s="102">
        <v>0</v>
      </c>
      <c r="I1060" s="102">
        <f>F1060+G1060-H1060</f>
        <v>0</v>
      </c>
      <c r="J1060" s="105" t="s">
        <v>415</v>
      </c>
    </row>
    <row r="1061" spans="1:10" s="105" customFormat="1" ht="15" hidden="1" x14ac:dyDescent="0.25">
      <c r="A1061" s="103"/>
      <c r="B1061" s="104"/>
      <c r="E1061" s="106" t="s">
        <v>334</v>
      </c>
      <c r="F1061" s="101">
        <v>0</v>
      </c>
      <c r="G1061" s="102">
        <v>0</v>
      </c>
      <c r="H1061" s="102">
        <v>0</v>
      </c>
      <c r="I1061" s="102">
        <f>F1061+G1061-H1061</f>
        <v>0</v>
      </c>
      <c r="J1061" s="105" t="s">
        <v>415</v>
      </c>
    </row>
    <row r="1062" spans="1:10" s="105" customFormat="1" ht="15" hidden="1" x14ac:dyDescent="0.25">
      <c r="A1062" s="103"/>
      <c r="B1062" s="104"/>
      <c r="E1062" s="106" t="s">
        <v>335</v>
      </c>
      <c r="F1062" s="101">
        <f>SUM(F1060:F1061)</f>
        <v>0</v>
      </c>
      <c r="G1062" s="102">
        <v>0</v>
      </c>
      <c r="H1062" s="102">
        <v>0</v>
      </c>
      <c r="I1062" s="102">
        <f t="shared" ref="I1062" si="316">F1062+G1062-H1062</f>
        <v>0</v>
      </c>
      <c r="J1062" s="105" t="s">
        <v>415</v>
      </c>
    </row>
    <row r="1063" spans="1:10" s="105" customFormat="1" ht="15" hidden="1" x14ac:dyDescent="0.25">
      <c r="A1063" s="103"/>
      <c r="B1063" s="104"/>
      <c r="E1063" s="106"/>
      <c r="F1063" s="101"/>
      <c r="G1063" s="102"/>
      <c r="H1063" s="102"/>
      <c r="I1063" s="102"/>
      <c r="J1063" s="105" t="s">
        <v>415</v>
      </c>
    </row>
    <row r="1064" spans="1:10" s="105" customFormat="1" ht="15" hidden="1" x14ac:dyDescent="0.25">
      <c r="A1064" s="103"/>
      <c r="B1064" s="104" t="s">
        <v>109</v>
      </c>
      <c r="D1064" s="105" t="s">
        <v>110</v>
      </c>
      <c r="E1064" s="106" t="s">
        <v>333</v>
      </c>
      <c r="F1064" s="101">
        <v>0</v>
      </c>
      <c r="G1064" s="102">
        <v>0</v>
      </c>
      <c r="H1064" s="102">
        <v>0</v>
      </c>
      <c r="I1064" s="102">
        <f>F1064+G1064-H1064</f>
        <v>0</v>
      </c>
      <c r="J1064" s="105" t="s">
        <v>415</v>
      </c>
    </row>
    <row r="1065" spans="1:10" s="105" customFormat="1" ht="15" hidden="1" x14ac:dyDescent="0.25">
      <c r="A1065" s="103"/>
      <c r="B1065" s="104"/>
      <c r="E1065" s="106" t="s">
        <v>334</v>
      </c>
      <c r="F1065" s="101">
        <v>0</v>
      </c>
      <c r="G1065" s="102">
        <v>0</v>
      </c>
      <c r="H1065" s="102">
        <v>0</v>
      </c>
      <c r="I1065" s="102">
        <f>F1065+G1065-H1065</f>
        <v>0</v>
      </c>
      <c r="J1065" s="105" t="s">
        <v>415</v>
      </c>
    </row>
    <row r="1066" spans="1:10" s="105" customFormat="1" ht="15" hidden="1" x14ac:dyDescent="0.25">
      <c r="A1066" s="103"/>
      <c r="B1066" s="104"/>
      <c r="E1066" s="106" t="s">
        <v>335</v>
      </c>
      <c r="F1066" s="101">
        <f>SUM(F1064:F1065)</f>
        <v>0</v>
      </c>
      <c r="G1066" s="102">
        <v>0</v>
      </c>
      <c r="H1066" s="102">
        <v>0</v>
      </c>
      <c r="I1066" s="102">
        <f t="shared" ref="I1066" si="317">F1066+G1066-H1066</f>
        <v>0</v>
      </c>
      <c r="J1066" s="105" t="s">
        <v>415</v>
      </c>
    </row>
    <row r="1067" spans="1:10" s="105" customFormat="1" ht="15" hidden="1" x14ac:dyDescent="0.25">
      <c r="A1067" s="103"/>
      <c r="B1067" s="104"/>
      <c r="E1067" s="106"/>
      <c r="F1067" s="101"/>
      <c r="G1067" s="102"/>
      <c r="H1067" s="102"/>
      <c r="I1067" s="102"/>
      <c r="J1067" s="105" t="s">
        <v>415</v>
      </c>
    </row>
    <row r="1068" spans="1:10" s="105" customFormat="1" ht="30" hidden="1" x14ac:dyDescent="0.25">
      <c r="A1068" s="107"/>
      <c r="B1068" s="108" t="s">
        <v>102</v>
      </c>
      <c r="C1068" s="109" t="s">
        <v>170</v>
      </c>
      <c r="D1068" s="109" t="s">
        <v>247</v>
      </c>
      <c r="E1068" s="110" t="s">
        <v>333</v>
      </c>
      <c r="F1068" s="111">
        <f>F1064+F1060+F1056</f>
        <v>0</v>
      </c>
      <c r="G1068" s="111">
        <f>G1064+G1060+G1056</f>
        <v>0</v>
      </c>
      <c r="H1068" s="111">
        <f>H1064+H1060+H1056</f>
        <v>0</v>
      </c>
      <c r="I1068" s="111">
        <f>I1064+I1060+I1056</f>
        <v>0</v>
      </c>
      <c r="J1068" s="105" t="s">
        <v>415</v>
      </c>
    </row>
    <row r="1069" spans="1:10" s="105" customFormat="1" ht="15" hidden="1" x14ac:dyDescent="0.25">
      <c r="A1069" s="107"/>
      <c r="B1069" s="108"/>
      <c r="C1069" s="109"/>
      <c r="D1069" s="109"/>
      <c r="E1069" s="110" t="s">
        <v>334</v>
      </c>
      <c r="F1069" s="111">
        <f t="shared" ref="F1069:I1069" si="318">F1065+F1061+F1057</f>
        <v>0</v>
      </c>
      <c r="G1069" s="111">
        <f t="shared" si="318"/>
        <v>0</v>
      </c>
      <c r="H1069" s="111">
        <f t="shared" si="318"/>
        <v>0</v>
      </c>
      <c r="I1069" s="111">
        <f t="shared" si="318"/>
        <v>0</v>
      </c>
      <c r="J1069" s="105" t="s">
        <v>415</v>
      </c>
    </row>
    <row r="1070" spans="1:10" s="105" customFormat="1" ht="15" hidden="1" x14ac:dyDescent="0.25">
      <c r="A1070" s="107"/>
      <c r="B1070" s="108"/>
      <c r="C1070" s="109"/>
      <c r="D1070" s="109"/>
      <c r="E1070" s="110" t="s">
        <v>335</v>
      </c>
      <c r="F1070" s="111">
        <f t="shared" ref="F1070:I1070" si="319">F1066+F1062+F1058</f>
        <v>0</v>
      </c>
      <c r="G1070" s="111">
        <f t="shared" si="319"/>
        <v>0</v>
      </c>
      <c r="H1070" s="111">
        <f t="shared" si="319"/>
        <v>0</v>
      </c>
      <c r="I1070" s="111">
        <f t="shared" si="319"/>
        <v>0</v>
      </c>
      <c r="J1070" s="105" t="s">
        <v>415</v>
      </c>
    </row>
    <row r="1071" spans="1:10" s="105" customFormat="1" ht="15" hidden="1" x14ac:dyDescent="0.25">
      <c r="A1071" s="103"/>
      <c r="B1071" s="113"/>
      <c r="E1071" s="106"/>
      <c r="F1071" s="101"/>
      <c r="G1071" s="102"/>
      <c r="H1071" s="102"/>
      <c r="I1071" s="102"/>
      <c r="J1071" s="105" t="s">
        <v>415</v>
      </c>
    </row>
    <row r="1072" spans="1:10" s="105" customFormat="1" ht="15" hidden="1" x14ac:dyDescent="0.25">
      <c r="A1072" s="114">
        <v>1208</v>
      </c>
      <c r="B1072" s="116" t="s">
        <v>96</v>
      </c>
      <c r="C1072" s="116" t="s">
        <v>248</v>
      </c>
      <c r="D1072" s="116" t="s">
        <v>249</v>
      </c>
      <c r="E1072" s="117"/>
      <c r="F1072" s="118"/>
      <c r="G1072" s="119"/>
      <c r="H1072" s="119"/>
      <c r="I1072" s="119"/>
      <c r="J1072" s="105" t="s">
        <v>416</v>
      </c>
    </row>
    <row r="1073" spans="1:10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5" t="s">
        <v>416</v>
      </c>
    </row>
    <row r="1074" spans="1:10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5" t="s">
        <v>416</v>
      </c>
    </row>
    <row r="1075" spans="1:10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20">F1075+G1075-H1075</f>
        <v>0</v>
      </c>
      <c r="J1075" s="105" t="s">
        <v>416</v>
      </c>
    </row>
    <row r="1076" spans="1:10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5" t="s">
        <v>416</v>
      </c>
    </row>
    <row r="1077" spans="1:10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5" t="s">
        <v>416</v>
      </c>
    </row>
    <row r="1078" spans="1:10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5" t="s">
        <v>416</v>
      </c>
    </row>
    <row r="1079" spans="1:10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21">F1079+G1079-H1079</f>
        <v>0</v>
      </c>
      <c r="J1079" s="105" t="s">
        <v>416</v>
      </c>
    </row>
    <row r="1080" spans="1:10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5" t="s">
        <v>416</v>
      </c>
    </row>
    <row r="1081" spans="1:10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5" t="s">
        <v>416</v>
      </c>
    </row>
    <row r="1082" spans="1:10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5" t="s">
        <v>416</v>
      </c>
    </row>
    <row r="1083" spans="1:10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22">F1083+G1083-H1083</f>
        <v>0</v>
      </c>
      <c r="J1083" s="105" t="s">
        <v>416</v>
      </c>
    </row>
    <row r="1084" spans="1:10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5" t="s">
        <v>416</v>
      </c>
    </row>
    <row r="1085" spans="1:10" s="105" customFormat="1" ht="15" hidden="1" x14ac:dyDescent="0.25">
      <c r="A1085" s="107"/>
      <c r="B1085" s="108" t="s">
        <v>102</v>
      </c>
      <c r="C1085" s="109" t="s">
        <v>248</v>
      </c>
      <c r="D1085" s="109" t="s">
        <v>249</v>
      </c>
      <c r="E1085" s="110" t="s">
        <v>333</v>
      </c>
      <c r="F1085" s="111">
        <f>F1081+F1077+F1073</f>
        <v>0</v>
      </c>
      <c r="G1085" s="111">
        <f>G1081+G1077+G1073</f>
        <v>0</v>
      </c>
      <c r="H1085" s="111">
        <f>H1081+H1077+H1073</f>
        <v>0</v>
      </c>
      <c r="I1085" s="111">
        <f>I1081+I1077+I1073</f>
        <v>0</v>
      </c>
      <c r="J1085" s="105" t="s">
        <v>416</v>
      </c>
    </row>
    <row r="1086" spans="1:10" s="105" customFormat="1" ht="15" hidden="1" x14ac:dyDescent="0.25">
      <c r="A1086" s="107"/>
      <c r="B1086" s="108"/>
      <c r="C1086" s="109"/>
      <c r="D1086" s="109"/>
      <c r="E1086" s="110" t="s">
        <v>334</v>
      </c>
      <c r="F1086" s="111">
        <f t="shared" ref="F1086:I1086" si="323">F1082+F1078+F1074</f>
        <v>0</v>
      </c>
      <c r="G1086" s="111">
        <f t="shared" si="323"/>
        <v>0</v>
      </c>
      <c r="H1086" s="111">
        <f t="shared" si="323"/>
        <v>0</v>
      </c>
      <c r="I1086" s="111">
        <f t="shared" si="323"/>
        <v>0</v>
      </c>
      <c r="J1086" s="105" t="s">
        <v>416</v>
      </c>
    </row>
    <row r="1087" spans="1:10" s="105" customFormat="1" ht="15" hidden="1" x14ac:dyDescent="0.25">
      <c r="A1087" s="107"/>
      <c r="B1087" s="108"/>
      <c r="C1087" s="109"/>
      <c r="D1087" s="109"/>
      <c r="E1087" s="110" t="s">
        <v>335</v>
      </c>
      <c r="F1087" s="111">
        <f t="shared" ref="F1087:I1087" si="324">F1083+F1079+F1075</f>
        <v>0</v>
      </c>
      <c r="G1087" s="111">
        <f t="shared" si="324"/>
        <v>0</v>
      </c>
      <c r="H1087" s="111">
        <f t="shared" si="324"/>
        <v>0</v>
      </c>
      <c r="I1087" s="111">
        <f t="shared" si="324"/>
        <v>0</v>
      </c>
      <c r="J1087" s="105" t="s">
        <v>416</v>
      </c>
    </row>
    <row r="1088" spans="1:10" s="105" customFormat="1" ht="15" hidden="1" x14ac:dyDescent="0.25">
      <c r="A1088" s="103"/>
      <c r="B1088" s="113"/>
      <c r="E1088" s="106"/>
      <c r="F1088" s="101"/>
      <c r="G1088" s="102"/>
      <c r="H1088" s="102"/>
      <c r="I1088" s="102"/>
      <c r="J1088" s="105" t="s">
        <v>416</v>
      </c>
    </row>
    <row r="1089" spans="1:10" s="105" customFormat="1" ht="15" hidden="1" x14ac:dyDescent="0.25">
      <c r="A1089" s="114">
        <v>1209</v>
      </c>
      <c r="B1089" s="116" t="s">
        <v>96</v>
      </c>
      <c r="C1089" s="116" t="s">
        <v>250</v>
      </c>
      <c r="D1089" s="116" t="s">
        <v>251</v>
      </c>
      <c r="E1089" s="117"/>
      <c r="F1089" s="118"/>
      <c r="G1089" s="119"/>
      <c r="H1089" s="119"/>
      <c r="I1089" s="119"/>
      <c r="J1089" s="105" t="s">
        <v>417</v>
      </c>
    </row>
    <row r="1090" spans="1:10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5" t="s">
        <v>417</v>
      </c>
    </row>
    <row r="1091" spans="1:10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5" t="s">
        <v>417</v>
      </c>
    </row>
    <row r="1092" spans="1:10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25">F1092+G1092-H1092</f>
        <v>0</v>
      </c>
      <c r="J1092" s="105" t="s">
        <v>417</v>
      </c>
    </row>
    <row r="1093" spans="1:10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5" t="s">
        <v>417</v>
      </c>
    </row>
    <row r="1094" spans="1:10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5" t="s">
        <v>417</v>
      </c>
    </row>
    <row r="1095" spans="1:10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5" t="s">
        <v>417</v>
      </c>
    </row>
    <row r="1096" spans="1:10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26">F1096+G1096-H1096</f>
        <v>0</v>
      </c>
      <c r="J1096" s="105" t="s">
        <v>417</v>
      </c>
    </row>
    <row r="1097" spans="1:10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5" t="s">
        <v>417</v>
      </c>
    </row>
    <row r="1098" spans="1:10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5" t="s">
        <v>417</v>
      </c>
    </row>
    <row r="1099" spans="1:10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5" t="s">
        <v>417</v>
      </c>
    </row>
    <row r="1100" spans="1:10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27">F1100+G1100-H1100</f>
        <v>0</v>
      </c>
      <c r="J1100" s="105" t="s">
        <v>417</v>
      </c>
    </row>
    <row r="1101" spans="1:10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5" t="s">
        <v>417</v>
      </c>
    </row>
    <row r="1102" spans="1:10" s="105" customFormat="1" ht="15" hidden="1" x14ac:dyDescent="0.25">
      <c r="A1102" s="107"/>
      <c r="B1102" s="108" t="s">
        <v>102</v>
      </c>
      <c r="C1102" s="109" t="s">
        <v>250</v>
      </c>
      <c r="D1102" s="109" t="s">
        <v>251</v>
      </c>
      <c r="E1102" s="110" t="s">
        <v>333</v>
      </c>
      <c r="F1102" s="111">
        <f>F1098+F1094+F1090</f>
        <v>0</v>
      </c>
      <c r="G1102" s="111">
        <f>G1098+G1094+G1090</f>
        <v>0</v>
      </c>
      <c r="H1102" s="111">
        <f>H1098+H1094+H1090</f>
        <v>0</v>
      </c>
      <c r="I1102" s="111">
        <f>I1098+I1094+I1090</f>
        <v>0</v>
      </c>
      <c r="J1102" s="105" t="s">
        <v>417</v>
      </c>
    </row>
    <row r="1103" spans="1:10" s="105" customFormat="1" ht="15" hidden="1" x14ac:dyDescent="0.25">
      <c r="A1103" s="107"/>
      <c r="B1103" s="108"/>
      <c r="C1103" s="109"/>
      <c r="D1103" s="109"/>
      <c r="E1103" s="110" t="s">
        <v>334</v>
      </c>
      <c r="F1103" s="111">
        <f t="shared" ref="F1103:I1103" si="328">F1099+F1095+F1091</f>
        <v>0</v>
      </c>
      <c r="G1103" s="111">
        <f t="shared" si="328"/>
        <v>0</v>
      </c>
      <c r="H1103" s="111">
        <f t="shared" si="328"/>
        <v>0</v>
      </c>
      <c r="I1103" s="111">
        <f t="shared" si="328"/>
        <v>0</v>
      </c>
      <c r="J1103" s="105" t="s">
        <v>417</v>
      </c>
    </row>
    <row r="1104" spans="1:10" s="105" customFormat="1" ht="15" hidden="1" x14ac:dyDescent="0.25">
      <c r="A1104" s="107"/>
      <c r="B1104" s="108"/>
      <c r="C1104" s="109"/>
      <c r="D1104" s="109"/>
      <c r="E1104" s="110" t="s">
        <v>335</v>
      </c>
      <c r="F1104" s="111">
        <f t="shared" ref="F1104:I1104" si="329">F1100+F1096+F1092</f>
        <v>0</v>
      </c>
      <c r="G1104" s="111">
        <f t="shared" si="329"/>
        <v>0</v>
      </c>
      <c r="H1104" s="111">
        <f t="shared" si="329"/>
        <v>0</v>
      </c>
      <c r="I1104" s="111">
        <f t="shared" si="329"/>
        <v>0</v>
      </c>
      <c r="J1104" s="105" t="s">
        <v>417</v>
      </c>
    </row>
    <row r="1105" spans="1:10" s="105" customFormat="1" ht="15" hidden="1" x14ac:dyDescent="0.25">
      <c r="A1105" s="103"/>
      <c r="B1105" s="113"/>
      <c r="E1105" s="106"/>
      <c r="F1105" s="101"/>
      <c r="G1105" s="102"/>
      <c r="H1105" s="102"/>
      <c r="I1105" s="102"/>
      <c r="J1105" s="105" t="s">
        <v>417</v>
      </c>
    </row>
    <row r="1106" spans="1:10" s="164" customFormat="1" ht="46.5" x14ac:dyDescent="0.25">
      <c r="A1106" s="174">
        <v>1210</v>
      </c>
      <c r="B1106" s="176" t="s">
        <v>96</v>
      </c>
      <c r="C1106" s="176" t="s">
        <v>131</v>
      </c>
      <c r="D1106" s="176" t="s">
        <v>252</v>
      </c>
      <c r="E1106" s="176"/>
      <c r="F1106" s="198"/>
      <c r="G1106" s="178"/>
      <c r="H1106" s="178"/>
      <c r="I1106" s="178"/>
      <c r="J1106" s="164" t="s">
        <v>395</v>
      </c>
    </row>
    <row r="1107" spans="1:10" s="164" customFormat="1" ht="23.25" x14ac:dyDescent="0.25">
      <c r="A1107" s="171"/>
      <c r="B1107" s="179" t="s">
        <v>98</v>
      </c>
      <c r="D1107" s="164" t="s">
        <v>99</v>
      </c>
      <c r="E1107" s="164" t="s">
        <v>333</v>
      </c>
      <c r="F1107" s="194">
        <v>0</v>
      </c>
      <c r="G1107" s="173">
        <v>0</v>
      </c>
      <c r="H1107" s="173">
        <v>0</v>
      </c>
      <c r="I1107" s="173">
        <f>F1107+G1107-H1107</f>
        <v>0</v>
      </c>
      <c r="J1107" s="164" t="s">
        <v>395</v>
      </c>
    </row>
    <row r="1108" spans="1:10" s="164" customFormat="1" ht="23.25" x14ac:dyDescent="0.25">
      <c r="A1108" s="171"/>
      <c r="B1108" s="179"/>
      <c r="E1108" s="164" t="s">
        <v>334</v>
      </c>
      <c r="F1108" s="194">
        <v>12200</v>
      </c>
      <c r="G1108" s="173">
        <v>0</v>
      </c>
      <c r="H1108" s="173">
        <v>0</v>
      </c>
      <c r="I1108" s="173">
        <f>F1108+G1108-H1108</f>
        <v>12200</v>
      </c>
      <c r="J1108" s="164" t="s">
        <v>395</v>
      </c>
    </row>
    <row r="1109" spans="1:10" s="164" customFormat="1" ht="23.25" x14ac:dyDescent="0.25">
      <c r="A1109" s="171"/>
      <c r="B1109" s="179"/>
      <c r="E1109" s="164" t="s">
        <v>335</v>
      </c>
      <c r="F1109" s="194">
        <v>12200</v>
      </c>
      <c r="G1109" s="173">
        <v>0</v>
      </c>
      <c r="H1109" s="173">
        <v>0</v>
      </c>
      <c r="I1109" s="173">
        <f t="shared" ref="I1109" si="330">F1109+G1109-H1109</f>
        <v>12200</v>
      </c>
      <c r="J1109" s="164" t="s">
        <v>395</v>
      </c>
    </row>
    <row r="1110" spans="1:10" s="164" customFormat="1" ht="23.25" x14ac:dyDescent="0.25">
      <c r="A1110" s="171"/>
      <c r="B1110" s="179"/>
      <c r="F1110" s="194"/>
      <c r="G1110" s="173"/>
      <c r="H1110" s="173"/>
      <c r="I1110" s="173"/>
      <c r="J1110" s="164" t="s">
        <v>395</v>
      </c>
    </row>
    <row r="1111" spans="1:10" s="164" customFormat="1" ht="23.25" x14ac:dyDescent="0.25">
      <c r="A1111" s="171"/>
      <c r="B1111" s="179" t="s">
        <v>100</v>
      </c>
      <c r="D1111" s="164" t="s">
        <v>101</v>
      </c>
      <c r="E1111" s="164" t="s">
        <v>333</v>
      </c>
      <c r="F1111" s="194">
        <v>0</v>
      </c>
      <c r="G1111" s="173">
        <v>0</v>
      </c>
      <c r="H1111" s="173">
        <v>0</v>
      </c>
      <c r="I1111" s="173">
        <f>F1111+G1111-H1111</f>
        <v>0</v>
      </c>
      <c r="J1111" s="164" t="s">
        <v>395</v>
      </c>
    </row>
    <row r="1112" spans="1:10" s="164" customFormat="1" ht="23.25" x14ac:dyDescent="0.25">
      <c r="A1112" s="171"/>
      <c r="B1112" s="179"/>
      <c r="E1112" s="164" t="s">
        <v>334</v>
      </c>
      <c r="F1112" s="194">
        <v>0</v>
      </c>
      <c r="G1112" s="173">
        <v>0</v>
      </c>
      <c r="H1112" s="173">
        <v>0</v>
      </c>
      <c r="I1112" s="173">
        <f>F1112+G1112-H1112</f>
        <v>0</v>
      </c>
      <c r="J1112" s="164" t="s">
        <v>395</v>
      </c>
    </row>
    <row r="1113" spans="1:10" s="164" customFormat="1" ht="23.25" x14ac:dyDescent="0.25">
      <c r="A1113" s="171"/>
      <c r="B1113" s="179"/>
      <c r="E1113" s="164" t="s">
        <v>335</v>
      </c>
      <c r="F1113" s="194">
        <f>SUM(F1111:F1112)</f>
        <v>0</v>
      </c>
      <c r="G1113" s="173">
        <v>0</v>
      </c>
      <c r="H1113" s="173">
        <v>0</v>
      </c>
      <c r="I1113" s="173">
        <f t="shared" ref="I1113" si="331">F1113+G1113-H1113</f>
        <v>0</v>
      </c>
      <c r="J1113" s="164" t="s">
        <v>395</v>
      </c>
    </row>
    <row r="1114" spans="1:10" s="164" customFormat="1" ht="23.25" x14ac:dyDescent="0.25">
      <c r="A1114" s="171"/>
      <c r="B1114" s="179"/>
      <c r="F1114" s="194"/>
      <c r="G1114" s="173"/>
      <c r="H1114" s="173"/>
      <c r="I1114" s="173"/>
      <c r="J1114" s="164" t="s">
        <v>395</v>
      </c>
    </row>
    <row r="1115" spans="1:10" s="164" customFormat="1" ht="46.5" hidden="1" x14ac:dyDescent="0.25">
      <c r="A1115" s="171"/>
      <c r="B1115" s="179" t="s">
        <v>109</v>
      </c>
      <c r="D1115" s="164" t="s">
        <v>110</v>
      </c>
      <c r="E1115" s="164" t="s">
        <v>333</v>
      </c>
      <c r="F1115" s="194">
        <v>0</v>
      </c>
      <c r="G1115" s="173">
        <v>0</v>
      </c>
      <c r="H1115" s="173">
        <v>0</v>
      </c>
      <c r="I1115" s="173">
        <f>F1115+G1115-H1115</f>
        <v>0</v>
      </c>
      <c r="J1115" s="164" t="s">
        <v>395</v>
      </c>
    </row>
    <row r="1116" spans="1:10" s="164" customFormat="1" ht="23.25" hidden="1" x14ac:dyDescent="0.25">
      <c r="A1116" s="171"/>
      <c r="B1116" s="179"/>
      <c r="E1116" s="164" t="s">
        <v>334</v>
      </c>
      <c r="F1116" s="194">
        <v>0</v>
      </c>
      <c r="G1116" s="173">
        <v>0</v>
      </c>
      <c r="H1116" s="173">
        <v>0</v>
      </c>
      <c r="I1116" s="173">
        <f>F1116+G1116-H1116</f>
        <v>0</v>
      </c>
      <c r="J1116" s="164" t="s">
        <v>395</v>
      </c>
    </row>
    <row r="1117" spans="1:10" s="164" customFormat="1" ht="23.25" hidden="1" x14ac:dyDescent="0.25">
      <c r="A1117" s="171"/>
      <c r="B1117" s="179"/>
      <c r="E1117" s="164" t="s">
        <v>335</v>
      </c>
      <c r="F1117" s="194">
        <f>SUM(F1115:F1116)</f>
        <v>0</v>
      </c>
      <c r="G1117" s="173">
        <v>0</v>
      </c>
      <c r="H1117" s="173">
        <v>0</v>
      </c>
      <c r="I1117" s="173">
        <f t="shared" ref="I1117" si="332">F1117+G1117-H1117</f>
        <v>0</v>
      </c>
      <c r="J1117" s="164" t="s">
        <v>395</v>
      </c>
    </row>
    <row r="1118" spans="1:10" s="164" customFormat="1" ht="23.25" x14ac:dyDescent="0.25">
      <c r="A1118" s="171"/>
      <c r="B1118" s="179"/>
      <c r="F1118" s="194"/>
      <c r="G1118" s="173"/>
      <c r="H1118" s="173"/>
      <c r="I1118" s="173"/>
      <c r="J1118" s="164" t="s">
        <v>395</v>
      </c>
    </row>
    <row r="1119" spans="1:10" s="164" customFormat="1" ht="46.5" x14ac:dyDescent="0.25">
      <c r="A1119" s="180"/>
      <c r="B1119" s="181" t="s">
        <v>102</v>
      </c>
      <c r="C1119" s="166" t="s">
        <v>131</v>
      </c>
      <c r="D1119" s="166" t="s">
        <v>252</v>
      </c>
      <c r="E1119" s="166" t="s">
        <v>333</v>
      </c>
      <c r="F1119" s="182">
        <f>F1115+F1111+F1107</f>
        <v>0</v>
      </c>
      <c r="G1119" s="182">
        <f>G1115+G1111+G1107</f>
        <v>0</v>
      </c>
      <c r="H1119" s="182">
        <f>H1115+H1111+H1107</f>
        <v>0</v>
      </c>
      <c r="I1119" s="182">
        <f>I1115+I1111+I1107</f>
        <v>0</v>
      </c>
      <c r="J1119" s="164" t="s">
        <v>395</v>
      </c>
    </row>
    <row r="1120" spans="1:10" s="164" customFormat="1" ht="23.25" x14ac:dyDescent="0.25">
      <c r="A1120" s="180"/>
      <c r="B1120" s="181"/>
      <c r="C1120" s="166"/>
      <c r="D1120" s="166"/>
      <c r="E1120" s="166" t="s">
        <v>334</v>
      </c>
      <c r="F1120" s="182">
        <f t="shared" ref="F1120:I1120" si="333">F1116+F1112+F1108</f>
        <v>12200</v>
      </c>
      <c r="G1120" s="182">
        <f t="shared" si="333"/>
        <v>0</v>
      </c>
      <c r="H1120" s="182">
        <f t="shared" si="333"/>
        <v>0</v>
      </c>
      <c r="I1120" s="182">
        <f t="shared" si="333"/>
        <v>12200</v>
      </c>
      <c r="J1120" s="164" t="s">
        <v>395</v>
      </c>
    </row>
    <row r="1121" spans="1:10" s="164" customFormat="1" ht="23.25" x14ac:dyDescent="0.25">
      <c r="A1121" s="180"/>
      <c r="B1121" s="181"/>
      <c r="C1121" s="166"/>
      <c r="D1121" s="166"/>
      <c r="E1121" s="166" t="s">
        <v>335</v>
      </c>
      <c r="F1121" s="182">
        <f t="shared" ref="F1121:I1121" si="334">F1117+F1113+F1109</f>
        <v>12200</v>
      </c>
      <c r="G1121" s="182">
        <f t="shared" si="334"/>
        <v>0</v>
      </c>
      <c r="H1121" s="182">
        <f t="shared" si="334"/>
        <v>0</v>
      </c>
      <c r="I1121" s="182">
        <f t="shared" si="334"/>
        <v>12200</v>
      </c>
      <c r="J1121" s="164" t="s">
        <v>395</v>
      </c>
    </row>
    <row r="1122" spans="1:10" s="164" customFormat="1" ht="23.25" x14ac:dyDescent="0.25">
      <c r="A1122" s="171"/>
      <c r="B1122" s="195"/>
      <c r="F1122" s="194"/>
      <c r="G1122" s="173"/>
      <c r="H1122" s="173"/>
      <c r="I1122" s="173"/>
      <c r="J1122" s="164" t="s">
        <v>395</v>
      </c>
    </row>
    <row r="1123" spans="1:10" s="164" customFormat="1" ht="23.25" x14ac:dyDescent="0.25">
      <c r="A1123" s="171"/>
      <c r="B1123" s="195"/>
      <c r="F1123" s="194"/>
      <c r="G1123" s="173"/>
      <c r="H1123" s="173"/>
      <c r="I1123" s="173"/>
      <c r="J1123" s="164" t="s">
        <v>395</v>
      </c>
    </row>
    <row r="1124" spans="1:10" s="164" customFormat="1" ht="46.5" x14ac:dyDescent="0.25">
      <c r="A1124" s="293" t="s">
        <v>253</v>
      </c>
      <c r="B1124" s="294"/>
      <c r="C1124" s="295"/>
      <c r="D1124" s="295" t="s">
        <v>239</v>
      </c>
      <c r="E1124" s="295" t="s">
        <v>333</v>
      </c>
      <c r="F1124" s="296">
        <f>F1119+F1102+F1085+F1068+F1051+F1034+F1017+F1000+F983+F966</f>
        <v>22000</v>
      </c>
      <c r="G1124" s="296">
        <f t="shared" ref="G1124:I1124" si="335">G1119+G1102+G1085+G1068+G1051+G1034+G1017+G1000+G983+G966</f>
        <v>0</v>
      </c>
      <c r="H1124" s="296">
        <f t="shared" si="335"/>
        <v>0</v>
      </c>
      <c r="I1124" s="296">
        <f t="shared" si="335"/>
        <v>0</v>
      </c>
      <c r="J1124" s="164" t="s">
        <v>398</v>
      </c>
    </row>
    <row r="1125" spans="1:10" s="164" customFormat="1" ht="23.25" x14ac:dyDescent="0.25">
      <c r="A1125" s="297"/>
      <c r="B1125" s="298"/>
      <c r="C1125" s="299"/>
      <c r="D1125" s="299"/>
      <c r="E1125" s="299" t="s">
        <v>334</v>
      </c>
      <c r="F1125" s="300">
        <f t="shared" ref="F1125:I1126" si="336">F1120+F1103+F1086+F1069+F1052+F1035+F1018+F1001+F984+F967</f>
        <v>12200</v>
      </c>
      <c r="G1125" s="300">
        <f t="shared" si="336"/>
        <v>0</v>
      </c>
      <c r="H1125" s="300">
        <f t="shared" si="336"/>
        <v>0</v>
      </c>
      <c r="I1125" s="300">
        <f t="shared" si="336"/>
        <v>12200</v>
      </c>
      <c r="J1125" s="164" t="s">
        <v>398</v>
      </c>
    </row>
    <row r="1126" spans="1:10" s="164" customFormat="1" ht="23.25" x14ac:dyDescent="0.25">
      <c r="A1126" s="297"/>
      <c r="B1126" s="298"/>
      <c r="C1126" s="299"/>
      <c r="D1126" s="299"/>
      <c r="E1126" s="299" t="s">
        <v>335</v>
      </c>
      <c r="F1126" s="300">
        <f t="shared" si="336"/>
        <v>34200</v>
      </c>
      <c r="G1126" s="300">
        <f t="shared" si="336"/>
        <v>0</v>
      </c>
      <c r="H1126" s="300">
        <f t="shared" si="336"/>
        <v>22000</v>
      </c>
      <c r="I1126" s="300">
        <f t="shared" si="336"/>
        <v>12200</v>
      </c>
      <c r="J1126" s="164" t="s">
        <v>398</v>
      </c>
    </row>
    <row r="1127" spans="1:10" s="164" customFormat="1" ht="24" thickBot="1" x14ac:dyDescent="0.3">
      <c r="A1127" s="180"/>
      <c r="B1127" s="181"/>
      <c r="C1127" s="166"/>
      <c r="D1127" s="166"/>
      <c r="E1127" s="166"/>
      <c r="F1127" s="182"/>
      <c r="G1127" s="183"/>
      <c r="H1127" s="183"/>
      <c r="I1127" s="183"/>
      <c r="J1127" s="164" t="s">
        <v>398</v>
      </c>
    </row>
    <row r="1128" spans="1:10" s="109" customFormat="1" ht="16.5" hidden="1" thickBot="1" x14ac:dyDescent="0.3">
      <c r="A1128" s="125" t="s">
        <v>92</v>
      </c>
      <c r="B1128" s="126"/>
      <c r="C1128" s="127" t="s">
        <v>254</v>
      </c>
      <c r="D1128" s="127" t="s">
        <v>255</v>
      </c>
      <c r="E1128" s="128"/>
      <c r="F1128" s="129"/>
      <c r="G1128" s="130"/>
      <c r="H1128" s="130"/>
      <c r="I1128" s="130"/>
      <c r="J1128" s="109" t="s">
        <v>396</v>
      </c>
    </row>
    <row r="1129" spans="1:10" s="105" customFormat="1" ht="15.75" hidden="1" thickBot="1" x14ac:dyDescent="0.3">
      <c r="A1129" s="103"/>
      <c r="B1129" s="113"/>
      <c r="E1129" s="106"/>
      <c r="F1129" s="146"/>
      <c r="G1129" s="102"/>
      <c r="H1129" s="102"/>
      <c r="I1129" s="102"/>
      <c r="J1129" s="105" t="s">
        <v>396</v>
      </c>
    </row>
    <row r="1130" spans="1:10" s="105" customFormat="1" ht="30.75" hidden="1" thickBot="1" x14ac:dyDescent="0.3">
      <c r="A1130" s="114">
        <v>1301</v>
      </c>
      <c r="B1130" s="116" t="s">
        <v>96</v>
      </c>
      <c r="C1130" s="116" t="s">
        <v>93</v>
      </c>
      <c r="D1130" s="116" t="s">
        <v>256</v>
      </c>
      <c r="E1130" s="117"/>
      <c r="F1130" s="118"/>
      <c r="G1130" s="119"/>
      <c r="H1130" s="119"/>
      <c r="I1130" s="119"/>
      <c r="J1130" s="105" t="s">
        <v>396</v>
      </c>
    </row>
    <row r="1131" spans="1:10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5" t="s">
        <v>396</v>
      </c>
    </row>
    <row r="1132" spans="1:10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5" t="s">
        <v>396</v>
      </c>
    </row>
    <row r="1133" spans="1:10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337">F1133+G1133-H1133</f>
        <v>0</v>
      </c>
      <c r="J1133" s="105" t="s">
        <v>396</v>
      </c>
    </row>
    <row r="1134" spans="1:10" s="105" customFormat="1" ht="15.75" hidden="1" thickBot="1" x14ac:dyDescent="0.3">
      <c r="A1134" s="103"/>
      <c r="B1134" s="113"/>
      <c r="E1134" s="106"/>
      <c r="F1134" s="146"/>
      <c r="G1134" s="102"/>
      <c r="H1134" s="102"/>
      <c r="I1134" s="102"/>
      <c r="J1134" s="105" t="s">
        <v>396</v>
      </c>
    </row>
    <row r="1135" spans="1:10" s="154" customFormat="1" ht="30.75" hidden="1" thickBot="1" x14ac:dyDescent="0.3">
      <c r="A1135" s="147"/>
      <c r="B1135" s="108" t="s">
        <v>102</v>
      </c>
      <c r="C1135" s="109">
        <v>1</v>
      </c>
      <c r="D1135" s="109" t="s">
        <v>257</v>
      </c>
      <c r="E1135" s="110"/>
      <c r="F1135" s="148" t="s">
        <v>478</v>
      </c>
      <c r="G1135" s="149">
        <v>0</v>
      </c>
      <c r="H1135" s="149">
        <v>0</v>
      </c>
      <c r="I1135" s="149">
        <v>0</v>
      </c>
      <c r="J1135" s="105" t="s">
        <v>396</v>
      </c>
    </row>
    <row r="1136" spans="1:10" s="154" customFormat="1" ht="15.75" hidden="1" thickBot="1" x14ac:dyDescent="0.3">
      <c r="A1136" s="150"/>
      <c r="B1136" s="113"/>
      <c r="C1136" s="105"/>
      <c r="D1136" s="105"/>
      <c r="E1136" s="106"/>
      <c r="F1136" s="146"/>
      <c r="G1136" s="151"/>
      <c r="H1136" s="151"/>
      <c r="I1136" s="151"/>
      <c r="J1136" s="105" t="s">
        <v>396</v>
      </c>
    </row>
    <row r="1137" spans="1:10" s="154" customFormat="1" ht="30.75" hidden="1" thickBot="1" x14ac:dyDescent="0.3">
      <c r="A1137" s="114">
        <v>1301</v>
      </c>
      <c r="B1137" s="116" t="s">
        <v>96</v>
      </c>
      <c r="C1137" s="116">
        <v>2</v>
      </c>
      <c r="D1137" s="116" t="s">
        <v>257</v>
      </c>
      <c r="E1137" s="117"/>
      <c r="F1137" s="118"/>
      <c r="G1137" s="119"/>
      <c r="H1137" s="119"/>
      <c r="I1137" s="119"/>
      <c r="J1137" s="105" t="s">
        <v>396</v>
      </c>
    </row>
    <row r="1138" spans="1:10" s="154" customFormat="1" ht="15.75" hidden="1" thickBot="1" x14ac:dyDescent="0.3">
      <c r="A1138" s="150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5" t="s">
        <v>396</v>
      </c>
    </row>
    <row r="1139" spans="1:10" s="154" customFormat="1" ht="15.75" hidden="1" thickBot="1" x14ac:dyDescent="0.3">
      <c r="A1139" s="150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5" t="s">
        <v>396</v>
      </c>
    </row>
    <row r="1140" spans="1:10" s="154" customFormat="1" ht="15.75" hidden="1" thickBot="1" x14ac:dyDescent="0.3">
      <c r="A1140" s="150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338">F1140+G1140-H1140</f>
        <v>0</v>
      </c>
      <c r="J1140" s="105" t="s">
        <v>396</v>
      </c>
    </row>
    <row r="1141" spans="1:10" s="154" customFormat="1" ht="15.75" hidden="1" thickBot="1" x14ac:dyDescent="0.3">
      <c r="A1141" s="150"/>
      <c r="B1141" s="104"/>
      <c r="C1141" s="105"/>
      <c r="D1141" s="105"/>
      <c r="E1141" s="106"/>
      <c r="F1141" s="146"/>
      <c r="G1141" s="151"/>
      <c r="H1141" s="151"/>
      <c r="I1141" s="151"/>
      <c r="J1141" s="105" t="s">
        <v>396</v>
      </c>
    </row>
    <row r="1142" spans="1:10" s="154" customFormat="1" ht="30.75" hidden="1" thickBot="1" x14ac:dyDescent="0.3">
      <c r="A1142" s="147"/>
      <c r="B1142" s="108" t="s">
        <v>102</v>
      </c>
      <c r="C1142" s="109">
        <v>2</v>
      </c>
      <c r="D1142" s="109" t="s">
        <v>257</v>
      </c>
      <c r="E1142" s="110"/>
      <c r="F1142" s="148"/>
      <c r="G1142" s="149"/>
      <c r="H1142" s="149"/>
      <c r="I1142" s="149"/>
      <c r="J1142" s="105" t="s">
        <v>396</v>
      </c>
    </row>
    <row r="1143" spans="1:10" s="105" customFormat="1" ht="15.75" hidden="1" thickBot="1" x14ac:dyDescent="0.3">
      <c r="A1143" s="103"/>
      <c r="B1143" s="113"/>
      <c r="E1143" s="106"/>
      <c r="F1143" s="146"/>
      <c r="G1143" s="102"/>
      <c r="H1143" s="102"/>
      <c r="I1143" s="102"/>
      <c r="J1143" s="105" t="s">
        <v>396</v>
      </c>
    </row>
    <row r="1144" spans="1:10" s="105" customFormat="1" ht="30.75" hidden="1" thickBot="1" x14ac:dyDescent="0.3">
      <c r="A1144" s="114">
        <v>1303</v>
      </c>
      <c r="B1144" s="116" t="s">
        <v>96</v>
      </c>
      <c r="C1144" s="116" t="s">
        <v>107</v>
      </c>
      <c r="D1144" s="116" t="s">
        <v>258</v>
      </c>
      <c r="E1144" s="117"/>
      <c r="F1144" s="118"/>
      <c r="G1144" s="119"/>
      <c r="H1144" s="119"/>
      <c r="I1144" s="119"/>
      <c r="J1144" s="105" t="s">
        <v>396</v>
      </c>
    </row>
    <row r="1145" spans="1:10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5" t="s">
        <v>396</v>
      </c>
    </row>
    <row r="1146" spans="1:10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5" t="s">
        <v>396</v>
      </c>
    </row>
    <row r="1147" spans="1:10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339">F1147+G1147-H1147</f>
        <v>0</v>
      </c>
      <c r="J1147" s="105" t="s">
        <v>396</v>
      </c>
    </row>
    <row r="1148" spans="1:10" s="105" customFormat="1" ht="15.75" hidden="1" thickBot="1" x14ac:dyDescent="0.3">
      <c r="A1148" s="103"/>
      <c r="B1148" s="104"/>
      <c r="E1148" s="106"/>
      <c r="F1148" s="146"/>
      <c r="G1148" s="102"/>
      <c r="H1148" s="102"/>
      <c r="I1148" s="102"/>
      <c r="J1148" s="105" t="s">
        <v>396</v>
      </c>
    </row>
    <row r="1149" spans="1:10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5" t="s">
        <v>396</v>
      </c>
    </row>
    <row r="1150" spans="1:10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5" t="s">
        <v>396</v>
      </c>
    </row>
    <row r="1151" spans="1:10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340">F1151+G1151-H1151</f>
        <v>0</v>
      </c>
      <c r="J1151" s="105" t="s">
        <v>396</v>
      </c>
    </row>
    <row r="1152" spans="1:10" s="105" customFormat="1" ht="15.75" hidden="1" thickBot="1" x14ac:dyDescent="0.3">
      <c r="A1152" s="103"/>
      <c r="B1152" s="104"/>
      <c r="E1152" s="106"/>
      <c r="F1152" s="146"/>
      <c r="G1152" s="102"/>
      <c r="H1152" s="102"/>
      <c r="I1152" s="102"/>
      <c r="J1152" s="105" t="s">
        <v>396</v>
      </c>
    </row>
    <row r="1153" spans="1:10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5" t="s">
        <v>396</v>
      </c>
    </row>
    <row r="1154" spans="1:10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5" t="s">
        <v>396</v>
      </c>
    </row>
    <row r="1155" spans="1:10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341">F1155+G1155-H1155</f>
        <v>0</v>
      </c>
      <c r="J1155" s="105" t="s">
        <v>396</v>
      </c>
    </row>
    <row r="1156" spans="1:10" s="105" customFormat="1" ht="15.75" hidden="1" thickBot="1" x14ac:dyDescent="0.3">
      <c r="A1156" s="103"/>
      <c r="B1156" s="104"/>
      <c r="E1156" s="106"/>
      <c r="F1156" s="146"/>
      <c r="G1156" s="102"/>
      <c r="H1156" s="102"/>
      <c r="I1156" s="102"/>
      <c r="J1156" s="105" t="s">
        <v>396</v>
      </c>
    </row>
    <row r="1157" spans="1:10" s="105" customFormat="1" ht="30.75" hidden="1" thickBot="1" x14ac:dyDescent="0.3">
      <c r="A1157" s="107"/>
      <c r="B1157" s="108" t="s">
        <v>102</v>
      </c>
      <c r="C1157" s="109">
        <v>4</v>
      </c>
      <c r="D1157" s="109" t="s">
        <v>259</v>
      </c>
      <c r="E1157" s="110"/>
      <c r="F1157" s="148">
        <v>0</v>
      </c>
      <c r="G1157" s="112">
        <v>0</v>
      </c>
      <c r="H1157" s="112">
        <v>0</v>
      </c>
      <c r="I1157" s="112">
        <v>0</v>
      </c>
      <c r="J1157" s="105" t="s">
        <v>396</v>
      </c>
    </row>
    <row r="1158" spans="1:10" s="105" customFormat="1" ht="15.75" hidden="1" thickBot="1" x14ac:dyDescent="0.3">
      <c r="A1158" s="107"/>
      <c r="B1158" s="108"/>
      <c r="C1158" s="109"/>
      <c r="D1158" s="109"/>
      <c r="E1158" s="110"/>
      <c r="F1158" s="148"/>
      <c r="G1158" s="112"/>
      <c r="H1158" s="112"/>
      <c r="I1158" s="112"/>
      <c r="J1158" s="105" t="s">
        <v>396</v>
      </c>
    </row>
    <row r="1159" spans="1:10" s="105" customFormat="1" ht="15.75" hidden="1" thickBot="1" x14ac:dyDescent="0.3">
      <c r="A1159" s="114">
        <v>1305</v>
      </c>
      <c r="B1159" s="116" t="s">
        <v>96</v>
      </c>
      <c r="C1159" s="116" t="s">
        <v>116</v>
      </c>
      <c r="D1159" s="116" t="s">
        <v>260</v>
      </c>
      <c r="E1159" s="117"/>
      <c r="F1159" s="118"/>
      <c r="G1159" s="119"/>
      <c r="H1159" s="119"/>
      <c r="I1159" s="119"/>
      <c r="J1159" s="105" t="s">
        <v>396</v>
      </c>
    </row>
    <row r="1160" spans="1:10" s="105" customFormat="1" ht="15.75" hidden="1" thickBot="1" x14ac:dyDescent="0.3">
      <c r="A1160" s="103"/>
      <c r="B1160" s="104"/>
      <c r="E1160" s="106"/>
      <c r="F1160" s="146"/>
      <c r="G1160" s="102"/>
      <c r="H1160" s="102"/>
      <c r="I1160" s="102"/>
      <c r="J1160" s="105" t="s">
        <v>396</v>
      </c>
    </row>
    <row r="1161" spans="1:10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5" t="s">
        <v>396</v>
      </c>
    </row>
    <row r="1162" spans="1:10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5" t="s">
        <v>396</v>
      </c>
    </row>
    <row r="1163" spans="1:10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342">F1163+G1163-H1163</f>
        <v>0</v>
      </c>
      <c r="J1163" s="105" t="s">
        <v>396</v>
      </c>
    </row>
    <row r="1164" spans="1:10" s="105" customFormat="1" ht="15.75" hidden="1" thickBot="1" x14ac:dyDescent="0.3">
      <c r="A1164" s="103"/>
      <c r="B1164" s="104"/>
      <c r="E1164" s="106"/>
      <c r="F1164" s="146"/>
      <c r="G1164" s="102"/>
      <c r="H1164" s="102"/>
      <c r="I1164" s="102"/>
      <c r="J1164" s="105" t="s">
        <v>396</v>
      </c>
    </row>
    <row r="1165" spans="1:10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5" t="s">
        <v>396</v>
      </c>
    </row>
    <row r="1166" spans="1:10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5" t="s">
        <v>396</v>
      </c>
    </row>
    <row r="1167" spans="1:10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343">F1167+G1167-H1167</f>
        <v>0</v>
      </c>
      <c r="J1167" s="105" t="s">
        <v>396</v>
      </c>
    </row>
    <row r="1168" spans="1:10" s="105" customFormat="1" ht="15.75" hidden="1" thickBot="1" x14ac:dyDescent="0.3">
      <c r="A1168" s="103"/>
      <c r="B1168" s="113"/>
      <c r="E1168" s="106"/>
      <c r="F1168" s="146"/>
      <c r="G1168" s="102"/>
      <c r="H1168" s="102"/>
      <c r="I1168" s="102"/>
      <c r="J1168" s="105" t="s">
        <v>396</v>
      </c>
    </row>
    <row r="1169" spans="1:10" s="105" customFormat="1" ht="15.75" hidden="1" thickBot="1" x14ac:dyDescent="0.3">
      <c r="A1169" s="107"/>
      <c r="B1169" s="108" t="s">
        <v>102</v>
      </c>
      <c r="C1169" s="109" t="s">
        <v>116</v>
      </c>
      <c r="D1169" s="109" t="s">
        <v>260</v>
      </c>
      <c r="E1169" s="110"/>
      <c r="F1169" s="148">
        <v>0</v>
      </c>
      <c r="G1169" s="112">
        <v>0</v>
      </c>
      <c r="H1169" s="112">
        <v>0</v>
      </c>
      <c r="I1169" s="112">
        <v>0</v>
      </c>
      <c r="J1169" s="105" t="s">
        <v>396</v>
      </c>
    </row>
    <row r="1170" spans="1:10" s="105" customFormat="1" ht="15.75" hidden="1" thickBot="1" x14ac:dyDescent="0.3">
      <c r="A1170" s="103"/>
      <c r="B1170" s="113"/>
      <c r="E1170" s="106"/>
      <c r="F1170" s="146"/>
      <c r="G1170" s="102"/>
      <c r="H1170" s="102"/>
      <c r="I1170" s="102"/>
      <c r="J1170" s="105" t="s">
        <v>396</v>
      </c>
    </row>
    <row r="1171" spans="1:10" s="105" customFormat="1" ht="15.75" hidden="1" thickBot="1" x14ac:dyDescent="0.3">
      <c r="A1171" s="114">
        <v>1306</v>
      </c>
      <c r="B1171" s="116" t="s">
        <v>96</v>
      </c>
      <c r="C1171" s="116" t="s">
        <v>119</v>
      </c>
      <c r="D1171" s="116" t="s">
        <v>261</v>
      </c>
      <c r="E1171" s="117"/>
      <c r="F1171" s="118"/>
      <c r="G1171" s="119"/>
      <c r="H1171" s="119"/>
      <c r="I1171" s="119"/>
      <c r="J1171" s="105" t="s">
        <v>396</v>
      </c>
    </row>
    <row r="1172" spans="1:10" s="105" customFormat="1" ht="15.75" hidden="1" thickBot="1" x14ac:dyDescent="0.3">
      <c r="A1172" s="103"/>
      <c r="B1172" s="113"/>
      <c r="E1172" s="106"/>
      <c r="F1172" s="146"/>
      <c r="G1172" s="102"/>
      <c r="H1172" s="102"/>
      <c r="I1172" s="102"/>
      <c r="J1172" s="105" t="s">
        <v>396</v>
      </c>
    </row>
    <row r="1173" spans="1:10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5" t="s">
        <v>396</v>
      </c>
    </row>
    <row r="1174" spans="1:10" s="105" customFormat="1" ht="15.75" hidden="1" thickBot="1" x14ac:dyDescent="0.3">
      <c r="A1174" s="103"/>
      <c r="B1174" s="113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5" t="s">
        <v>396</v>
      </c>
    </row>
    <row r="1175" spans="1:10" s="105" customFormat="1" ht="15.75" hidden="1" thickBot="1" x14ac:dyDescent="0.3">
      <c r="A1175" s="103"/>
      <c r="B1175" s="113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344">F1175+G1175-H1175</f>
        <v>0</v>
      </c>
      <c r="J1175" s="105" t="s">
        <v>396</v>
      </c>
    </row>
    <row r="1176" spans="1:10" s="105" customFormat="1" ht="15.75" hidden="1" thickBot="1" x14ac:dyDescent="0.3">
      <c r="A1176" s="103"/>
      <c r="B1176" s="113"/>
      <c r="E1176" s="106"/>
      <c r="F1176" s="146"/>
      <c r="G1176" s="102"/>
      <c r="H1176" s="102"/>
      <c r="I1176" s="102"/>
      <c r="J1176" s="105" t="s">
        <v>396</v>
      </c>
    </row>
    <row r="1177" spans="1:10" s="105" customFormat="1" ht="15.75" hidden="1" thickBot="1" x14ac:dyDescent="0.3">
      <c r="A1177" s="107"/>
      <c r="B1177" s="108" t="s">
        <v>102</v>
      </c>
      <c r="C1177" s="109" t="s">
        <v>119</v>
      </c>
      <c r="D1177" s="109" t="s">
        <v>261</v>
      </c>
      <c r="E1177" s="110"/>
      <c r="F1177" s="148">
        <v>0</v>
      </c>
      <c r="G1177" s="112">
        <v>0</v>
      </c>
      <c r="H1177" s="112">
        <v>0</v>
      </c>
      <c r="I1177" s="112">
        <v>0</v>
      </c>
      <c r="J1177" s="105" t="s">
        <v>396</v>
      </c>
    </row>
    <row r="1178" spans="1:10" s="105" customFormat="1" ht="15.75" hidden="1" thickBot="1" x14ac:dyDescent="0.3">
      <c r="A1178" s="107"/>
      <c r="B1178" s="108"/>
      <c r="C1178" s="109"/>
      <c r="D1178" s="109"/>
      <c r="E1178" s="110"/>
      <c r="F1178" s="148"/>
      <c r="G1178" s="112"/>
      <c r="H1178" s="112"/>
      <c r="I1178" s="112"/>
      <c r="J1178" s="105" t="s">
        <v>396</v>
      </c>
    </row>
    <row r="1179" spans="1:10" s="105" customFormat="1" ht="15.75" hidden="1" thickBot="1" x14ac:dyDescent="0.3">
      <c r="A1179" s="114">
        <v>1307</v>
      </c>
      <c r="B1179" s="116" t="s">
        <v>96</v>
      </c>
      <c r="C1179" s="116" t="s">
        <v>122</v>
      </c>
      <c r="D1179" s="116" t="s">
        <v>262</v>
      </c>
      <c r="E1179" s="117"/>
      <c r="F1179" s="118"/>
      <c r="G1179" s="119"/>
      <c r="H1179" s="119"/>
      <c r="I1179" s="119"/>
      <c r="J1179" s="105" t="s">
        <v>396</v>
      </c>
    </row>
    <row r="1180" spans="1:10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5" t="s">
        <v>396</v>
      </c>
    </row>
    <row r="1181" spans="1:10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5" t="s">
        <v>396</v>
      </c>
    </row>
    <row r="1182" spans="1:10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345">F1182+G1182-H1182</f>
        <v>0</v>
      </c>
      <c r="J1182" s="105" t="s">
        <v>396</v>
      </c>
    </row>
    <row r="1183" spans="1:10" s="105" customFormat="1" ht="15.75" hidden="1" thickBot="1" x14ac:dyDescent="0.3">
      <c r="A1183" s="103"/>
      <c r="B1183" s="104"/>
      <c r="E1183" s="106"/>
      <c r="F1183" s="146"/>
      <c r="G1183" s="102"/>
      <c r="H1183" s="102"/>
      <c r="I1183" s="102"/>
      <c r="J1183" s="105" t="s">
        <v>396</v>
      </c>
    </row>
    <row r="1184" spans="1:10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5" t="s">
        <v>396</v>
      </c>
    </row>
    <row r="1185" spans="1:10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5" t="s">
        <v>396</v>
      </c>
    </row>
    <row r="1186" spans="1:10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346">F1186+G1186-H1186</f>
        <v>0</v>
      </c>
      <c r="J1186" s="105" t="s">
        <v>396</v>
      </c>
    </row>
    <row r="1187" spans="1:10" s="105" customFormat="1" ht="15.75" hidden="1" thickBot="1" x14ac:dyDescent="0.3">
      <c r="A1187" s="103"/>
      <c r="B1187" s="104"/>
      <c r="E1187" s="106"/>
      <c r="F1187" s="146"/>
      <c r="G1187" s="102"/>
      <c r="H1187" s="102"/>
      <c r="I1187" s="102"/>
      <c r="J1187" s="105" t="s">
        <v>396</v>
      </c>
    </row>
    <row r="1188" spans="1:10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5" t="s">
        <v>396</v>
      </c>
    </row>
    <row r="1189" spans="1:10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5" t="s">
        <v>396</v>
      </c>
    </row>
    <row r="1190" spans="1:10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347">F1190+G1190-H1190</f>
        <v>0</v>
      </c>
      <c r="J1190" s="105" t="s">
        <v>396</v>
      </c>
    </row>
    <row r="1191" spans="1:10" s="105" customFormat="1" ht="15.75" hidden="1" thickBot="1" x14ac:dyDescent="0.3">
      <c r="A1191" s="103"/>
      <c r="B1191" s="113"/>
      <c r="E1191" s="106"/>
      <c r="F1191" s="146"/>
      <c r="G1191" s="102"/>
      <c r="H1191" s="102"/>
      <c r="I1191" s="102"/>
      <c r="J1191" s="105" t="s">
        <v>396</v>
      </c>
    </row>
    <row r="1192" spans="1:10" s="105" customFormat="1" ht="15.75" hidden="1" thickBot="1" x14ac:dyDescent="0.3">
      <c r="A1192" s="107"/>
      <c r="B1192" s="108" t="s">
        <v>102</v>
      </c>
      <c r="C1192" s="109" t="s">
        <v>122</v>
      </c>
      <c r="D1192" s="109" t="s">
        <v>262</v>
      </c>
      <c r="E1192" s="110" t="s">
        <v>333</v>
      </c>
      <c r="F1192" s="148">
        <v>0</v>
      </c>
      <c r="G1192" s="112">
        <v>0</v>
      </c>
      <c r="H1192" s="112">
        <v>0</v>
      </c>
      <c r="I1192" s="112">
        <v>0</v>
      </c>
      <c r="J1192" s="105" t="s">
        <v>396</v>
      </c>
    </row>
    <row r="1193" spans="1:10" s="105" customFormat="1" ht="15.75" hidden="1" thickBot="1" x14ac:dyDescent="0.3">
      <c r="A1193" s="107"/>
      <c r="B1193" s="108"/>
      <c r="C1193" s="109"/>
      <c r="D1193" s="109"/>
      <c r="E1193" s="110" t="s">
        <v>334</v>
      </c>
      <c r="F1193" s="148"/>
      <c r="G1193" s="112"/>
      <c r="H1193" s="112"/>
      <c r="I1193" s="112"/>
      <c r="J1193" s="105" t="s">
        <v>396</v>
      </c>
    </row>
    <row r="1194" spans="1:10" s="105" customFormat="1" ht="15.75" hidden="1" thickBot="1" x14ac:dyDescent="0.3">
      <c r="A1194" s="107"/>
      <c r="B1194" s="108"/>
      <c r="C1194" s="109"/>
      <c r="D1194" s="109"/>
      <c r="E1194" s="110" t="s">
        <v>335</v>
      </c>
      <c r="F1194" s="148"/>
      <c r="G1194" s="112"/>
      <c r="H1194" s="112"/>
      <c r="I1194" s="112"/>
      <c r="J1194" s="105" t="s">
        <v>396</v>
      </c>
    </row>
    <row r="1195" spans="1:10" s="105" customFormat="1" ht="15.75" hidden="1" thickBot="1" x14ac:dyDescent="0.3">
      <c r="A1195" s="107"/>
      <c r="B1195" s="108"/>
      <c r="C1195" s="109"/>
      <c r="D1195" s="109"/>
      <c r="E1195" s="110"/>
      <c r="F1195" s="148"/>
      <c r="G1195" s="112"/>
      <c r="H1195" s="112"/>
      <c r="I1195" s="112"/>
      <c r="J1195" s="105" t="s">
        <v>396</v>
      </c>
    </row>
    <row r="1196" spans="1:10" s="105" customFormat="1" ht="30.75" hidden="1" thickBot="1" x14ac:dyDescent="0.3">
      <c r="A1196" s="114">
        <v>1308</v>
      </c>
      <c r="B1196" s="116" t="s">
        <v>96</v>
      </c>
      <c r="C1196" s="116" t="s">
        <v>125</v>
      </c>
      <c r="D1196" s="116" t="s">
        <v>384</v>
      </c>
      <c r="E1196" s="117"/>
      <c r="F1196" s="118"/>
      <c r="G1196" s="119"/>
      <c r="H1196" s="119"/>
      <c r="I1196" s="119"/>
      <c r="J1196" s="105" t="s">
        <v>396</v>
      </c>
    </row>
    <row r="1197" spans="1:10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5" t="s">
        <v>396</v>
      </c>
    </row>
    <row r="1198" spans="1:10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5" t="s">
        <v>396</v>
      </c>
    </row>
    <row r="1199" spans="1:10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348">F1199+G1199-H1199</f>
        <v>0</v>
      </c>
      <c r="J1199" s="105" t="s">
        <v>396</v>
      </c>
    </row>
    <row r="1200" spans="1:10" s="105" customFormat="1" ht="15.75" hidden="1" thickBot="1" x14ac:dyDescent="0.3">
      <c r="A1200" s="103"/>
      <c r="B1200" s="104"/>
      <c r="E1200" s="106"/>
      <c r="F1200" s="146"/>
      <c r="G1200" s="102"/>
      <c r="H1200" s="102"/>
      <c r="I1200" s="102"/>
      <c r="J1200" s="105" t="s">
        <v>396</v>
      </c>
    </row>
    <row r="1201" spans="1:10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5" t="s">
        <v>396</v>
      </c>
    </row>
    <row r="1202" spans="1:10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5" t="s">
        <v>396</v>
      </c>
    </row>
    <row r="1203" spans="1:10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349">F1203+G1203-H1203</f>
        <v>0</v>
      </c>
      <c r="J1203" s="105" t="s">
        <v>396</v>
      </c>
    </row>
    <row r="1204" spans="1:10" s="105" customFormat="1" ht="15.75" hidden="1" thickBot="1" x14ac:dyDescent="0.3">
      <c r="A1204" s="103"/>
      <c r="B1204" s="104"/>
      <c r="E1204" s="106"/>
      <c r="F1204" s="146"/>
      <c r="G1204" s="102"/>
      <c r="H1204" s="102"/>
      <c r="I1204" s="102"/>
      <c r="J1204" s="105" t="s">
        <v>396</v>
      </c>
    </row>
    <row r="1205" spans="1:10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5" t="s">
        <v>396</v>
      </c>
    </row>
    <row r="1206" spans="1:10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5" t="s">
        <v>396</v>
      </c>
    </row>
    <row r="1207" spans="1:10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350">F1207+G1207-H1207</f>
        <v>0</v>
      </c>
      <c r="J1207" s="105" t="s">
        <v>396</v>
      </c>
    </row>
    <row r="1208" spans="1:10" s="105" customFormat="1" ht="15.75" hidden="1" thickBot="1" x14ac:dyDescent="0.3">
      <c r="A1208" s="103"/>
      <c r="B1208" s="104"/>
      <c r="E1208" s="106"/>
      <c r="F1208" s="146"/>
      <c r="G1208" s="102"/>
      <c r="H1208" s="102"/>
      <c r="I1208" s="102"/>
      <c r="J1208" s="105" t="s">
        <v>396</v>
      </c>
    </row>
    <row r="1209" spans="1:10" s="105" customFormat="1" ht="30.75" hidden="1" thickBot="1" x14ac:dyDescent="0.3">
      <c r="A1209" s="107"/>
      <c r="B1209" s="108" t="s">
        <v>102</v>
      </c>
      <c r="C1209" s="109" t="s">
        <v>125</v>
      </c>
      <c r="D1209" s="109" t="s">
        <v>385</v>
      </c>
      <c r="E1209" s="110" t="s">
        <v>333</v>
      </c>
      <c r="F1209" s="148">
        <v>0</v>
      </c>
      <c r="G1209" s="112">
        <v>0</v>
      </c>
      <c r="H1209" s="112">
        <v>0</v>
      </c>
      <c r="I1209" s="112">
        <v>0</v>
      </c>
      <c r="J1209" s="105" t="s">
        <v>396</v>
      </c>
    </row>
    <row r="1210" spans="1:10" s="105" customFormat="1" ht="15.75" hidden="1" thickBot="1" x14ac:dyDescent="0.3">
      <c r="A1210" s="107"/>
      <c r="B1210" s="108"/>
      <c r="C1210" s="109"/>
      <c r="D1210" s="109"/>
      <c r="E1210" s="110" t="s">
        <v>334</v>
      </c>
      <c r="F1210" s="148"/>
      <c r="G1210" s="112"/>
      <c r="H1210" s="112"/>
      <c r="I1210" s="112"/>
      <c r="J1210" s="105" t="s">
        <v>396</v>
      </c>
    </row>
    <row r="1211" spans="1:10" s="105" customFormat="1" ht="15.75" hidden="1" thickBot="1" x14ac:dyDescent="0.3">
      <c r="A1211" s="107"/>
      <c r="B1211" s="108"/>
      <c r="C1211" s="109"/>
      <c r="D1211" s="109"/>
      <c r="E1211" s="110" t="s">
        <v>335</v>
      </c>
      <c r="F1211" s="148"/>
      <c r="G1211" s="112"/>
      <c r="H1211" s="112"/>
      <c r="I1211" s="112"/>
      <c r="J1211" s="105" t="s">
        <v>396</v>
      </c>
    </row>
    <row r="1212" spans="1:10" s="105" customFormat="1" ht="15.75" hidden="1" thickBot="1" x14ac:dyDescent="0.3">
      <c r="A1212" s="103"/>
      <c r="B1212" s="113"/>
      <c r="E1212" s="106"/>
      <c r="F1212" s="146"/>
      <c r="G1212" s="102"/>
      <c r="H1212" s="102"/>
      <c r="I1212" s="102"/>
      <c r="J1212" s="105" t="s">
        <v>396</v>
      </c>
    </row>
    <row r="1213" spans="1:10" s="105" customFormat="1" ht="15.75" hidden="1" thickBot="1" x14ac:dyDescent="0.3">
      <c r="A1213" s="120" t="s">
        <v>263</v>
      </c>
      <c r="B1213" s="121"/>
      <c r="C1213" s="122"/>
      <c r="D1213" s="122" t="s">
        <v>255</v>
      </c>
      <c r="E1213" s="123" t="s">
        <v>333</v>
      </c>
      <c r="F1213" s="152">
        <v>0</v>
      </c>
      <c r="G1213" s="124">
        <v>0</v>
      </c>
      <c r="H1213" s="124">
        <v>0</v>
      </c>
      <c r="I1213" s="124">
        <v>0</v>
      </c>
      <c r="J1213" s="105" t="s">
        <v>396</v>
      </c>
    </row>
    <row r="1214" spans="1:10" s="105" customFormat="1" ht="15.75" hidden="1" thickBot="1" x14ac:dyDescent="0.3">
      <c r="A1214" s="107"/>
      <c r="B1214" s="108"/>
      <c r="C1214" s="109"/>
      <c r="D1214" s="109"/>
      <c r="E1214" s="110" t="s">
        <v>334</v>
      </c>
      <c r="F1214" s="148"/>
      <c r="G1214" s="112"/>
      <c r="H1214" s="112"/>
      <c r="I1214" s="112"/>
      <c r="J1214" s="105" t="s">
        <v>396</v>
      </c>
    </row>
    <row r="1215" spans="1:10" s="105" customFormat="1" ht="15.75" hidden="1" thickBot="1" x14ac:dyDescent="0.3">
      <c r="A1215" s="107"/>
      <c r="B1215" s="108"/>
      <c r="C1215" s="109"/>
      <c r="D1215" s="109"/>
      <c r="E1215" s="110" t="s">
        <v>335</v>
      </c>
      <c r="F1215" s="148"/>
      <c r="G1215" s="112"/>
      <c r="H1215" s="112"/>
      <c r="I1215" s="112"/>
      <c r="J1215" s="105" t="s">
        <v>396</v>
      </c>
    </row>
    <row r="1216" spans="1:10" s="105" customFormat="1" ht="15.75" hidden="1" thickBot="1" x14ac:dyDescent="0.3">
      <c r="A1216" s="103"/>
      <c r="B1216" s="113"/>
      <c r="E1216" s="106"/>
      <c r="F1216" s="146"/>
      <c r="G1216" s="102"/>
      <c r="H1216" s="102"/>
      <c r="I1216" s="102"/>
      <c r="J1216" s="105" t="s">
        <v>396</v>
      </c>
    </row>
    <row r="1217" spans="1:10" s="166" customFormat="1" ht="33.75" customHeight="1" x14ac:dyDescent="0.25">
      <c r="A1217" s="309" t="s">
        <v>92</v>
      </c>
      <c r="B1217" s="310"/>
      <c r="C1217" s="311" t="s">
        <v>264</v>
      </c>
      <c r="D1217" s="311" t="s">
        <v>265</v>
      </c>
      <c r="E1217" s="311"/>
      <c r="F1217" s="312"/>
      <c r="G1217" s="313"/>
      <c r="H1217" s="313"/>
      <c r="I1217" s="313"/>
      <c r="J1217" s="166" t="s">
        <v>481</v>
      </c>
    </row>
    <row r="1218" spans="1:10" s="164" customFormat="1" ht="23.25" x14ac:dyDescent="0.25">
      <c r="A1218" s="171"/>
      <c r="B1218" s="195"/>
      <c r="F1218" s="194"/>
      <c r="G1218" s="173"/>
      <c r="H1218" s="173"/>
      <c r="I1218" s="173"/>
      <c r="J1218" s="166" t="s">
        <v>481</v>
      </c>
    </row>
    <row r="1219" spans="1:10" s="105" customFormat="1" ht="15" hidden="1" x14ac:dyDescent="0.25">
      <c r="A1219" s="114">
        <v>1401</v>
      </c>
      <c r="B1219" s="115" t="s">
        <v>96</v>
      </c>
      <c r="C1219" s="116" t="s">
        <v>93</v>
      </c>
      <c r="D1219" s="116" t="s">
        <v>266</v>
      </c>
      <c r="E1219" s="117"/>
      <c r="F1219" s="118"/>
      <c r="G1219" s="119"/>
      <c r="H1219" s="119"/>
      <c r="I1219" s="119"/>
      <c r="J1219" s="105" t="s">
        <v>418</v>
      </c>
    </row>
    <row r="1220" spans="1:10" s="105" customFormat="1" ht="15" hidden="1" x14ac:dyDescent="0.25">
      <c r="A1220" s="103"/>
      <c r="B1220" s="104" t="s">
        <v>98</v>
      </c>
      <c r="D1220" s="105" t="s">
        <v>99</v>
      </c>
      <c r="E1220" s="106" t="s">
        <v>333</v>
      </c>
      <c r="F1220" s="101">
        <v>0</v>
      </c>
      <c r="G1220" s="102">
        <v>0</v>
      </c>
      <c r="H1220" s="102">
        <v>0</v>
      </c>
      <c r="I1220" s="102">
        <f>F1220+G1220-H1220</f>
        <v>0</v>
      </c>
      <c r="J1220" s="105" t="s">
        <v>418</v>
      </c>
    </row>
    <row r="1221" spans="1:10" s="105" customFormat="1" ht="15" hidden="1" x14ac:dyDescent="0.25">
      <c r="A1221" s="103"/>
      <c r="B1221" s="104"/>
      <c r="E1221" s="106" t="s">
        <v>334</v>
      </c>
      <c r="F1221" s="101">
        <v>0</v>
      </c>
      <c r="G1221" s="102">
        <v>0</v>
      </c>
      <c r="H1221" s="102">
        <v>0</v>
      </c>
      <c r="I1221" s="102">
        <f>F1221+G1221-H1221</f>
        <v>0</v>
      </c>
      <c r="J1221" s="105" t="s">
        <v>418</v>
      </c>
    </row>
    <row r="1222" spans="1:10" s="105" customFormat="1" ht="15" hidden="1" x14ac:dyDescent="0.25">
      <c r="A1222" s="103"/>
      <c r="B1222" s="104"/>
      <c r="E1222" s="106" t="s">
        <v>335</v>
      </c>
      <c r="F1222" s="101">
        <f>SUM(F1220:F1221)</f>
        <v>0</v>
      </c>
      <c r="G1222" s="102">
        <v>0</v>
      </c>
      <c r="H1222" s="102">
        <v>0</v>
      </c>
      <c r="I1222" s="102">
        <f t="shared" ref="I1222" si="351">F1222+G1222-H1222</f>
        <v>0</v>
      </c>
      <c r="J1222" s="105" t="s">
        <v>418</v>
      </c>
    </row>
    <row r="1223" spans="1:10" s="105" customFormat="1" ht="15" hidden="1" x14ac:dyDescent="0.25">
      <c r="A1223" s="103"/>
      <c r="B1223" s="104"/>
      <c r="E1223" s="106"/>
      <c r="F1223" s="101"/>
      <c r="G1223" s="102"/>
      <c r="H1223" s="102"/>
      <c r="I1223" s="102"/>
      <c r="J1223" s="105" t="s">
        <v>418</v>
      </c>
    </row>
    <row r="1224" spans="1:10" s="105" customFormat="1" ht="15" hidden="1" x14ac:dyDescent="0.25">
      <c r="A1224" s="103"/>
      <c r="B1224" s="104" t="s">
        <v>100</v>
      </c>
      <c r="D1224" s="105" t="s">
        <v>101</v>
      </c>
      <c r="E1224" s="106" t="s">
        <v>333</v>
      </c>
      <c r="F1224" s="101">
        <v>0</v>
      </c>
      <c r="G1224" s="102">
        <v>0</v>
      </c>
      <c r="H1224" s="102">
        <v>0</v>
      </c>
      <c r="I1224" s="102">
        <f>F1224+G1224-H1224</f>
        <v>0</v>
      </c>
      <c r="J1224" s="105" t="s">
        <v>418</v>
      </c>
    </row>
    <row r="1225" spans="1:10" s="105" customFormat="1" ht="15" hidden="1" x14ac:dyDescent="0.25">
      <c r="A1225" s="103"/>
      <c r="B1225" s="104"/>
      <c r="E1225" s="106" t="s">
        <v>334</v>
      </c>
      <c r="F1225" s="101">
        <v>0</v>
      </c>
      <c r="G1225" s="102">
        <v>0</v>
      </c>
      <c r="H1225" s="102">
        <v>0</v>
      </c>
      <c r="I1225" s="102">
        <f>F1225+G1225-H1225</f>
        <v>0</v>
      </c>
      <c r="J1225" s="105" t="s">
        <v>418</v>
      </c>
    </row>
    <row r="1226" spans="1:10" s="105" customFormat="1" ht="15" hidden="1" x14ac:dyDescent="0.25">
      <c r="A1226" s="103"/>
      <c r="B1226" s="104"/>
      <c r="E1226" s="106" t="s">
        <v>335</v>
      </c>
      <c r="F1226" s="101">
        <f>SUM(F1224:F1225)</f>
        <v>0</v>
      </c>
      <c r="G1226" s="102">
        <v>0</v>
      </c>
      <c r="H1226" s="102">
        <v>0</v>
      </c>
      <c r="I1226" s="102">
        <f t="shared" ref="I1226" si="352">F1226+G1226-H1226</f>
        <v>0</v>
      </c>
      <c r="J1226" s="105" t="s">
        <v>418</v>
      </c>
    </row>
    <row r="1227" spans="1:10" s="105" customFormat="1" ht="15" hidden="1" x14ac:dyDescent="0.25">
      <c r="A1227" s="103"/>
      <c r="B1227" s="104"/>
      <c r="E1227" s="106"/>
      <c r="F1227" s="101"/>
      <c r="G1227" s="102"/>
      <c r="H1227" s="102"/>
      <c r="I1227" s="102"/>
      <c r="J1227" s="105" t="s">
        <v>418</v>
      </c>
    </row>
    <row r="1228" spans="1:10" s="105" customFormat="1" ht="15" hidden="1" x14ac:dyDescent="0.25">
      <c r="A1228" s="103"/>
      <c r="B1228" s="104" t="s">
        <v>109</v>
      </c>
      <c r="D1228" s="105" t="s">
        <v>110</v>
      </c>
      <c r="E1228" s="106" t="s">
        <v>333</v>
      </c>
      <c r="F1228" s="101">
        <v>0</v>
      </c>
      <c r="G1228" s="102">
        <v>0</v>
      </c>
      <c r="H1228" s="102">
        <v>0</v>
      </c>
      <c r="I1228" s="102">
        <f>F1228+G1228-H1228</f>
        <v>0</v>
      </c>
      <c r="J1228" s="105" t="s">
        <v>418</v>
      </c>
    </row>
    <row r="1229" spans="1:10" s="105" customFormat="1" ht="15" hidden="1" x14ac:dyDescent="0.25">
      <c r="A1229" s="103"/>
      <c r="B1229" s="104"/>
      <c r="E1229" s="106" t="s">
        <v>334</v>
      </c>
      <c r="F1229" s="101">
        <v>0</v>
      </c>
      <c r="G1229" s="102">
        <v>0</v>
      </c>
      <c r="H1229" s="102">
        <v>0</v>
      </c>
      <c r="I1229" s="102">
        <f>F1229+G1229-H1229</f>
        <v>0</v>
      </c>
      <c r="J1229" s="105" t="s">
        <v>418</v>
      </c>
    </row>
    <row r="1230" spans="1:10" s="105" customFormat="1" ht="15" hidden="1" x14ac:dyDescent="0.25">
      <c r="A1230" s="103"/>
      <c r="B1230" s="104"/>
      <c r="E1230" s="106" t="s">
        <v>335</v>
      </c>
      <c r="F1230" s="101">
        <f>SUM(F1228:F1229)</f>
        <v>0</v>
      </c>
      <c r="G1230" s="102">
        <v>0</v>
      </c>
      <c r="H1230" s="102">
        <v>0</v>
      </c>
      <c r="I1230" s="102">
        <f t="shared" ref="I1230" si="353">F1230+G1230-H1230</f>
        <v>0</v>
      </c>
      <c r="J1230" s="105" t="s">
        <v>418</v>
      </c>
    </row>
    <row r="1231" spans="1:10" s="105" customFormat="1" ht="15" hidden="1" x14ac:dyDescent="0.25">
      <c r="A1231" s="103"/>
      <c r="B1231" s="104"/>
      <c r="E1231" s="106"/>
      <c r="F1231" s="101"/>
      <c r="G1231" s="102"/>
      <c r="H1231" s="102"/>
      <c r="I1231" s="102"/>
      <c r="J1231" s="105" t="s">
        <v>418</v>
      </c>
    </row>
    <row r="1232" spans="1:10" s="105" customFormat="1" ht="15" hidden="1" x14ac:dyDescent="0.25">
      <c r="A1232" s="107"/>
      <c r="B1232" s="108" t="s">
        <v>102</v>
      </c>
      <c r="C1232" s="109" t="s">
        <v>93</v>
      </c>
      <c r="D1232" s="109" t="s">
        <v>266</v>
      </c>
      <c r="E1232" s="110" t="s">
        <v>333</v>
      </c>
      <c r="F1232" s="111">
        <f>F1228+F1224+F1220</f>
        <v>0</v>
      </c>
      <c r="G1232" s="111">
        <f>G1228+G1224+G1220</f>
        <v>0</v>
      </c>
      <c r="H1232" s="111">
        <f>H1228+H1224+H1220</f>
        <v>0</v>
      </c>
      <c r="I1232" s="111">
        <f>I1228+I1224+I1220</f>
        <v>0</v>
      </c>
      <c r="J1232" s="105" t="s">
        <v>418</v>
      </c>
    </row>
    <row r="1233" spans="1:10" s="105" customFormat="1" ht="15" hidden="1" x14ac:dyDescent="0.25">
      <c r="A1233" s="107"/>
      <c r="B1233" s="108"/>
      <c r="C1233" s="109"/>
      <c r="D1233" s="109"/>
      <c r="E1233" s="110" t="s">
        <v>334</v>
      </c>
      <c r="F1233" s="111">
        <f t="shared" ref="F1233:I1233" si="354">F1229+F1225+F1221</f>
        <v>0</v>
      </c>
      <c r="G1233" s="111">
        <f t="shared" si="354"/>
        <v>0</v>
      </c>
      <c r="H1233" s="111">
        <f t="shared" si="354"/>
        <v>0</v>
      </c>
      <c r="I1233" s="111">
        <f t="shared" si="354"/>
        <v>0</v>
      </c>
      <c r="J1233" s="105" t="s">
        <v>418</v>
      </c>
    </row>
    <row r="1234" spans="1:10" s="105" customFormat="1" ht="15" hidden="1" x14ac:dyDescent="0.25">
      <c r="A1234" s="107"/>
      <c r="B1234" s="108"/>
      <c r="C1234" s="109"/>
      <c r="D1234" s="109"/>
      <c r="E1234" s="110" t="s">
        <v>335</v>
      </c>
      <c r="F1234" s="111">
        <f t="shared" ref="F1234:I1234" si="355">F1230+F1226+F1222</f>
        <v>0</v>
      </c>
      <c r="G1234" s="111">
        <f t="shared" si="355"/>
        <v>0</v>
      </c>
      <c r="H1234" s="111">
        <f t="shared" si="355"/>
        <v>0</v>
      </c>
      <c r="I1234" s="111">
        <f t="shared" si="355"/>
        <v>0</v>
      </c>
      <c r="J1234" s="105" t="s">
        <v>418</v>
      </c>
    </row>
    <row r="1235" spans="1:10" s="105" customFormat="1" ht="15" hidden="1" x14ac:dyDescent="0.25">
      <c r="A1235" s="103"/>
      <c r="B1235" s="113"/>
      <c r="E1235" s="106"/>
      <c r="F1235" s="101"/>
      <c r="G1235" s="102"/>
      <c r="H1235" s="102"/>
      <c r="I1235" s="102"/>
      <c r="J1235" s="105" t="s">
        <v>418</v>
      </c>
    </row>
    <row r="1236" spans="1:10" s="105" customFormat="1" ht="15" hidden="1" x14ac:dyDescent="0.25">
      <c r="A1236" s="114">
        <v>1402</v>
      </c>
      <c r="B1236" s="116" t="s">
        <v>96</v>
      </c>
      <c r="C1236" s="116" t="s">
        <v>104</v>
      </c>
      <c r="D1236" s="116" t="s">
        <v>267</v>
      </c>
      <c r="E1236" s="117"/>
      <c r="F1236" s="118"/>
      <c r="G1236" s="119"/>
      <c r="H1236" s="119"/>
      <c r="I1236" s="119"/>
      <c r="J1236" s="105" t="s">
        <v>419</v>
      </c>
    </row>
    <row r="1237" spans="1:10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5" t="s">
        <v>419</v>
      </c>
    </row>
    <row r="1238" spans="1:10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5" t="s">
        <v>419</v>
      </c>
    </row>
    <row r="1239" spans="1:10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356">F1239+G1239-H1239</f>
        <v>0</v>
      </c>
      <c r="J1239" s="105" t="s">
        <v>419</v>
      </c>
    </row>
    <row r="1240" spans="1:10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5" t="s">
        <v>419</v>
      </c>
    </row>
    <row r="1241" spans="1:10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5" t="s">
        <v>419</v>
      </c>
    </row>
    <row r="1242" spans="1:10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5" t="s">
        <v>419</v>
      </c>
    </row>
    <row r="1243" spans="1:10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357">F1243+G1243-H1243</f>
        <v>0</v>
      </c>
      <c r="J1243" s="105" t="s">
        <v>419</v>
      </c>
    </row>
    <row r="1244" spans="1:10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5" t="s">
        <v>419</v>
      </c>
    </row>
    <row r="1245" spans="1:10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5" t="s">
        <v>419</v>
      </c>
    </row>
    <row r="1246" spans="1:10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5" t="s">
        <v>419</v>
      </c>
    </row>
    <row r="1247" spans="1:10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358">F1247+G1247-H1247</f>
        <v>0</v>
      </c>
      <c r="J1247" s="105" t="s">
        <v>419</v>
      </c>
    </row>
    <row r="1248" spans="1:10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5" t="s">
        <v>419</v>
      </c>
    </row>
    <row r="1249" spans="1:10" s="105" customFormat="1" ht="15" hidden="1" x14ac:dyDescent="0.25">
      <c r="A1249" s="107"/>
      <c r="B1249" s="108" t="s">
        <v>102</v>
      </c>
      <c r="C1249" s="109" t="s">
        <v>104</v>
      </c>
      <c r="D1249" s="109" t="s">
        <v>267</v>
      </c>
      <c r="E1249" s="110" t="s">
        <v>333</v>
      </c>
      <c r="F1249" s="111">
        <f>F1245+F1241+F1237</f>
        <v>0</v>
      </c>
      <c r="G1249" s="111">
        <f>G1245+G1241+G1237</f>
        <v>0</v>
      </c>
      <c r="H1249" s="111">
        <f>H1245+H1241+H1237</f>
        <v>0</v>
      </c>
      <c r="I1249" s="111">
        <f>I1245+I1241+I1237</f>
        <v>0</v>
      </c>
      <c r="J1249" s="105" t="s">
        <v>419</v>
      </c>
    </row>
    <row r="1250" spans="1:10" s="105" customFormat="1" ht="15" hidden="1" x14ac:dyDescent="0.25">
      <c r="A1250" s="107"/>
      <c r="B1250" s="108"/>
      <c r="C1250" s="109"/>
      <c r="D1250" s="109"/>
      <c r="E1250" s="110" t="s">
        <v>334</v>
      </c>
      <c r="F1250" s="111">
        <f t="shared" ref="F1250:I1250" si="359">F1246+F1242+F1238</f>
        <v>0</v>
      </c>
      <c r="G1250" s="111">
        <f t="shared" si="359"/>
        <v>0</v>
      </c>
      <c r="H1250" s="111">
        <f t="shared" si="359"/>
        <v>0</v>
      </c>
      <c r="I1250" s="111">
        <f t="shared" si="359"/>
        <v>0</v>
      </c>
      <c r="J1250" s="105" t="s">
        <v>419</v>
      </c>
    </row>
    <row r="1251" spans="1:10" s="105" customFormat="1" ht="15" hidden="1" x14ac:dyDescent="0.25">
      <c r="A1251" s="107"/>
      <c r="B1251" s="108"/>
      <c r="C1251" s="109"/>
      <c r="D1251" s="109"/>
      <c r="E1251" s="110" t="s">
        <v>335</v>
      </c>
      <c r="F1251" s="111">
        <f t="shared" ref="F1251:I1251" si="360">F1247+F1243+F1239</f>
        <v>0</v>
      </c>
      <c r="G1251" s="111">
        <f t="shared" si="360"/>
        <v>0</v>
      </c>
      <c r="H1251" s="111">
        <f t="shared" si="360"/>
        <v>0</v>
      </c>
      <c r="I1251" s="111">
        <f t="shared" si="360"/>
        <v>0</v>
      </c>
      <c r="J1251" s="105" t="s">
        <v>419</v>
      </c>
    </row>
    <row r="1252" spans="1:10" s="105" customFormat="1" ht="15" hidden="1" x14ac:dyDescent="0.25">
      <c r="A1252" s="103"/>
      <c r="B1252" s="113"/>
      <c r="E1252" s="106"/>
      <c r="F1252" s="101"/>
      <c r="G1252" s="102"/>
      <c r="H1252" s="102"/>
      <c r="I1252" s="102"/>
      <c r="J1252" s="105" t="s">
        <v>419</v>
      </c>
    </row>
    <row r="1253" spans="1:10" s="164" customFormat="1" ht="23.25" x14ac:dyDescent="0.25">
      <c r="A1253" s="174">
        <v>1403</v>
      </c>
      <c r="B1253" s="176" t="s">
        <v>96</v>
      </c>
      <c r="C1253" s="176" t="s">
        <v>268</v>
      </c>
      <c r="D1253" s="176" t="s">
        <v>269</v>
      </c>
      <c r="E1253" s="176"/>
      <c r="F1253" s="198"/>
      <c r="G1253" s="178"/>
      <c r="H1253" s="178"/>
      <c r="I1253" s="178"/>
      <c r="J1253" s="164" t="s">
        <v>420</v>
      </c>
    </row>
    <row r="1254" spans="1:10" s="164" customFormat="1" ht="23.25" x14ac:dyDescent="0.25">
      <c r="A1254" s="171"/>
      <c r="B1254" s="179" t="s">
        <v>98</v>
      </c>
      <c r="D1254" s="164" t="s">
        <v>99</v>
      </c>
      <c r="E1254" s="164" t="s">
        <v>333</v>
      </c>
      <c r="F1254" s="194">
        <v>30000</v>
      </c>
      <c r="G1254" s="173">
        <v>0</v>
      </c>
      <c r="H1254" s="173">
        <v>0</v>
      </c>
      <c r="I1254" s="173">
        <v>94953.98</v>
      </c>
      <c r="J1254" s="164" t="s">
        <v>420</v>
      </c>
    </row>
    <row r="1255" spans="1:10" s="164" customFormat="1" ht="23.25" x14ac:dyDescent="0.25">
      <c r="A1255" s="171"/>
      <c r="B1255" s="179"/>
      <c r="E1255" s="164" t="s">
        <v>334</v>
      </c>
      <c r="F1255" s="194">
        <v>150000</v>
      </c>
      <c r="G1255" s="173">
        <v>0</v>
      </c>
      <c r="H1255" s="173">
        <v>0</v>
      </c>
      <c r="I1255" s="173">
        <f>F1255+G1255-H1255</f>
        <v>150000</v>
      </c>
      <c r="J1255" s="164" t="s">
        <v>420</v>
      </c>
    </row>
    <row r="1256" spans="1:10" s="164" customFormat="1" ht="23.25" x14ac:dyDescent="0.25">
      <c r="A1256" s="171"/>
      <c r="B1256" s="179"/>
      <c r="E1256" s="164" t="s">
        <v>335</v>
      </c>
      <c r="F1256" s="194">
        <v>180000</v>
      </c>
      <c r="G1256" s="173">
        <v>64953.98</v>
      </c>
      <c r="H1256" s="173">
        <v>0</v>
      </c>
      <c r="I1256" s="173">
        <f t="shared" ref="I1256" si="361">F1256+G1256-H1256</f>
        <v>244953.98</v>
      </c>
      <c r="J1256" s="164" t="s">
        <v>420</v>
      </c>
    </row>
    <row r="1257" spans="1:10" s="164" customFormat="1" ht="23.25" x14ac:dyDescent="0.25">
      <c r="A1257" s="171"/>
      <c r="B1257" s="179"/>
      <c r="F1257" s="194"/>
      <c r="G1257" s="173"/>
      <c r="H1257" s="173"/>
      <c r="I1257" s="173"/>
      <c r="J1257" s="164" t="s">
        <v>420</v>
      </c>
    </row>
    <row r="1258" spans="1:10" s="164" customFormat="1" ht="23.25" x14ac:dyDescent="0.25">
      <c r="A1258" s="171"/>
      <c r="B1258" s="179" t="s">
        <v>100</v>
      </c>
      <c r="D1258" s="164" t="s">
        <v>101</v>
      </c>
      <c r="E1258" s="164" t="s">
        <v>333</v>
      </c>
      <c r="F1258" s="194">
        <v>0</v>
      </c>
      <c r="G1258" s="173">
        <v>0</v>
      </c>
      <c r="H1258" s="173">
        <v>0</v>
      </c>
      <c r="I1258" s="173">
        <f>F1258+G1258-H1258</f>
        <v>0</v>
      </c>
      <c r="J1258" s="164" t="s">
        <v>420</v>
      </c>
    </row>
    <row r="1259" spans="1:10" s="164" customFormat="1" ht="23.25" x14ac:dyDescent="0.25">
      <c r="A1259" s="171"/>
      <c r="B1259" s="179"/>
      <c r="E1259" s="164" t="s">
        <v>334</v>
      </c>
      <c r="F1259" s="194">
        <v>0</v>
      </c>
      <c r="G1259" s="173">
        <v>0</v>
      </c>
      <c r="H1259" s="173">
        <v>0</v>
      </c>
      <c r="I1259" s="173">
        <f>F1259+G1259-H1259</f>
        <v>0</v>
      </c>
      <c r="J1259" s="164" t="s">
        <v>420</v>
      </c>
    </row>
    <row r="1260" spans="1:10" s="164" customFormat="1" ht="23.25" x14ac:dyDescent="0.25">
      <c r="A1260" s="171"/>
      <c r="B1260" s="179"/>
      <c r="E1260" s="164" t="s">
        <v>335</v>
      </c>
      <c r="F1260" s="194">
        <f>SUM(F1258:F1259)</f>
        <v>0</v>
      </c>
      <c r="G1260" s="173">
        <v>0</v>
      </c>
      <c r="H1260" s="173">
        <v>0</v>
      </c>
      <c r="I1260" s="173">
        <f t="shared" ref="I1260" si="362">F1260+G1260-H1260</f>
        <v>0</v>
      </c>
      <c r="J1260" s="164" t="s">
        <v>420</v>
      </c>
    </row>
    <row r="1261" spans="1:10" s="164" customFormat="1" ht="23.25" x14ac:dyDescent="0.25">
      <c r="A1261" s="171"/>
      <c r="B1261" s="179"/>
      <c r="F1261" s="194"/>
      <c r="G1261" s="173"/>
      <c r="H1261" s="173"/>
      <c r="I1261" s="173"/>
      <c r="J1261" s="164" t="s">
        <v>420</v>
      </c>
    </row>
    <row r="1262" spans="1:10" s="164" customFormat="1" ht="46.5" hidden="1" x14ac:dyDescent="0.25">
      <c r="A1262" s="171"/>
      <c r="B1262" s="179" t="s">
        <v>109</v>
      </c>
      <c r="D1262" s="164" t="s">
        <v>110</v>
      </c>
      <c r="E1262" s="164" t="s">
        <v>333</v>
      </c>
      <c r="F1262" s="194">
        <v>0</v>
      </c>
      <c r="G1262" s="173">
        <v>0</v>
      </c>
      <c r="H1262" s="173">
        <v>0</v>
      </c>
      <c r="I1262" s="173">
        <f>F1262+G1262-H1262</f>
        <v>0</v>
      </c>
      <c r="J1262" s="164" t="s">
        <v>420</v>
      </c>
    </row>
    <row r="1263" spans="1:10" s="164" customFormat="1" ht="23.25" hidden="1" x14ac:dyDescent="0.25">
      <c r="A1263" s="171"/>
      <c r="B1263" s="179"/>
      <c r="E1263" s="164" t="s">
        <v>334</v>
      </c>
      <c r="F1263" s="194">
        <v>0</v>
      </c>
      <c r="G1263" s="173">
        <v>0</v>
      </c>
      <c r="H1263" s="173">
        <v>0</v>
      </c>
      <c r="I1263" s="173">
        <f>F1263+G1263-H1263</f>
        <v>0</v>
      </c>
      <c r="J1263" s="164" t="s">
        <v>420</v>
      </c>
    </row>
    <row r="1264" spans="1:10" s="164" customFormat="1" ht="23.25" hidden="1" x14ac:dyDescent="0.25">
      <c r="A1264" s="171"/>
      <c r="B1264" s="179"/>
      <c r="E1264" s="164" t="s">
        <v>335</v>
      </c>
      <c r="F1264" s="194">
        <f>SUM(F1262:F1263)</f>
        <v>0</v>
      </c>
      <c r="G1264" s="173">
        <v>0</v>
      </c>
      <c r="H1264" s="173">
        <v>0</v>
      </c>
      <c r="I1264" s="173">
        <f t="shared" ref="I1264" si="363">F1264+G1264-H1264</f>
        <v>0</v>
      </c>
      <c r="J1264" s="164" t="s">
        <v>420</v>
      </c>
    </row>
    <row r="1265" spans="1:10" s="164" customFormat="1" ht="23.25" x14ac:dyDescent="0.25">
      <c r="A1265" s="171"/>
      <c r="B1265" s="179"/>
      <c r="F1265" s="194"/>
      <c r="G1265" s="173"/>
      <c r="H1265" s="173"/>
      <c r="I1265" s="173"/>
      <c r="J1265" s="164" t="s">
        <v>420</v>
      </c>
    </row>
    <row r="1266" spans="1:10" s="164" customFormat="1" ht="46.5" x14ac:dyDescent="0.25">
      <c r="A1266" s="180"/>
      <c r="B1266" s="181" t="s">
        <v>102</v>
      </c>
      <c r="C1266" s="166" t="s">
        <v>268</v>
      </c>
      <c r="D1266" s="166" t="s">
        <v>269</v>
      </c>
      <c r="E1266" s="166" t="s">
        <v>333</v>
      </c>
      <c r="F1266" s="182">
        <f>F1262+F1258+F1254</f>
        <v>30000</v>
      </c>
      <c r="G1266" s="182">
        <f>G1262+G1258+G1254</f>
        <v>0</v>
      </c>
      <c r="H1266" s="182">
        <f>H1262+H1258+H1254</f>
        <v>0</v>
      </c>
      <c r="I1266" s="182">
        <f>I1262+I1258+I1254</f>
        <v>94953.98</v>
      </c>
      <c r="J1266" s="164" t="s">
        <v>420</v>
      </c>
    </row>
    <row r="1267" spans="1:10" s="164" customFormat="1" ht="23.25" x14ac:dyDescent="0.25">
      <c r="A1267" s="180"/>
      <c r="B1267" s="181"/>
      <c r="C1267" s="166"/>
      <c r="D1267" s="166"/>
      <c r="E1267" s="166" t="s">
        <v>334</v>
      </c>
      <c r="F1267" s="182">
        <f t="shared" ref="F1267:I1267" si="364">F1263+F1259+F1255</f>
        <v>150000</v>
      </c>
      <c r="G1267" s="182">
        <f t="shared" si="364"/>
        <v>0</v>
      </c>
      <c r="H1267" s="182">
        <f t="shared" si="364"/>
        <v>0</v>
      </c>
      <c r="I1267" s="182">
        <f t="shared" si="364"/>
        <v>150000</v>
      </c>
      <c r="J1267" s="164" t="s">
        <v>420</v>
      </c>
    </row>
    <row r="1268" spans="1:10" s="164" customFormat="1" ht="23.25" x14ac:dyDescent="0.25">
      <c r="A1268" s="180"/>
      <c r="B1268" s="181"/>
      <c r="C1268" s="166"/>
      <c r="D1268" s="166"/>
      <c r="E1268" s="166" t="s">
        <v>335</v>
      </c>
      <c r="F1268" s="182">
        <f t="shared" ref="F1268:I1268" si="365">F1264+F1260+F1256</f>
        <v>180000</v>
      </c>
      <c r="G1268" s="182">
        <f t="shared" si="365"/>
        <v>64953.98</v>
      </c>
      <c r="H1268" s="182">
        <f t="shared" si="365"/>
        <v>0</v>
      </c>
      <c r="I1268" s="182">
        <f t="shared" si="365"/>
        <v>244953.98</v>
      </c>
      <c r="J1268" s="164" t="s">
        <v>420</v>
      </c>
    </row>
    <row r="1269" spans="1:10" s="105" customFormat="1" ht="15" hidden="1" x14ac:dyDescent="0.25">
      <c r="A1269" s="103"/>
      <c r="B1269" s="113"/>
      <c r="E1269" s="106"/>
      <c r="F1269" s="101"/>
      <c r="G1269" s="102"/>
      <c r="H1269" s="102"/>
      <c r="I1269" s="102"/>
      <c r="J1269" s="105" t="s">
        <v>421</v>
      </c>
    </row>
    <row r="1270" spans="1:10" s="105" customFormat="1" ht="15" hidden="1" x14ac:dyDescent="0.25">
      <c r="A1270" s="114">
        <v>1404</v>
      </c>
      <c r="B1270" s="116" t="s">
        <v>96</v>
      </c>
      <c r="C1270" s="116" t="s">
        <v>230</v>
      </c>
      <c r="D1270" s="116" t="s">
        <v>270</v>
      </c>
      <c r="E1270" s="117"/>
      <c r="F1270" s="118"/>
      <c r="G1270" s="119"/>
      <c r="H1270" s="119"/>
      <c r="I1270" s="119"/>
      <c r="J1270" s="105" t="s">
        <v>421</v>
      </c>
    </row>
    <row r="1271" spans="1:10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5" t="s">
        <v>421</v>
      </c>
    </row>
    <row r="1272" spans="1:10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5" t="s">
        <v>421</v>
      </c>
    </row>
    <row r="1273" spans="1:10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366">F1273+G1273-H1273</f>
        <v>0</v>
      </c>
      <c r="J1273" s="105" t="s">
        <v>421</v>
      </c>
    </row>
    <row r="1274" spans="1:10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5" t="s">
        <v>421</v>
      </c>
    </row>
    <row r="1275" spans="1:10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5" t="s">
        <v>421</v>
      </c>
    </row>
    <row r="1276" spans="1:10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5" t="s">
        <v>421</v>
      </c>
    </row>
    <row r="1277" spans="1:10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367">F1277+G1277-H1277</f>
        <v>0</v>
      </c>
      <c r="J1277" s="105" t="s">
        <v>421</v>
      </c>
    </row>
    <row r="1278" spans="1:10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5" t="s">
        <v>421</v>
      </c>
    </row>
    <row r="1279" spans="1:10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5" t="s">
        <v>421</v>
      </c>
    </row>
    <row r="1280" spans="1:10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5" t="s">
        <v>421</v>
      </c>
    </row>
    <row r="1281" spans="1:10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368">F1281+G1281-H1281</f>
        <v>0</v>
      </c>
      <c r="J1281" s="105" t="s">
        <v>421</v>
      </c>
    </row>
    <row r="1282" spans="1:10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5" t="s">
        <v>421</v>
      </c>
    </row>
    <row r="1283" spans="1:10" s="105" customFormat="1" ht="15" hidden="1" x14ac:dyDescent="0.25">
      <c r="A1283" s="107"/>
      <c r="B1283" s="108" t="s">
        <v>102</v>
      </c>
      <c r="C1283" s="109" t="s">
        <v>230</v>
      </c>
      <c r="D1283" s="109" t="s">
        <v>270</v>
      </c>
      <c r="E1283" s="110" t="s">
        <v>333</v>
      </c>
      <c r="F1283" s="111">
        <f>F1279+F1275+F1271</f>
        <v>0</v>
      </c>
      <c r="G1283" s="111">
        <f>G1279+G1275+G1271</f>
        <v>0</v>
      </c>
      <c r="H1283" s="111">
        <f>H1279+H1275+H1271</f>
        <v>0</v>
      </c>
      <c r="I1283" s="111">
        <f>I1279+I1275+I1271</f>
        <v>0</v>
      </c>
      <c r="J1283" s="105" t="s">
        <v>421</v>
      </c>
    </row>
    <row r="1284" spans="1:10" s="105" customFormat="1" ht="15" hidden="1" x14ac:dyDescent="0.25">
      <c r="A1284" s="107"/>
      <c r="B1284" s="108"/>
      <c r="C1284" s="109"/>
      <c r="D1284" s="109"/>
      <c r="E1284" s="110" t="s">
        <v>334</v>
      </c>
      <c r="F1284" s="111">
        <f t="shared" ref="F1284:I1284" si="369">F1280+F1276+F1272</f>
        <v>0</v>
      </c>
      <c r="G1284" s="111">
        <f t="shared" si="369"/>
        <v>0</v>
      </c>
      <c r="H1284" s="111">
        <f t="shared" si="369"/>
        <v>0</v>
      </c>
      <c r="I1284" s="111">
        <f t="shared" si="369"/>
        <v>0</v>
      </c>
      <c r="J1284" s="105" t="s">
        <v>421</v>
      </c>
    </row>
    <row r="1285" spans="1:10" s="105" customFormat="1" ht="15" hidden="1" x14ac:dyDescent="0.25">
      <c r="A1285" s="107"/>
      <c r="B1285" s="108"/>
      <c r="C1285" s="109"/>
      <c r="D1285" s="109"/>
      <c r="E1285" s="110" t="s">
        <v>335</v>
      </c>
      <c r="F1285" s="111">
        <f t="shared" ref="F1285:I1285" si="370">F1281+F1277+F1273</f>
        <v>0</v>
      </c>
      <c r="G1285" s="111">
        <f t="shared" si="370"/>
        <v>0</v>
      </c>
      <c r="H1285" s="111">
        <f t="shared" si="370"/>
        <v>0</v>
      </c>
      <c r="I1285" s="111">
        <f t="shared" si="370"/>
        <v>0</v>
      </c>
      <c r="J1285" s="105" t="s">
        <v>421</v>
      </c>
    </row>
    <row r="1286" spans="1:10" s="105" customFormat="1" ht="15" hidden="1" x14ac:dyDescent="0.25">
      <c r="A1286" s="103"/>
      <c r="B1286" s="113"/>
      <c r="E1286" s="106"/>
      <c r="F1286" s="101"/>
      <c r="G1286" s="102"/>
      <c r="H1286" s="102"/>
      <c r="I1286" s="102"/>
      <c r="J1286" s="105" t="s">
        <v>421</v>
      </c>
    </row>
    <row r="1287" spans="1:10" s="105" customFormat="1" ht="45" hidden="1" x14ac:dyDescent="0.25">
      <c r="A1287" s="114">
        <v>1405</v>
      </c>
      <c r="B1287" s="116" t="s">
        <v>96</v>
      </c>
      <c r="C1287" s="116" t="s">
        <v>116</v>
      </c>
      <c r="D1287" s="116" t="s">
        <v>386</v>
      </c>
      <c r="E1287" s="117"/>
      <c r="F1287" s="118"/>
      <c r="G1287" s="119"/>
      <c r="H1287" s="119"/>
      <c r="I1287" s="119"/>
      <c r="J1287" s="105" t="s">
        <v>422</v>
      </c>
    </row>
    <row r="1288" spans="1:10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5" t="s">
        <v>422</v>
      </c>
    </row>
    <row r="1289" spans="1:10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5" t="s">
        <v>422</v>
      </c>
    </row>
    <row r="1290" spans="1:10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371">F1290+G1290-H1290</f>
        <v>0</v>
      </c>
      <c r="J1290" s="105" t="s">
        <v>422</v>
      </c>
    </row>
    <row r="1291" spans="1:10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5" t="s">
        <v>422</v>
      </c>
    </row>
    <row r="1292" spans="1:10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5" t="s">
        <v>422</v>
      </c>
    </row>
    <row r="1293" spans="1:10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5" t="s">
        <v>422</v>
      </c>
    </row>
    <row r="1294" spans="1:10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372">F1294+G1294-H1294</f>
        <v>0</v>
      </c>
      <c r="J1294" s="105" t="s">
        <v>422</v>
      </c>
    </row>
    <row r="1295" spans="1:10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5" t="s">
        <v>422</v>
      </c>
    </row>
    <row r="1296" spans="1:10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5" t="s">
        <v>422</v>
      </c>
    </row>
    <row r="1297" spans="1:10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5" t="s">
        <v>422</v>
      </c>
    </row>
    <row r="1298" spans="1:10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373">F1298+G1298-H1298</f>
        <v>0</v>
      </c>
      <c r="J1298" s="105" t="s">
        <v>422</v>
      </c>
    </row>
    <row r="1299" spans="1:10" s="105" customFormat="1" ht="15" hidden="1" x14ac:dyDescent="0.25">
      <c r="A1299" s="103"/>
      <c r="B1299" s="113"/>
      <c r="E1299" s="106"/>
      <c r="F1299" s="101"/>
      <c r="G1299" s="102"/>
      <c r="H1299" s="102"/>
      <c r="I1299" s="102"/>
      <c r="J1299" s="105" t="s">
        <v>422</v>
      </c>
    </row>
    <row r="1300" spans="1:10" s="105" customFormat="1" ht="45" hidden="1" x14ac:dyDescent="0.25">
      <c r="A1300" s="107"/>
      <c r="B1300" s="108" t="s">
        <v>102</v>
      </c>
      <c r="C1300" s="109" t="s">
        <v>116</v>
      </c>
      <c r="D1300" s="109" t="s">
        <v>386</v>
      </c>
      <c r="E1300" s="110" t="s">
        <v>333</v>
      </c>
      <c r="F1300" s="111">
        <f>F1296+F1292+F1288</f>
        <v>0</v>
      </c>
      <c r="G1300" s="111">
        <f>G1296+G1292+G1288</f>
        <v>0</v>
      </c>
      <c r="H1300" s="111">
        <f>H1296+H1292+H1288</f>
        <v>0</v>
      </c>
      <c r="I1300" s="111">
        <f>I1296+I1292+I1288</f>
        <v>0</v>
      </c>
      <c r="J1300" s="105" t="s">
        <v>422</v>
      </c>
    </row>
    <row r="1301" spans="1:10" s="105" customFormat="1" ht="15" hidden="1" x14ac:dyDescent="0.25">
      <c r="A1301" s="107"/>
      <c r="B1301" s="108"/>
      <c r="C1301" s="109"/>
      <c r="D1301" s="109"/>
      <c r="E1301" s="110" t="s">
        <v>334</v>
      </c>
      <c r="F1301" s="111">
        <f t="shared" ref="F1301:I1301" si="374">F1297+F1293+F1289</f>
        <v>0</v>
      </c>
      <c r="G1301" s="111">
        <f t="shared" si="374"/>
        <v>0</v>
      </c>
      <c r="H1301" s="111">
        <f t="shared" si="374"/>
        <v>0</v>
      </c>
      <c r="I1301" s="111">
        <f t="shared" si="374"/>
        <v>0</v>
      </c>
      <c r="J1301" s="105" t="s">
        <v>422</v>
      </c>
    </row>
    <row r="1302" spans="1:10" s="105" customFormat="1" ht="15" hidden="1" x14ac:dyDescent="0.25">
      <c r="A1302" s="107"/>
      <c r="B1302" s="108"/>
      <c r="C1302" s="109"/>
      <c r="D1302" s="109"/>
      <c r="E1302" s="110" t="s">
        <v>335</v>
      </c>
      <c r="F1302" s="111">
        <f t="shared" ref="F1302:I1302" si="375">F1298+F1294+F1290</f>
        <v>0</v>
      </c>
      <c r="G1302" s="111">
        <f t="shared" si="375"/>
        <v>0</v>
      </c>
      <c r="H1302" s="111">
        <f t="shared" si="375"/>
        <v>0</v>
      </c>
      <c r="I1302" s="111">
        <f t="shared" si="375"/>
        <v>0</v>
      </c>
      <c r="J1302" s="105" t="s">
        <v>422</v>
      </c>
    </row>
    <row r="1303" spans="1:10" s="105" customFormat="1" ht="15" hidden="1" x14ac:dyDescent="0.25">
      <c r="A1303" s="103"/>
      <c r="B1303" s="113"/>
      <c r="E1303" s="106"/>
      <c r="F1303" s="101"/>
      <c r="G1303" s="102"/>
      <c r="H1303" s="102"/>
      <c r="I1303" s="102"/>
      <c r="J1303" s="105" t="s">
        <v>422</v>
      </c>
    </row>
    <row r="1304" spans="1:10" s="164" customFormat="1" ht="46.5" x14ac:dyDescent="0.25">
      <c r="A1304" s="293" t="s">
        <v>271</v>
      </c>
      <c r="B1304" s="294"/>
      <c r="C1304" s="295"/>
      <c r="D1304" s="295" t="s">
        <v>265</v>
      </c>
      <c r="E1304" s="295" t="s">
        <v>333</v>
      </c>
      <c r="F1304" s="296">
        <f>F1300+F1283+F1266+F1249+F1232</f>
        <v>30000</v>
      </c>
      <c r="G1304" s="296">
        <f t="shared" ref="G1304:I1304" si="376">G1300+G1283+G1266+G1249+G1232</f>
        <v>0</v>
      </c>
      <c r="H1304" s="296">
        <f t="shared" si="376"/>
        <v>0</v>
      </c>
      <c r="I1304" s="296">
        <f t="shared" si="376"/>
        <v>94953.98</v>
      </c>
      <c r="J1304" s="164" t="s">
        <v>399</v>
      </c>
    </row>
    <row r="1305" spans="1:10" s="164" customFormat="1" ht="23.25" x14ac:dyDescent="0.25">
      <c r="A1305" s="297"/>
      <c r="B1305" s="298"/>
      <c r="C1305" s="299"/>
      <c r="D1305" s="299"/>
      <c r="E1305" s="299" t="s">
        <v>334</v>
      </c>
      <c r="F1305" s="300">
        <f t="shared" ref="F1305:I1306" si="377">F1301+F1284+F1267+F1250+F1233</f>
        <v>150000</v>
      </c>
      <c r="G1305" s="300">
        <f t="shared" si="377"/>
        <v>0</v>
      </c>
      <c r="H1305" s="300">
        <f t="shared" si="377"/>
        <v>0</v>
      </c>
      <c r="I1305" s="300">
        <f t="shared" si="377"/>
        <v>150000</v>
      </c>
      <c r="J1305" s="164" t="s">
        <v>399</v>
      </c>
    </row>
    <row r="1306" spans="1:10" s="164" customFormat="1" ht="23.25" x14ac:dyDescent="0.25">
      <c r="A1306" s="297"/>
      <c r="B1306" s="298"/>
      <c r="C1306" s="299"/>
      <c r="D1306" s="299"/>
      <c r="E1306" s="299" t="s">
        <v>335</v>
      </c>
      <c r="F1306" s="300">
        <f t="shared" si="377"/>
        <v>180000</v>
      </c>
      <c r="G1306" s="300">
        <f t="shared" si="377"/>
        <v>64953.98</v>
      </c>
      <c r="H1306" s="300">
        <f t="shared" si="377"/>
        <v>0</v>
      </c>
      <c r="I1306" s="300">
        <f t="shared" si="377"/>
        <v>244953.98</v>
      </c>
      <c r="J1306" s="164" t="s">
        <v>399</v>
      </c>
    </row>
    <row r="1307" spans="1:10" s="164" customFormat="1" ht="24" thickBot="1" x14ac:dyDescent="0.3">
      <c r="A1307" s="180"/>
      <c r="B1307" s="181"/>
      <c r="C1307" s="166"/>
      <c r="D1307" s="166"/>
      <c r="E1307" s="166"/>
      <c r="F1307" s="182"/>
      <c r="G1307" s="183"/>
      <c r="H1307" s="183"/>
      <c r="I1307" s="183"/>
      <c r="J1307" s="164" t="s">
        <v>399</v>
      </c>
    </row>
    <row r="1308" spans="1:10" s="166" customFormat="1" ht="46.5" x14ac:dyDescent="0.25">
      <c r="A1308" s="309" t="s">
        <v>92</v>
      </c>
      <c r="B1308" s="310"/>
      <c r="C1308" s="311" t="s">
        <v>272</v>
      </c>
      <c r="D1308" s="311" t="s">
        <v>273</v>
      </c>
      <c r="E1308" s="311"/>
      <c r="F1308" s="312"/>
      <c r="G1308" s="313"/>
      <c r="H1308" s="313"/>
      <c r="I1308" s="313"/>
      <c r="J1308" s="166" t="s">
        <v>482</v>
      </c>
    </row>
    <row r="1309" spans="1:10" s="164" customFormat="1" ht="23.25" x14ac:dyDescent="0.25">
      <c r="A1309" s="171"/>
      <c r="B1309" s="195"/>
      <c r="F1309" s="194"/>
      <c r="G1309" s="173"/>
      <c r="H1309" s="173"/>
      <c r="I1309" s="173"/>
      <c r="J1309" s="166" t="s">
        <v>482</v>
      </c>
    </row>
    <row r="1310" spans="1:10" s="105" customFormat="1" ht="15" hidden="1" x14ac:dyDescent="0.25">
      <c r="A1310" s="114">
        <v>1501</v>
      </c>
      <c r="B1310" s="116" t="s">
        <v>96</v>
      </c>
      <c r="C1310" s="116" t="s">
        <v>93</v>
      </c>
      <c r="D1310" s="116" t="s">
        <v>274</v>
      </c>
      <c r="E1310" s="117"/>
      <c r="F1310" s="118"/>
      <c r="G1310" s="119"/>
      <c r="H1310" s="119"/>
      <c r="I1310" s="119"/>
      <c r="J1310" s="105" t="s">
        <v>423</v>
      </c>
    </row>
    <row r="1311" spans="1:10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5" t="s">
        <v>423</v>
      </c>
    </row>
    <row r="1312" spans="1:10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5" t="s">
        <v>423</v>
      </c>
    </row>
    <row r="1313" spans="1:10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378">F1313+G1313-H1313</f>
        <v>0</v>
      </c>
      <c r="J1313" s="105" t="s">
        <v>423</v>
      </c>
    </row>
    <row r="1314" spans="1:10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5" t="s">
        <v>423</v>
      </c>
    </row>
    <row r="1315" spans="1:10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5" t="s">
        <v>423</v>
      </c>
    </row>
    <row r="1316" spans="1:10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5" t="s">
        <v>423</v>
      </c>
    </row>
    <row r="1317" spans="1:10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379">F1317+G1317-H1317</f>
        <v>0</v>
      </c>
      <c r="J1317" s="105" t="s">
        <v>423</v>
      </c>
    </row>
    <row r="1318" spans="1:10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5" t="s">
        <v>423</v>
      </c>
    </row>
    <row r="1319" spans="1:10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5" t="s">
        <v>423</v>
      </c>
    </row>
    <row r="1320" spans="1:10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5" t="s">
        <v>423</v>
      </c>
    </row>
    <row r="1321" spans="1:10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380">F1321+G1321-H1321</f>
        <v>0</v>
      </c>
      <c r="J1321" s="105" t="s">
        <v>423</v>
      </c>
    </row>
    <row r="1322" spans="1:10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5" t="s">
        <v>423</v>
      </c>
    </row>
    <row r="1323" spans="1:10" s="105" customFormat="1" ht="15" hidden="1" x14ac:dyDescent="0.25">
      <c r="A1323" s="107"/>
      <c r="B1323" s="108" t="s">
        <v>102</v>
      </c>
      <c r="C1323" s="109" t="s">
        <v>93</v>
      </c>
      <c r="D1323" s="109" t="s">
        <v>274</v>
      </c>
      <c r="E1323" s="110" t="s">
        <v>333</v>
      </c>
      <c r="F1323" s="111">
        <f>F1319+F1315+F1311</f>
        <v>0</v>
      </c>
      <c r="G1323" s="111">
        <f>G1319+G1315+G1311</f>
        <v>0</v>
      </c>
      <c r="H1323" s="111">
        <f>H1319+H1315+H1311</f>
        <v>0</v>
      </c>
      <c r="I1323" s="111">
        <f>I1319+I1315+I1311</f>
        <v>0</v>
      </c>
      <c r="J1323" s="105" t="s">
        <v>423</v>
      </c>
    </row>
    <row r="1324" spans="1:10" s="105" customFormat="1" ht="15" hidden="1" x14ac:dyDescent="0.25">
      <c r="A1324" s="107"/>
      <c r="B1324" s="108"/>
      <c r="C1324" s="109"/>
      <c r="D1324" s="109"/>
      <c r="E1324" s="110" t="s">
        <v>334</v>
      </c>
      <c r="F1324" s="111">
        <f t="shared" ref="F1324:I1324" si="381">F1320+F1316+F1312</f>
        <v>0</v>
      </c>
      <c r="G1324" s="111">
        <f t="shared" si="381"/>
        <v>0</v>
      </c>
      <c r="H1324" s="111">
        <f t="shared" si="381"/>
        <v>0</v>
      </c>
      <c r="I1324" s="111">
        <f t="shared" si="381"/>
        <v>0</v>
      </c>
      <c r="J1324" s="105" t="s">
        <v>423</v>
      </c>
    </row>
    <row r="1325" spans="1:10" s="105" customFormat="1" ht="15" hidden="1" x14ac:dyDescent="0.25">
      <c r="A1325" s="107"/>
      <c r="B1325" s="108"/>
      <c r="C1325" s="109"/>
      <c r="D1325" s="109"/>
      <c r="E1325" s="110" t="s">
        <v>335</v>
      </c>
      <c r="F1325" s="111">
        <f t="shared" ref="F1325:I1325" si="382">F1321+F1317+F1313</f>
        <v>0</v>
      </c>
      <c r="G1325" s="111">
        <f t="shared" si="382"/>
        <v>0</v>
      </c>
      <c r="H1325" s="111">
        <f t="shared" si="382"/>
        <v>0</v>
      </c>
      <c r="I1325" s="111">
        <f t="shared" si="382"/>
        <v>0</v>
      </c>
      <c r="J1325" s="105" t="s">
        <v>423</v>
      </c>
    </row>
    <row r="1326" spans="1:10" s="105" customFormat="1" ht="15" hidden="1" x14ac:dyDescent="0.25">
      <c r="A1326" s="103"/>
      <c r="B1326" s="113"/>
      <c r="E1326" s="106"/>
      <c r="F1326" s="101"/>
      <c r="G1326" s="102"/>
      <c r="H1326" s="102"/>
      <c r="I1326" s="102"/>
      <c r="J1326" s="105" t="s">
        <v>423</v>
      </c>
    </row>
    <row r="1327" spans="1:10" s="164" customFormat="1" ht="23.25" x14ac:dyDescent="0.25">
      <c r="A1327" s="174">
        <v>1502</v>
      </c>
      <c r="B1327" s="176" t="s">
        <v>96</v>
      </c>
      <c r="C1327" s="176" t="s">
        <v>104</v>
      </c>
      <c r="D1327" s="176" t="s">
        <v>275</v>
      </c>
      <c r="E1327" s="176"/>
      <c r="F1327" s="198"/>
      <c r="G1327" s="178"/>
      <c r="H1327" s="178"/>
      <c r="I1327" s="178"/>
      <c r="J1327" s="164" t="s">
        <v>424</v>
      </c>
    </row>
    <row r="1328" spans="1:10" s="164" customFormat="1" ht="23.25" x14ac:dyDescent="0.25">
      <c r="A1328" s="171"/>
      <c r="B1328" s="179" t="s">
        <v>98</v>
      </c>
      <c r="D1328" s="164" t="s">
        <v>99</v>
      </c>
      <c r="E1328" s="164" t="s">
        <v>333</v>
      </c>
      <c r="F1328" s="194">
        <v>0</v>
      </c>
      <c r="G1328" s="173"/>
      <c r="H1328" s="173">
        <v>0</v>
      </c>
      <c r="I1328" s="173">
        <f>F1328+G1328-H1328</f>
        <v>0</v>
      </c>
      <c r="J1328" s="164" t="s">
        <v>424</v>
      </c>
    </row>
    <row r="1329" spans="1:10" s="164" customFormat="1" ht="23.25" x14ac:dyDescent="0.25">
      <c r="A1329" s="171"/>
      <c r="B1329" s="179"/>
      <c r="E1329" s="164" t="s">
        <v>334</v>
      </c>
      <c r="F1329" s="194">
        <v>100000</v>
      </c>
      <c r="G1329" s="173">
        <v>0</v>
      </c>
      <c r="H1329" s="173">
        <v>0</v>
      </c>
      <c r="I1329" s="173">
        <f>F1329+G1329-H1329</f>
        <v>100000</v>
      </c>
      <c r="J1329" s="164" t="s">
        <v>424</v>
      </c>
    </row>
    <row r="1330" spans="1:10" s="164" customFormat="1" ht="23.25" x14ac:dyDescent="0.25">
      <c r="A1330" s="171"/>
      <c r="B1330" s="179"/>
      <c r="E1330" s="164" t="s">
        <v>335</v>
      </c>
      <c r="F1330" s="194">
        <v>100000</v>
      </c>
      <c r="G1330" s="173">
        <v>0</v>
      </c>
      <c r="H1330" s="173">
        <v>0</v>
      </c>
      <c r="I1330" s="173">
        <f t="shared" ref="I1330" si="383">F1330+G1330-H1330</f>
        <v>100000</v>
      </c>
      <c r="J1330" s="164" t="s">
        <v>424</v>
      </c>
    </row>
    <row r="1331" spans="1:10" s="164" customFormat="1" ht="23.25" x14ac:dyDescent="0.25">
      <c r="A1331" s="171"/>
      <c r="B1331" s="179"/>
      <c r="F1331" s="194"/>
      <c r="G1331" s="173"/>
      <c r="H1331" s="173"/>
      <c r="I1331" s="173" t="s">
        <v>2</v>
      </c>
      <c r="J1331" s="164" t="s">
        <v>424</v>
      </c>
    </row>
    <row r="1332" spans="1:10" s="164" customFormat="1" ht="23.25" x14ac:dyDescent="0.25">
      <c r="A1332" s="171"/>
      <c r="B1332" s="179" t="s">
        <v>100</v>
      </c>
      <c r="D1332" s="164" t="s">
        <v>101</v>
      </c>
      <c r="E1332" s="164" t="s">
        <v>333</v>
      </c>
      <c r="F1332" s="194">
        <v>0</v>
      </c>
      <c r="G1332" s="173">
        <v>0</v>
      </c>
      <c r="H1332" s="173">
        <v>0</v>
      </c>
      <c r="I1332" s="173">
        <f>F1332+G1332-H1332</f>
        <v>0</v>
      </c>
      <c r="J1332" s="164" t="s">
        <v>424</v>
      </c>
    </row>
    <row r="1333" spans="1:10" s="164" customFormat="1" ht="23.25" x14ac:dyDescent="0.25">
      <c r="A1333" s="171"/>
      <c r="B1333" s="179"/>
      <c r="E1333" s="164" t="s">
        <v>334</v>
      </c>
      <c r="F1333" s="194">
        <v>0</v>
      </c>
      <c r="G1333" s="173">
        <v>0</v>
      </c>
      <c r="H1333" s="173">
        <v>0</v>
      </c>
      <c r="I1333" s="173">
        <f>F1333+G1333-H1333</f>
        <v>0</v>
      </c>
      <c r="J1333" s="164" t="s">
        <v>424</v>
      </c>
    </row>
    <row r="1334" spans="1:10" s="164" customFormat="1" ht="23.25" x14ac:dyDescent="0.25">
      <c r="A1334" s="171"/>
      <c r="B1334" s="179"/>
      <c r="E1334" s="164" t="s">
        <v>335</v>
      </c>
      <c r="F1334" s="194">
        <f>SUM(F1332:F1333)</f>
        <v>0</v>
      </c>
      <c r="G1334" s="173">
        <v>0</v>
      </c>
      <c r="H1334" s="173">
        <v>0</v>
      </c>
      <c r="I1334" s="173">
        <f t="shared" ref="I1334" si="384">F1334+G1334-H1334</f>
        <v>0</v>
      </c>
      <c r="J1334" s="164" t="s">
        <v>424</v>
      </c>
    </row>
    <row r="1335" spans="1:10" s="164" customFormat="1" ht="13.5" customHeight="1" x14ac:dyDescent="0.25">
      <c r="A1335" s="171"/>
      <c r="B1335" s="179"/>
      <c r="F1335" s="194"/>
      <c r="G1335" s="173"/>
      <c r="H1335" s="173"/>
      <c r="I1335" s="173"/>
      <c r="J1335" s="164" t="s">
        <v>424</v>
      </c>
    </row>
    <row r="1336" spans="1:10" s="164" customFormat="1" ht="46.5" hidden="1" x14ac:dyDescent="0.25">
      <c r="A1336" s="171"/>
      <c r="B1336" s="179" t="s">
        <v>109</v>
      </c>
      <c r="D1336" s="164" t="s">
        <v>110</v>
      </c>
      <c r="E1336" s="164" t="s">
        <v>333</v>
      </c>
      <c r="F1336" s="194">
        <v>0</v>
      </c>
      <c r="G1336" s="173">
        <v>0</v>
      </c>
      <c r="H1336" s="173">
        <v>0</v>
      </c>
      <c r="I1336" s="173">
        <f>F1336+G1336-H1336</f>
        <v>0</v>
      </c>
      <c r="J1336" s="164" t="s">
        <v>424</v>
      </c>
    </row>
    <row r="1337" spans="1:10" s="164" customFormat="1" ht="23.25" hidden="1" x14ac:dyDescent="0.25">
      <c r="A1337" s="171"/>
      <c r="B1337" s="179"/>
      <c r="E1337" s="164" t="s">
        <v>334</v>
      </c>
      <c r="F1337" s="194">
        <v>0</v>
      </c>
      <c r="G1337" s="173">
        <v>0</v>
      </c>
      <c r="H1337" s="173">
        <v>0</v>
      </c>
      <c r="I1337" s="173">
        <f>F1337+G1337-H1337</f>
        <v>0</v>
      </c>
      <c r="J1337" s="164" t="s">
        <v>424</v>
      </c>
    </row>
    <row r="1338" spans="1:10" s="164" customFormat="1" ht="23.25" hidden="1" x14ac:dyDescent="0.25">
      <c r="A1338" s="171"/>
      <c r="B1338" s="179"/>
      <c r="E1338" s="164" t="s">
        <v>335</v>
      </c>
      <c r="F1338" s="194">
        <f>SUM(F1336:F1337)</f>
        <v>0</v>
      </c>
      <c r="G1338" s="173">
        <v>0</v>
      </c>
      <c r="H1338" s="173">
        <v>0</v>
      </c>
      <c r="I1338" s="173">
        <f t="shared" ref="I1338" si="385">F1338+G1338-H1338</f>
        <v>0</v>
      </c>
      <c r="J1338" s="164" t="s">
        <v>424</v>
      </c>
    </row>
    <row r="1339" spans="1:10" s="164" customFormat="1" ht="23.25" hidden="1" x14ac:dyDescent="0.25">
      <c r="A1339" s="171"/>
      <c r="B1339" s="179"/>
      <c r="F1339" s="194"/>
      <c r="G1339" s="173"/>
      <c r="H1339" s="173">
        <v>0</v>
      </c>
      <c r="I1339" s="173"/>
      <c r="J1339" s="164" t="s">
        <v>424</v>
      </c>
    </row>
    <row r="1340" spans="1:10" s="164" customFormat="1" ht="46.5" x14ac:dyDescent="0.25">
      <c r="A1340" s="180"/>
      <c r="B1340" s="181" t="s">
        <v>102</v>
      </c>
      <c r="C1340" s="166" t="s">
        <v>104</v>
      </c>
      <c r="D1340" s="166" t="s">
        <v>275</v>
      </c>
      <c r="E1340" s="166" t="s">
        <v>333</v>
      </c>
      <c r="F1340" s="182">
        <f>F1336+F1332+F1328</f>
        <v>0</v>
      </c>
      <c r="G1340" s="182">
        <f>G1336+G1332+G1328</f>
        <v>0</v>
      </c>
      <c r="H1340" s="182">
        <f>H1336+H1332+H1328</f>
        <v>0</v>
      </c>
      <c r="I1340" s="182">
        <f>I1336+I1332+I1328</f>
        <v>0</v>
      </c>
      <c r="J1340" s="164" t="s">
        <v>424</v>
      </c>
    </row>
    <row r="1341" spans="1:10" s="164" customFormat="1" ht="23.25" x14ac:dyDescent="0.25">
      <c r="A1341" s="180"/>
      <c r="B1341" s="181"/>
      <c r="C1341" s="166"/>
      <c r="D1341" s="166"/>
      <c r="E1341" s="166" t="s">
        <v>334</v>
      </c>
      <c r="F1341" s="182">
        <f t="shared" ref="F1341:I1341" si="386">F1337+F1333+F1329</f>
        <v>100000</v>
      </c>
      <c r="G1341" s="182">
        <f t="shared" si="386"/>
        <v>0</v>
      </c>
      <c r="H1341" s="182">
        <f t="shared" si="386"/>
        <v>0</v>
      </c>
      <c r="I1341" s="182">
        <f t="shared" si="386"/>
        <v>100000</v>
      </c>
      <c r="J1341" s="164" t="s">
        <v>424</v>
      </c>
    </row>
    <row r="1342" spans="1:10" s="164" customFormat="1" ht="23.25" x14ac:dyDescent="0.25">
      <c r="A1342" s="180"/>
      <c r="B1342" s="181"/>
      <c r="C1342" s="166"/>
      <c r="D1342" s="166"/>
      <c r="E1342" s="166" t="s">
        <v>335</v>
      </c>
      <c r="F1342" s="182">
        <f t="shared" ref="F1342:I1342" si="387">F1338+F1334+F1330</f>
        <v>100000</v>
      </c>
      <c r="G1342" s="182">
        <f t="shared" si="387"/>
        <v>0</v>
      </c>
      <c r="H1342" s="182">
        <f t="shared" si="387"/>
        <v>0</v>
      </c>
      <c r="I1342" s="182">
        <f t="shared" si="387"/>
        <v>100000</v>
      </c>
      <c r="J1342" s="164" t="s">
        <v>424</v>
      </c>
    </row>
    <row r="1343" spans="1:10" s="164" customFormat="1" ht="23.25" x14ac:dyDescent="0.25">
      <c r="A1343" s="171"/>
      <c r="B1343" s="195"/>
      <c r="F1343" s="194"/>
      <c r="G1343" s="173"/>
      <c r="H1343" s="173"/>
      <c r="I1343" s="173"/>
      <c r="J1343" s="164" t="s">
        <v>424</v>
      </c>
    </row>
    <row r="1344" spans="1:10" s="105" customFormat="1" ht="15" hidden="1" x14ac:dyDescent="0.25">
      <c r="A1344" s="114">
        <v>1503</v>
      </c>
      <c r="B1344" s="116" t="s">
        <v>96</v>
      </c>
      <c r="C1344" s="116" t="s">
        <v>107</v>
      </c>
      <c r="D1344" s="116" t="s">
        <v>276</v>
      </c>
      <c r="E1344" s="117"/>
      <c r="F1344" s="118"/>
      <c r="G1344" s="119"/>
      <c r="H1344" s="119"/>
      <c r="I1344" s="119"/>
      <c r="J1344" s="105" t="s">
        <v>425</v>
      </c>
    </row>
    <row r="1345" spans="1:10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5" t="s">
        <v>425</v>
      </c>
    </row>
    <row r="1346" spans="1:10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5" t="s">
        <v>425</v>
      </c>
    </row>
    <row r="1347" spans="1:10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388">F1347+G1347-H1347</f>
        <v>0</v>
      </c>
      <c r="J1347" s="105" t="s">
        <v>425</v>
      </c>
    </row>
    <row r="1348" spans="1:10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5" t="s">
        <v>425</v>
      </c>
    </row>
    <row r="1349" spans="1:10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5" t="s">
        <v>425</v>
      </c>
    </row>
    <row r="1350" spans="1:10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5" t="s">
        <v>425</v>
      </c>
    </row>
    <row r="1351" spans="1:10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389">F1351+G1351-H1351</f>
        <v>0</v>
      </c>
      <c r="J1351" s="105" t="s">
        <v>425</v>
      </c>
    </row>
    <row r="1352" spans="1:10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5" t="s">
        <v>425</v>
      </c>
    </row>
    <row r="1353" spans="1:10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5" t="s">
        <v>425</v>
      </c>
    </row>
    <row r="1354" spans="1:10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5" t="s">
        <v>425</v>
      </c>
    </row>
    <row r="1355" spans="1:10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390">F1355+G1355-H1355</f>
        <v>0</v>
      </c>
      <c r="J1355" s="105" t="s">
        <v>425</v>
      </c>
    </row>
    <row r="1356" spans="1:10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5" t="s">
        <v>425</v>
      </c>
    </row>
    <row r="1357" spans="1:10" s="105" customFormat="1" ht="15" hidden="1" x14ac:dyDescent="0.25">
      <c r="A1357" s="107"/>
      <c r="B1357" s="108" t="s">
        <v>102</v>
      </c>
      <c r="C1357" s="109" t="s">
        <v>107</v>
      </c>
      <c r="D1357" s="109" t="s">
        <v>276</v>
      </c>
      <c r="E1357" s="110" t="s">
        <v>333</v>
      </c>
      <c r="F1357" s="111">
        <f>F1353+F1349+F1345</f>
        <v>0</v>
      </c>
      <c r="G1357" s="111">
        <f>G1353+G1349+G1345</f>
        <v>0</v>
      </c>
      <c r="H1357" s="111">
        <f>H1353+H1349+H1345</f>
        <v>0</v>
      </c>
      <c r="I1357" s="111">
        <f>I1353+I1349+I1345</f>
        <v>0</v>
      </c>
      <c r="J1357" s="105" t="s">
        <v>425</v>
      </c>
    </row>
    <row r="1358" spans="1:10" s="105" customFormat="1" ht="15" hidden="1" x14ac:dyDescent="0.25">
      <c r="A1358" s="107"/>
      <c r="B1358" s="108"/>
      <c r="C1358" s="109"/>
      <c r="D1358" s="109"/>
      <c r="E1358" s="110" t="s">
        <v>334</v>
      </c>
      <c r="F1358" s="111">
        <f t="shared" ref="F1358:I1358" si="391">F1354+F1350+F1346</f>
        <v>0</v>
      </c>
      <c r="G1358" s="111">
        <f t="shared" si="391"/>
        <v>0</v>
      </c>
      <c r="H1358" s="111">
        <f t="shared" si="391"/>
        <v>0</v>
      </c>
      <c r="I1358" s="111">
        <f t="shared" si="391"/>
        <v>0</v>
      </c>
      <c r="J1358" s="105" t="s">
        <v>425</v>
      </c>
    </row>
    <row r="1359" spans="1:10" s="105" customFormat="1" ht="15" hidden="1" x14ac:dyDescent="0.25">
      <c r="A1359" s="107"/>
      <c r="B1359" s="108"/>
      <c r="C1359" s="109"/>
      <c r="D1359" s="109"/>
      <c r="E1359" s="110" t="s">
        <v>335</v>
      </c>
      <c r="F1359" s="111">
        <f t="shared" ref="F1359:I1359" si="392">F1355+F1351+F1347</f>
        <v>0</v>
      </c>
      <c r="G1359" s="111">
        <f t="shared" si="392"/>
        <v>0</v>
      </c>
      <c r="H1359" s="111">
        <f t="shared" si="392"/>
        <v>0</v>
      </c>
      <c r="I1359" s="111">
        <f t="shared" si="392"/>
        <v>0</v>
      </c>
      <c r="J1359" s="105" t="s">
        <v>425</v>
      </c>
    </row>
    <row r="1360" spans="1:10" s="105" customFormat="1" ht="15" hidden="1" x14ac:dyDescent="0.25">
      <c r="A1360" s="103"/>
      <c r="B1360" s="113"/>
      <c r="E1360" s="106"/>
      <c r="F1360" s="101"/>
      <c r="G1360" s="102"/>
      <c r="H1360" s="102"/>
      <c r="I1360" s="102"/>
      <c r="J1360" s="105" t="s">
        <v>425</v>
      </c>
    </row>
    <row r="1361" spans="1:10" s="105" customFormat="1" ht="30" hidden="1" x14ac:dyDescent="0.25">
      <c r="A1361" s="114">
        <v>1504</v>
      </c>
      <c r="B1361" s="116" t="s">
        <v>96</v>
      </c>
      <c r="C1361" s="116" t="s">
        <v>113</v>
      </c>
      <c r="D1361" s="116" t="s">
        <v>387</v>
      </c>
      <c r="E1361" s="117"/>
      <c r="F1361" s="118"/>
      <c r="G1361" s="119"/>
      <c r="H1361" s="119"/>
      <c r="I1361" s="119"/>
      <c r="J1361" s="105" t="s">
        <v>426</v>
      </c>
    </row>
    <row r="1362" spans="1:10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5" t="s">
        <v>426</v>
      </c>
    </row>
    <row r="1363" spans="1:10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5" t="s">
        <v>426</v>
      </c>
    </row>
    <row r="1364" spans="1:10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393">F1364+G1364-H1364</f>
        <v>0</v>
      </c>
      <c r="J1364" s="105" t="s">
        <v>426</v>
      </c>
    </row>
    <row r="1365" spans="1:10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5" t="s">
        <v>426</v>
      </c>
    </row>
    <row r="1366" spans="1:10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5" t="s">
        <v>426</v>
      </c>
    </row>
    <row r="1367" spans="1:10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5" t="s">
        <v>426</v>
      </c>
    </row>
    <row r="1368" spans="1:10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394">F1368+G1368-H1368</f>
        <v>0</v>
      </c>
      <c r="J1368" s="105" t="s">
        <v>426</v>
      </c>
    </row>
    <row r="1369" spans="1:10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5" t="s">
        <v>426</v>
      </c>
    </row>
    <row r="1370" spans="1:10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5" t="s">
        <v>426</v>
      </c>
    </row>
    <row r="1371" spans="1:10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5" t="s">
        <v>426</v>
      </c>
    </row>
    <row r="1372" spans="1:10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395">F1372+G1372-H1372</f>
        <v>0</v>
      </c>
      <c r="J1372" s="105" t="s">
        <v>426</v>
      </c>
    </row>
    <row r="1373" spans="1:10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5" t="s">
        <v>426</v>
      </c>
    </row>
    <row r="1374" spans="1:10" s="105" customFormat="1" ht="45" hidden="1" x14ac:dyDescent="0.25">
      <c r="A1374" s="107"/>
      <c r="B1374" s="108" t="s">
        <v>102</v>
      </c>
      <c r="C1374" s="109" t="s">
        <v>113</v>
      </c>
      <c r="D1374" s="109" t="s">
        <v>388</v>
      </c>
      <c r="E1374" s="110" t="s">
        <v>333</v>
      </c>
      <c r="F1374" s="111">
        <f>F1370+F1366+F1362</f>
        <v>0</v>
      </c>
      <c r="G1374" s="111">
        <f>G1370+G1366+G1362</f>
        <v>0</v>
      </c>
      <c r="H1374" s="111">
        <f>H1370+H1366+H1362</f>
        <v>0</v>
      </c>
      <c r="I1374" s="111">
        <f>I1370+I1366+I1362</f>
        <v>0</v>
      </c>
      <c r="J1374" s="105" t="s">
        <v>426</v>
      </c>
    </row>
    <row r="1375" spans="1:10" s="105" customFormat="1" ht="15" hidden="1" x14ac:dyDescent="0.25">
      <c r="A1375" s="107"/>
      <c r="B1375" s="108"/>
      <c r="C1375" s="109"/>
      <c r="D1375" s="109"/>
      <c r="E1375" s="110" t="s">
        <v>334</v>
      </c>
      <c r="F1375" s="111">
        <f t="shared" ref="F1375:I1375" si="396">F1371+F1367+F1363</f>
        <v>0</v>
      </c>
      <c r="G1375" s="111">
        <f t="shared" si="396"/>
        <v>0</v>
      </c>
      <c r="H1375" s="111">
        <f t="shared" si="396"/>
        <v>0</v>
      </c>
      <c r="I1375" s="111">
        <f t="shared" si="396"/>
        <v>0</v>
      </c>
      <c r="J1375" s="105" t="s">
        <v>426</v>
      </c>
    </row>
    <row r="1376" spans="1:10" s="105" customFormat="1" ht="15" hidden="1" x14ac:dyDescent="0.25">
      <c r="A1376" s="107"/>
      <c r="B1376" s="108"/>
      <c r="C1376" s="109"/>
      <c r="D1376" s="109"/>
      <c r="E1376" s="110" t="s">
        <v>335</v>
      </c>
      <c r="F1376" s="111">
        <f t="shared" ref="F1376:I1376" si="397">F1372+F1368+F1364</f>
        <v>0</v>
      </c>
      <c r="G1376" s="111">
        <f t="shared" si="397"/>
        <v>0</v>
      </c>
      <c r="H1376" s="111">
        <f t="shared" si="397"/>
        <v>0</v>
      </c>
      <c r="I1376" s="111">
        <f t="shared" si="397"/>
        <v>0</v>
      </c>
      <c r="J1376" s="105" t="s">
        <v>426</v>
      </c>
    </row>
    <row r="1377" spans="1:10" s="105" customFormat="1" ht="15" hidden="1" x14ac:dyDescent="0.25">
      <c r="A1377" s="103"/>
      <c r="B1377" s="113"/>
      <c r="E1377" s="106"/>
      <c r="F1377" s="101"/>
      <c r="G1377" s="102"/>
      <c r="H1377" s="102"/>
      <c r="I1377" s="102"/>
      <c r="J1377" s="105" t="s">
        <v>426</v>
      </c>
    </row>
    <row r="1378" spans="1:10" s="164" customFormat="1" ht="46.5" x14ac:dyDescent="0.25">
      <c r="A1378" s="293" t="s">
        <v>277</v>
      </c>
      <c r="B1378" s="294"/>
      <c r="C1378" s="295"/>
      <c r="D1378" s="295" t="s">
        <v>273</v>
      </c>
      <c r="E1378" s="295" t="s">
        <v>333</v>
      </c>
      <c r="F1378" s="296">
        <f>F1374+F1357+F1340+F1323</f>
        <v>0</v>
      </c>
      <c r="G1378" s="296">
        <f t="shared" ref="G1378:I1378" si="398">G1374+G1357+G1340+G1323</f>
        <v>0</v>
      </c>
      <c r="H1378" s="296">
        <f t="shared" si="398"/>
        <v>0</v>
      </c>
      <c r="I1378" s="296">
        <f t="shared" si="398"/>
        <v>0</v>
      </c>
      <c r="J1378" s="164" t="s">
        <v>400</v>
      </c>
    </row>
    <row r="1379" spans="1:10" s="164" customFormat="1" ht="23.25" x14ac:dyDescent="0.25">
      <c r="A1379" s="297"/>
      <c r="B1379" s="298"/>
      <c r="C1379" s="299"/>
      <c r="D1379" s="299"/>
      <c r="E1379" s="299" t="s">
        <v>334</v>
      </c>
      <c r="F1379" s="300">
        <f t="shared" ref="F1379:I1380" si="399">F1375+F1358+F1341+F1324</f>
        <v>100000</v>
      </c>
      <c r="G1379" s="300">
        <f t="shared" si="399"/>
        <v>0</v>
      </c>
      <c r="H1379" s="300">
        <f t="shared" si="399"/>
        <v>0</v>
      </c>
      <c r="I1379" s="300">
        <f t="shared" si="399"/>
        <v>100000</v>
      </c>
      <c r="J1379" s="164" t="s">
        <v>400</v>
      </c>
    </row>
    <row r="1380" spans="1:10" s="164" customFormat="1" ht="23.25" x14ac:dyDescent="0.25">
      <c r="A1380" s="297"/>
      <c r="B1380" s="298"/>
      <c r="C1380" s="299"/>
      <c r="D1380" s="299"/>
      <c r="E1380" s="299" t="s">
        <v>335</v>
      </c>
      <c r="F1380" s="300">
        <f t="shared" si="399"/>
        <v>100000</v>
      </c>
      <c r="G1380" s="300">
        <f t="shared" si="399"/>
        <v>0</v>
      </c>
      <c r="H1380" s="300">
        <f t="shared" si="399"/>
        <v>0</v>
      </c>
      <c r="I1380" s="300">
        <f t="shared" si="399"/>
        <v>100000</v>
      </c>
      <c r="J1380" s="164" t="s">
        <v>400</v>
      </c>
    </row>
    <row r="1381" spans="1:10" s="164" customFormat="1" ht="24" thickBot="1" x14ac:dyDescent="0.3">
      <c r="A1381" s="180"/>
      <c r="B1381" s="181"/>
      <c r="C1381" s="166"/>
      <c r="D1381" s="166"/>
      <c r="E1381" s="166"/>
      <c r="F1381" s="182"/>
      <c r="G1381" s="183"/>
      <c r="H1381" s="183">
        <v>0</v>
      </c>
      <c r="I1381" s="183"/>
      <c r="J1381" s="164" t="s">
        <v>400</v>
      </c>
    </row>
    <row r="1382" spans="1:10" s="109" customFormat="1" ht="16.5" hidden="1" thickBot="1" x14ac:dyDescent="0.3">
      <c r="A1382" s="125" t="s">
        <v>92</v>
      </c>
      <c r="B1382" s="126"/>
      <c r="C1382" s="127" t="s">
        <v>278</v>
      </c>
      <c r="D1382" s="127" t="s">
        <v>279</v>
      </c>
      <c r="E1382" s="128"/>
      <c r="F1382" s="129"/>
      <c r="G1382" s="130"/>
      <c r="H1382" s="130"/>
      <c r="I1382" s="130"/>
      <c r="J1382" s="109" t="s">
        <v>396</v>
      </c>
    </row>
    <row r="1383" spans="1:10" s="105" customFormat="1" ht="15.75" hidden="1" thickBot="1" x14ac:dyDescent="0.3">
      <c r="A1383" s="103"/>
      <c r="B1383" s="113"/>
      <c r="E1383" s="106"/>
      <c r="F1383" s="101"/>
      <c r="G1383" s="102"/>
      <c r="H1383" s="102"/>
      <c r="I1383" s="102"/>
      <c r="J1383" s="105" t="s">
        <v>396</v>
      </c>
    </row>
    <row r="1384" spans="1:10" s="105" customFormat="1" ht="15.75" hidden="1" thickBot="1" x14ac:dyDescent="0.3">
      <c r="A1384" s="114">
        <v>1601</v>
      </c>
      <c r="B1384" s="116" t="s">
        <v>96</v>
      </c>
      <c r="C1384" s="116" t="s">
        <v>93</v>
      </c>
      <c r="D1384" s="116" t="s">
        <v>280</v>
      </c>
      <c r="E1384" s="117"/>
      <c r="F1384" s="118"/>
      <c r="G1384" s="119"/>
      <c r="H1384" s="119"/>
      <c r="I1384" s="119"/>
      <c r="J1384" s="105" t="s">
        <v>396</v>
      </c>
    </row>
    <row r="1385" spans="1:10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5" t="s">
        <v>396</v>
      </c>
    </row>
    <row r="1386" spans="1:10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5" t="s">
        <v>396</v>
      </c>
    </row>
    <row r="1387" spans="1:10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00">F1387+G1387-H1387</f>
        <v>0</v>
      </c>
      <c r="J1387" s="105" t="s">
        <v>396</v>
      </c>
    </row>
    <row r="1388" spans="1:10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5" t="s">
        <v>396</v>
      </c>
    </row>
    <row r="1389" spans="1:10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5" t="s">
        <v>396</v>
      </c>
    </row>
    <row r="1390" spans="1:10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5" t="s">
        <v>396</v>
      </c>
    </row>
    <row r="1391" spans="1:10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01">F1391+G1391-H1391</f>
        <v>0</v>
      </c>
      <c r="J1391" s="105" t="s">
        <v>396</v>
      </c>
    </row>
    <row r="1392" spans="1:10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5" t="s">
        <v>396</v>
      </c>
    </row>
    <row r="1393" spans="1:10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5" t="s">
        <v>396</v>
      </c>
    </row>
    <row r="1394" spans="1:10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5" t="s">
        <v>396</v>
      </c>
    </row>
    <row r="1395" spans="1:10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02">F1395+G1395-H1395</f>
        <v>0</v>
      </c>
      <c r="J1395" s="105" t="s">
        <v>396</v>
      </c>
    </row>
    <row r="1396" spans="1:10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5" t="s">
        <v>396</v>
      </c>
    </row>
    <row r="1397" spans="1:10" s="105" customFormat="1" ht="15.75" hidden="1" thickBot="1" x14ac:dyDescent="0.3">
      <c r="A1397" s="107"/>
      <c r="B1397" s="108" t="s">
        <v>102</v>
      </c>
      <c r="C1397" s="109" t="s">
        <v>93</v>
      </c>
      <c r="D1397" s="109" t="s">
        <v>280</v>
      </c>
      <c r="E1397" s="110" t="s">
        <v>333</v>
      </c>
      <c r="F1397" s="111">
        <f>F1393+F1389+F1385</f>
        <v>0</v>
      </c>
      <c r="G1397" s="111">
        <f>G1393+G1389+G1385</f>
        <v>0</v>
      </c>
      <c r="H1397" s="111">
        <f>H1393+H1389+H1385</f>
        <v>0</v>
      </c>
      <c r="I1397" s="111">
        <f>I1393+I1389+I1385</f>
        <v>0</v>
      </c>
      <c r="J1397" s="105" t="s">
        <v>396</v>
      </c>
    </row>
    <row r="1398" spans="1:10" s="105" customFormat="1" ht="15.75" hidden="1" thickBot="1" x14ac:dyDescent="0.3">
      <c r="A1398" s="107"/>
      <c r="B1398" s="108"/>
      <c r="C1398" s="109"/>
      <c r="D1398" s="109"/>
      <c r="E1398" s="110" t="s">
        <v>334</v>
      </c>
      <c r="F1398" s="111">
        <f t="shared" ref="F1398:I1398" si="403">F1394+F1390+F1386</f>
        <v>0</v>
      </c>
      <c r="G1398" s="111">
        <f t="shared" si="403"/>
        <v>0</v>
      </c>
      <c r="H1398" s="111">
        <f t="shared" si="403"/>
        <v>0</v>
      </c>
      <c r="I1398" s="111">
        <f t="shared" si="403"/>
        <v>0</v>
      </c>
      <c r="J1398" s="105" t="s">
        <v>396</v>
      </c>
    </row>
    <row r="1399" spans="1:10" s="105" customFormat="1" ht="15.75" hidden="1" thickBot="1" x14ac:dyDescent="0.3">
      <c r="A1399" s="107"/>
      <c r="B1399" s="108"/>
      <c r="C1399" s="109"/>
      <c r="D1399" s="109"/>
      <c r="E1399" s="110" t="s">
        <v>335</v>
      </c>
      <c r="F1399" s="111">
        <f t="shared" ref="F1399:I1399" si="404">F1395+F1391+F1387</f>
        <v>0</v>
      </c>
      <c r="G1399" s="111">
        <f t="shared" si="404"/>
        <v>0</v>
      </c>
      <c r="H1399" s="111">
        <f t="shared" si="404"/>
        <v>0</v>
      </c>
      <c r="I1399" s="111">
        <f t="shared" si="404"/>
        <v>0</v>
      </c>
      <c r="J1399" s="105" t="s">
        <v>396</v>
      </c>
    </row>
    <row r="1400" spans="1:10" s="105" customFormat="1" ht="15.75" hidden="1" thickBot="1" x14ac:dyDescent="0.3">
      <c r="A1400" s="103"/>
      <c r="B1400" s="113"/>
      <c r="E1400" s="106"/>
      <c r="F1400" s="101"/>
      <c r="G1400" s="102"/>
      <c r="H1400" s="102"/>
      <c r="I1400" s="102"/>
      <c r="J1400" s="105" t="s">
        <v>396</v>
      </c>
    </row>
    <row r="1401" spans="1:10" s="105" customFormat="1" ht="15.75" hidden="1" thickBot="1" x14ac:dyDescent="0.3">
      <c r="A1401" s="114">
        <v>1602</v>
      </c>
      <c r="B1401" s="116" t="s">
        <v>96</v>
      </c>
      <c r="C1401" s="116" t="s">
        <v>104</v>
      </c>
      <c r="D1401" s="116" t="s">
        <v>281</v>
      </c>
      <c r="E1401" s="117"/>
      <c r="F1401" s="118"/>
      <c r="G1401" s="119"/>
      <c r="H1401" s="119"/>
      <c r="I1401" s="119"/>
      <c r="J1401" s="105" t="s">
        <v>396</v>
      </c>
    </row>
    <row r="1402" spans="1:10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5" t="s">
        <v>396</v>
      </c>
    </row>
    <row r="1403" spans="1:10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5" t="s">
        <v>396</v>
      </c>
    </row>
    <row r="1404" spans="1:10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05">F1404+G1404-H1404</f>
        <v>0</v>
      </c>
      <c r="J1404" s="105" t="s">
        <v>396</v>
      </c>
    </row>
    <row r="1405" spans="1:10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5" t="s">
        <v>396</v>
      </c>
    </row>
    <row r="1406" spans="1:10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5" t="s">
        <v>396</v>
      </c>
    </row>
    <row r="1407" spans="1:10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5" t="s">
        <v>396</v>
      </c>
    </row>
    <row r="1408" spans="1:10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06">F1408+G1408-H1408</f>
        <v>0</v>
      </c>
      <c r="J1408" s="105" t="s">
        <v>396</v>
      </c>
    </row>
    <row r="1409" spans="1:10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5" t="s">
        <v>396</v>
      </c>
    </row>
    <row r="1410" spans="1:10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5" t="s">
        <v>396</v>
      </c>
    </row>
    <row r="1411" spans="1:10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5" t="s">
        <v>396</v>
      </c>
    </row>
    <row r="1412" spans="1:10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07">F1412+G1412-H1412</f>
        <v>0</v>
      </c>
      <c r="J1412" s="105" t="s">
        <v>396</v>
      </c>
    </row>
    <row r="1413" spans="1:10" s="105" customFormat="1" ht="15.75" hidden="1" thickBot="1" x14ac:dyDescent="0.3">
      <c r="A1413" s="103"/>
      <c r="B1413" s="113"/>
      <c r="E1413" s="106"/>
      <c r="F1413" s="101"/>
      <c r="G1413" s="102"/>
      <c r="H1413" s="102"/>
      <c r="I1413" s="102"/>
      <c r="J1413" s="105" t="s">
        <v>396</v>
      </c>
    </row>
    <row r="1414" spans="1:10" s="105" customFormat="1" ht="15.75" hidden="1" thickBot="1" x14ac:dyDescent="0.3">
      <c r="A1414" s="107"/>
      <c r="B1414" s="108" t="s">
        <v>102</v>
      </c>
      <c r="C1414" s="109" t="s">
        <v>104</v>
      </c>
      <c r="D1414" s="109" t="s">
        <v>281</v>
      </c>
      <c r="E1414" s="110" t="s">
        <v>333</v>
      </c>
      <c r="F1414" s="111">
        <f>F1410+F1406+F1402</f>
        <v>0</v>
      </c>
      <c r="G1414" s="111">
        <f>G1410+G1406+G1402</f>
        <v>0</v>
      </c>
      <c r="H1414" s="111">
        <f>H1410+H1406+H1402</f>
        <v>0</v>
      </c>
      <c r="I1414" s="111">
        <f>I1410+I1406+I1402</f>
        <v>0</v>
      </c>
      <c r="J1414" s="105" t="s">
        <v>396</v>
      </c>
    </row>
    <row r="1415" spans="1:10" s="105" customFormat="1" ht="15.75" hidden="1" thickBot="1" x14ac:dyDescent="0.3">
      <c r="A1415" s="107"/>
      <c r="B1415" s="108"/>
      <c r="C1415" s="109"/>
      <c r="D1415" s="109"/>
      <c r="E1415" s="110" t="s">
        <v>334</v>
      </c>
      <c r="F1415" s="111">
        <f t="shared" ref="F1415:I1415" si="408">F1411+F1407+F1403</f>
        <v>0</v>
      </c>
      <c r="G1415" s="111">
        <f t="shared" si="408"/>
        <v>0</v>
      </c>
      <c r="H1415" s="111">
        <f t="shared" si="408"/>
        <v>0</v>
      </c>
      <c r="I1415" s="111">
        <f t="shared" si="408"/>
        <v>0</v>
      </c>
      <c r="J1415" s="105" t="s">
        <v>396</v>
      </c>
    </row>
    <row r="1416" spans="1:10" s="105" customFormat="1" ht="15.75" hidden="1" thickBot="1" x14ac:dyDescent="0.3">
      <c r="A1416" s="107"/>
      <c r="B1416" s="108"/>
      <c r="C1416" s="109"/>
      <c r="D1416" s="109"/>
      <c r="E1416" s="110" t="s">
        <v>335</v>
      </c>
      <c r="F1416" s="111">
        <f t="shared" ref="F1416:I1416" si="409">F1412+F1408+F1404</f>
        <v>0</v>
      </c>
      <c r="G1416" s="111">
        <f t="shared" si="409"/>
        <v>0</v>
      </c>
      <c r="H1416" s="111">
        <f t="shared" si="409"/>
        <v>0</v>
      </c>
      <c r="I1416" s="111">
        <f t="shared" si="409"/>
        <v>0</v>
      </c>
      <c r="J1416" s="105" t="s">
        <v>396</v>
      </c>
    </row>
    <row r="1417" spans="1:10" s="105" customFormat="1" ht="15.75" hidden="1" thickBot="1" x14ac:dyDescent="0.3">
      <c r="A1417" s="103"/>
      <c r="B1417" s="113"/>
      <c r="E1417" s="106"/>
      <c r="F1417" s="101"/>
      <c r="G1417" s="102"/>
      <c r="H1417" s="102"/>
      <c r="I1417" s="102"/>
      <c r="J1417" s="105" t="s">
        <v>396</v>
      </c>
    </row>
    <row r="1418" spans="1:10" s="105" customFormat="1" ht="45.75" hidden="1" thickBot="1" x14ac:dyDescent="0.3">
      <c r="A1418" s="114">
        <v>1603</v>
      </c>
      <c r="B1418" s="116" t="s">
        <v>96</v>
      </c>
      <c r="C1418" s="116" t="s">
        <v>107</v>
      </c>
      <c r="D1418" s="116" t="s">
        <v>389</v>
      </c>
      <c r="E1418" s="117"/>
      <c r="F1418" s="118"/>
      <c r="G1418" s="119"/>
      <c r="H1418" s="119"/>
      <c r="I1418" s="119"/>
      <c r="J1418" s="105" t="s">
        <v>396</v>
      </c>
    </row>
    <row r="1419" spans="1:10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5" t="s">
        <v>396</v>
      </c>
    </row>
    <row r="1420" spans="1:10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5" t="s">
        <v>396</v>
      </c>
    </row>
    <row r="1421" spans="1:10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10">F1421+G1421-H1421</f>
        <v>0</v>
      </c>
      <c r="J1421" s="105" t="s">
        <v>396</v>
      </c>
    </row>
    <row r="1422" spans="1:10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5" t="s">
        <v>396</v>
      </c>
    </row>
    <row r="1423" spans="1:10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5" t="s">
        <v>396</v>
      </c>
    </row>
    <row r="1424" spans="1:10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5" t="s">
        <v>396</v>
      </c>
    </row>
    <row r="1425" spans="1:10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11">F1425+G1425-H1425</f>
        <v>0</v>
      </c>
      <c r="J1425" s="105" t="s">
        <v>396</v>
      </c>
    </row>
    <row r="1426" spans="1:10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5" t="s">
        <v>396</v>
      </c>
    </row>
    <row r="1427" spans="1:10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5" t="s">
        <v>396</v>
      </c>
    </row>
    <row r="1428" spans="1:10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5" t="s">
        <v>396</v>
      </c>
    </row>
    <row r="1429" spans="1:10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12">F1429+G1429-H1429</f>
        <v>0</v>
      </c>
      <c r="J1429" s="105" t="s">
        <v>396</v>
      </c>
    </row>
    <row r="1430" spans="1:10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5" t="s">
        <v>396</v>
      </c>
    </row>
    <row r="1431" spans="1:10" s="105" customFormat="1" ht="45.75" hidden="1" thickBot="1" x14ac:dyDescent="0.3">
      <c r="A1431" s="107"/>
      <c r="B1431" s="108" t="s">
        <v>102</v>
      </c>
      <c r="C1431" s="109" t="s">
        <v>107</v>
      </c>
      <c r="D1431" s="109" t="s">
        <v>389</v>
      </c>
      <c r="E1431" s="110" t="s">
        <v>333</v>
      </c>
      <c r="F1431" s="111">
        <f>F1427+F1423+F1419</f>
        <v>0</v>
      </c>
      <c r="G1431" s="111">
        <f>G1427+G1423+G1419</f>
        <v>0</v>
      </c>
      <c r="H1431" s="111">
        <f>H1427+H1423+H1419</f>
        <v>0</v>
      </c>
      <c r="I1431" s="111">
        <f>I1427+I1423+I1419</f>
        <v>0</v>
      </c>
      <c r="J1431" s="105" t="s">
        <v>396</v>
      </c>
    </row>
    <row r="1432" spans="1:10" s="105" customFormat="1" ht="15.75" hidden="1" thickBot="1" x14ac:dyDescent="0.3">
      <c r="A1432" s="107"/>
      <c r="B1432" s="108"/>
      <c r="C1432" s="109"/>
      <c r="D1432" s="109"/>
      <c r="E1432" s="110" t="s">
        <v>334</v>
      </c>
      <c r="F1432" s="111">
        <f t="shared" ref="F1432:I1432" si="413">F1428+F1424+F1420</f>
        <v>0</v>
      </c>
      <c r="G1432" s="111">
        <f t="shared" si="413"/>
        <v>0</v>
      </c>
      <c r="H1432" s="111">
        <f t="shared" si="413"/>
        <v>0</v>
      </c>
      <c r="I1432" s="111">
        <f t="shared" si="413"/>
        <v>0</v>
      </c>
      <c r="J1432" s="105" t="s">
        <v>396</v>
      </c>
    </row>
    <row r="1433" spans="1:10" s="105" customFormat="1" ht="15.75" hidden="1" thickBot="1" x14ac:dyDescent="0.3">
      <c r="A1433" s="107"/>
      <c r="B1433" s="108"/>
      <c r="C1433" s="109"/>
      <c r="D1433" s="109"/>
      <c r="E1433" s="110" t="s">
        <v>335</v>
      </c>
      <c r="F1433" s="111">
        <f t="shared" ref="F1433:I1433" si="414">F1429+F1425+F1421</f>
        <v>0</v>
      </c>
      <c r="G1433" s="111">
        <f t="shared" si="414"/>
        <v>0</v>
      </c>
      <c r="H1433" s="111">
        <f t="shared" si="414"/>
        <v>0</v>
      </c>
      <c r="I1433" s="111">
        <f t="shared" si="414"/>
        <v>0</v>
      </c>
      <c r="J1433" s="105" t="s">
        <v>396</v>
      </c>
    </row>
    <row r="1434" spans="1:10" s="105" customFormat="1" ht="15.75" hidden="1" thickBot="1" x14ac:dyDescent="0.3">
      <c r="A1434" s="103"/>
      <c r="B1434" s="113"/>
      <c r="E1434" s="106"/>
      <c r="F1434" s="101"/>
      <c r="G1434" s="102"/>
      <c r="H1434" s="102"/>
      <c r="I1434" s="102"/>
      <c r="J1434" s="105" t="s">
        <v>396</v>
      </c>
    </row>
    <row r="1435" spans="1:10" s="105" customFormat="1" ht="15.75" hidden="1" thickBot="1" x14ac:dyDescent="0.3">
      <c r="A1435" s="120" t="s">
        <v>282</v>
      </c>
      <c r="B1435" s="121"/>
      <c r="C1435" s="122"/>
      <c r="D1435" s="122" t="s">
        <v>279</v>
      </c>
      <c r="E1435" s="123" t="s">
        <v>333</v>
      </c>
      <c r="F1435" s="155">
        <f>F1431+F1414+F1397</f>
        <v>0</v>
      </c>
      <c r="G1435" s="155">
        <f t="shared" ref="G1435:I1435" si="415">G1431+G1414+G1397</f>
        <v>0</v>
      </c>
      <c r="H1435" s="155">
        <f t="shared" si="415"/>
        <v>0</v>
      </c>
      <c r="I1435" s="155">
        <f t="shared" si="415"/>
        <v>0</v>
      </c>
      <c r="J1435" s="105" t="s">
        <v>396</v>
      </c>
    </row>
    <row r="1436" spans="1:10" s="105" customFormat="1" ht="15.75" hidden="1" thickBot="1" x14ac:dyDescent="0.3">
      <c r="A1436" s="107"/>
      <c r="B1436" s="108"/>
      <c r="C1436" s="109"/>
      <c r="D1436" s="109"/>
      <c r="E1436" s="110" t="s">
        <v>334</v>
      </c>
      <c r="F1436" s="156">
        <f t="shared" ref="F1436:I1437" si="416">F1432+F1415+F1398</f>
        <v>0</v>
      </c>
      <c r="G1436" s="156">
        <f t="shared" si="416"/>
        <v>0</v>
      </c>
      <c r="H1436" s="156">
        <f t="shared" si="416"/>
        <v>0</v>
      </c>
      <c r="I1436" s="156">
        <f t="shared" si="416"/>
        <v>0</v>
      </c>
      <c r="J1436" s="105" t="s">
        <v>396</v>
      </c>
    </row>
    <row r="1437" spans="1:10" s="105" customFormat="1" ht="15.75" hidden="1" thickBot="1" x14ac:dyDescent="0.3">
      <c r="A1437" s="107"/>
      <c r="B1437" s="108"/>
      <c r="C1437" s="109"/>
      <c r="D1437" s="109"/>
      <c r="E1437" s="110" t="s">
        <v>335</v>
      </c>
      <c r="F1437" s="156">
        <f t="shared" si="416"/>
        <v>0</v>
      </c>
      <c r="G1437" s="156">
        <f t="shared" si="416"/>
        <v>0</v>
      </c>
      <c r="H1437" s="156">
        <f t="shared" si="416"/>
        <v>0</v>
      </c>
      <c r="I1437" s="156">
        <f t="shared" si="416"/>
        <v>0</v>
      </c>
      <c r="J1437" s="105" t="s">
        <v>396</v>
      </c>
    </row>
    <row r="1438" spans="1:10" s="105" customFormat="1" ht="15.75" hidden="1" thickBot="1" x14ac:dyDescent="0.3">
      <c r="A1438" s="103"/>
      <c r="B1438" s="113"/>
      <c r="E1438" s="106"/>
      <c r="F1438" s="101"/>
      <c r="G1438" s="102"/>
      <c r="H1438" s="102"/>
      <c r="I1438" s="102"/>
      <c r="J1438" s="105" t="s">
        <v>396</v>
      </c>
    </row>
    <row r="1439" spans="1:10" s="109" customFormat="1" ht="16.5" hidden="1" thickBot="1" x14ac:dyDescent="0.3">
      <c r="A1439" s="125" t="s">
        <v>92</v>
      </c>
      <c r="B1439" s="126"/>
      <c r="C1439" s="127" t="s">
        <v>283</v>
      </c>
      <c r="D1439" s="127" t="s">
        <v>284</v>
      </c>
      <c r="E1439" s="128"/>
      <c r="F1439" s="129"/>
      <c r="G1439" s="130"/>
      <c r="H1439" s="130"/>
      <c r="I1439" s="130"/>
      <c r="J1439" s="109" t="s">
        <v>396</v>
      </c>
    </row>
    <row r="1440" spans="1:10" s="105" customFormat="1" ht="15.75" hidden="1" thickBot="1" x14ac:dyDescent="0.3">
      <c r="A1440" s="103"/>
      <c r="B1440" s="113"/>
      <c r="E1440" s="106"/>
      <c r="F1440" s="101"/>
      <c r="G1440" s="102"/>
      <c r="H1440" s="102"/>
      <c r="I1440" s="102"/>
      <c r="J1440" s="105" t="s">
        <v>396</v>
      </c>
    </row>
    <row r="1441" spans="1:10" s="105" customFormat="1" ht="15.75" hidden="1" thickBot="1" x14ac:dyDescent="0.3">
      <c r="A1441" s="114">
        <v>1701</v>
      </c>
      <c r="B1441" s="116" t="s">
        <v>96</v>
      </c>
      <c r="C1441" s="116" t="s">
        <v>184</v>
      </c>
      <c r="D1441" s="116" t="s">
        <v>285</v>
      </c>
      <c r="E1441" s="117"/>
      <c r="F1441" s="118"/>
      <c r="G1441" s="119"/>
      <c r="H1441" s="119"/>
      <c r="I1441" s="119"/>
      <c r="J1441" s="105" t="s">
        <v>396</v>
      </c>
    </row>
    <row r="1442" spans="1:10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5" t="s">
        <v>396</v>
      </c>
    </row>
    <row r="1443" spans="1:10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5" t="s">
        <v>396</v>
      </c>
    </row>
    <row r="1444" spans="1:10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17">F1444+G1444-H1444</f>
        <v>0</v>
      </c>
      <c r="J1444" s="105" t="s">
        <v>396</v>
      </c>
    </row>
    <row r="1445" spans="1:10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5" t="s">
        <v>396</v>
      </c>
    </row>
    <row r="1446" spans="1:10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5" t="s">
        <v>396</v>
      </c>
    </row>
    <row r="1447" spans="1:10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5" t="s">
        <v>396</v>
      </c>
    </row>
    <row r="1448" spans="1:10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418">F1448+G1448-H1448</f>
        <v>0</v>
      </c>
      <c r="J1448" s="105" t="s">
        <v>396</v>
      </c>
    </row>
    <row r="1449" spans="1:10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5" t="s">
        <v>396</v>
      </c>
    </row>
    <row r="1450" spans="1:10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5" t="s">
        <v>396</v>
      </c>
    </row>
    <row r="1451" spans="1:10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5" t="s">
        <v>396</v>
      </c>
    </row>
    <row r="1452" spans="1:10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419">F1452+G1452-H1452</f>
        <v>0</v>
      </c>
      <c r="J1452" s="105" t="s">
        <v>396</v>
      </c>
    </row>
    <row r="1453" spans="1:10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5" t="s">
        <v>396</v>
      </c>
    </row>
    <row r="1454" spans="1:10" s="105" customFormat="1" ht="15.75" hidden="1" thickBot="1" x14ac:dyDescent="0.3">
      <c r="A1454" s="107"/>
      <c r="B1454" s="108" t="s">
        <v>102</v>
      </c>
      <c r="C1454" s="109" t="s">
        <v>184</v>
      </c>
      <c r="D1454" s="109" t="s">
        <v>285</v>
      </c>
      <c r="E1454" s="110" t="s">
        <v>333</v>
      </c>
      <c r="F1454" s="111">
        <f>F1450+F1446+F1442</f>
        <v>0</v>
      </c>
      <c r="G1454" s="111">
        <f>G1450+G1446+G1442</f>
        <v>0</v>
      </c>
      <c r="H1454" s="111">
        <f>H1450+H1446+H1442</f>
        <v>0</v>
      </c>
      <c r="I1454" s="111">
        <f>I1450+I1446+I1442</f>
        <v>0</v>
      </c>
      <c r="J1454" s="105" t="s">
        <v>396</v>
      </c>
    </row>
    <row r="1455" spans="1:10" s="105" customFormat="1" ht="15.75" hidden="1" thickBot="1" x14ac:dyDescent="0.3">
      <c r="A1455" s="107"/>
      <c r="B1455" s="108"/>
      <c r="C1455" s="109"/>
      <c r="D1455" s="109"/>
      <c r="E1455" s="110" t="s">
        <v>334</v>
      </c>
      <c r="F1455" s="111">
        <f t="shared" ref="F1455:I1455" si="420">F1451+F1447+F1443</f>
        <v>0</v>
      </c>
      <c r="G1455" s="111">
        <f t="shared" si="420"/>
        <v>0</v>
      </c>
      <c r="H1455" s="111">
        <f t="shared" si="420"/>
        <v>0</v>
      </c>
      <c r="I1455" s="111">
        <f t="shared" si="420"/>
        <v>0</v>
      </c>
      <c r="J1455" s="105" t="s">
        <v>396</v>
      </c>
    </row>
    <row r="1456" spans="1:10" s="105" customFormat="1" ht="15.75" hidden="1" thickBot="1" x14ac:dyDescent="0.3">
      <c r="A1456" s="107"/>
      <c r="B1456" s="108"/>
      <c r="C1456" s="109"/>
      <c r="D1456" s="109"/>
      <c r="E1456" s="110" t="s">
        <v>335</v>
      </c>
      <c r="F1456" s="111">
        <f t="shared" ref="F1456:I1456" si="421">F1452+F1448+F1444</f>
        <v>0</v>
      </c>
      <c r="G1456" s="111">
        <f t="shared" si="421"/>
        <v>0</v>
      </c>
      <c r="H1456" s="111">
        <f t="shared" si="421"/>
        <v>0</v>
      </c>
      <c r="I1456" s="111">
        <f t="shared" si="421"/>
        <v>0</v>
      </c>
      <c r="J1456" s="105" t="s">
        <v>396</v>
      </c>
    </row>
    <row r="1457" spans="1:10" s="105" customFormat="1" ht="15.75" hidden="1" thickBot="1" x14ac:dyDescent="0.3">
      <c r="A1457" s="103"/>
      <c r="B1457" s="113"/>
      <c r="E1457" s="106"/>
      <c r="F1457" s="101"/>
      <c r="G1457" s="102"/>
      <c r="H1457" s="102"/>
      <c r="I1457" s="102"/>
      <c r="J1457" s="105" t="s">
        <v>396</v>
      </c>
    </row>
    <row r="1458" spans="1:10" s="105" customFormat="1" ht="45.75" hidden="1" thickBot="1" x14ac:dyDescent="0.3">
      <c r="A1458" s="114">
        <v>1702</v>
      </c>
      <c r="B1458" s="116" t="s">
        <v>96</v>
      </c>
      <c r="C1458" s="116" t="s">
        <v>104</v>
      </c>
      <c r="D1458" s="116" t="s">
        <v>390</v>
      </c>
      <c r="E1458" s="117"/>
      <c r="F1458" s="118"/>
      <c r="G1458" s="119"/>
      <c r="H1458" s="119"/>
      <c r="I1458" s="119"/>
      <c r="J1458" s="105" t="s">
        <v>396</v>
      </c>
    </row>
    <row r="1459" spans="1:10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5" t="s">
        <v>396</v>
      </c>
    </row>
    <row r="1460" spans="1:10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5" t="s">
        <v>396</v>
      </c>
    </row>
    <row r="1461" spans="1:10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422">F1461+G1461-H1461</f>
        <v>0</v>
      </c>
      <c r="J1461" s="105" t="s">
        <v>396</v>
      </c>
    </row>
    <row r="1462" spans="1:10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5" t="s">
        <v>396</v>
      </c>
    </row>
    <row r="1463" spans="1:10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5" t="s">
        <v>396</v>
      </c>
    </row>
    <row r="1464" spans="1:10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5" t="s">
        <v>396</v>
      </c>
    </row>
    <row r="1465" spans="1:10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423">F1465+G1465-H1465</f>
        <v>0</v>
      </c>
      <c r="J1465" s="105" t="s">
        <v>396</v>
      </c>
    </row>
    <row r="1466" spans="1:10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5" t="s">
        <v>396</v>
      </c>
    </row>
    <row r="1467" spans="1:10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5" t="s">
        <v>396</v>
      </c>
    </row>
    <row r="1468" spans="1:10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5" t="s">
        <v>396</v>
      </c>
    </row>
    <row r="1469" spans="1:10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424">F1469+G1469-H1469</f>
        <v>0</v>
      </c>
      <c r="J1469" s="105" t="s">
        <v>396</v>
      </c>
    </row>
    <row r="1470" spans="1:10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5" t="s">
        <v>396</v>
      </c>
    </row>
    <row r="1471" spans="1:10" s="105" customFormat="1" ht="45.75" hidden="1" thickBot="1" x14ac:dyDescent="0.3">
      <c r="A1471" s="107"/>
      <c r="B1471" s="108" t="s">
        <v>102</v>
      </c>
      <c r="C1471" s="109" t="s">
        <v>104</v>
      </c>
      <c r="D1471" s="109" t="s">
        <v>390</v>
      </c>
      <c r="E1471" s="110" t="s">
        <v>333</v>
      </c>
      <c r="F1471" s="111">
        <f>F1467+F1463+F1459</f>
        <v>0</v>
      </c>
      <c r="G1471" s="111">
        <f>G1467+G1463+G1459</f>
        <v>0</v>
      </c>
      <c r="H1471" s="111">
        <f>H1467+H1463+H1459</f>
        <v>0</v>
      </c>
      <c r="I1471" s="111">
        <f>I1467+I1463+I1459</f>
        <v>0</v>
      </c>
      <c r="J1471" s="105" t="s">
        <v>396</v>
      </c>
    </row>
    <row r="1472" spans="1:10" s="105" customFormat="1" ht="15.75" hidden="1" thickBot="1" x14ac:dyDescent="0.3">
      <c r="A1472" s="107"/>
      <c r="B1472" s="108"/>
      <c r="C1472" s="109"/>
      <c r="D1472" s="109"/>
      <c r="E1472" s="110" t="s">
        <v>334</v>
      </c>
      <c r="F1472" s="111">
        <f t="shared" ref="F1472:I1472" si="425">F1468+F1464+F1460</f>
        <v>0</v>
      </c>
      <c r="G1472" s="111">
        <f t="shared" si="425"/>
        <v>0</v>
      </c>
      <c r="H1472" s="111">
        <f t="shared" si="425"/>
        <v>0</v>
      </c>
      <c r="I1472" s="111">
        <f t="shared" si="425"/>
        <v>0</v>
      </c>
      <c r="J1472" s="105" t="s">
        <v>396</v>
      </c>
    </row>
    <row r="1473" spans="1:10" s="105" customFormat="1" ht="15.75" hidden="1" thickBot="1" x14ac:dyDescent="0.3">
      <c r="A1473" s="107"/>
      <c r="B1473" s="108"/>
      <c r="C1473" s="109"/>
      <c r="D1473" s="109"/>
      <c r="E1473" s="110" t="s">
        <v>335</v>
      </c>
      <c r="F1473" s="111">
        <f t="shared" ref="F1473:I1473" si="426">F1469+F1465+F1461</f>
        <v>0</v>
      </c>
      <c r="G1473" s="111">
        <f t="shared" si="426"/>
        <v>0</v>
      </c>
      <c r="H1473" s="111">
        <f t="shared" si="426"/>
        <v>0</v>
      </c>
      <c r="I1473" s="111">
        <f t="shared" si="426"/>
        <v>0</v>
      </c>
      <c r="J1473" s="105" t="s">
        <v>396</v>
      </c>
    </row>
    <row r="1474" spans="1:10" s="105" customFormat="1" ht="15.75" hidden="1" thickBot="1" x14ac:dyDescent="0.3">
      <c r="A1474" s="103"/>
      <c r="B1474" s="113"/>
      <c r="E1474" s="106"/>
      <c r="F1474" s="101"/>
      <c r="G1474" s="102"/>
      <c r="H1474" s="102"/>
      <c r="I1474" s="102"/>
      <c r="J1474" s="105" t="s">
        <v>396</v>
      </c>
    </row>
    <row r="1475" spans="1:10" s="105" customFormat="1" ht="15.75" hidden="1" thickBot="1" x14ac:dyDescent="0.3">
      <c r="A1475" s="120" t="s">
        <v>286</v>
      </c>
      <c r="B1475" s="121"/>
      <c r="C1475" s="122"/>
      <c r="D1475" s="122" t="s">
        <v>284</v>
      </c>
      <c r="E1475" s="123" t="s">
        <v>333</v>
      </c>
      <c r="F1475" s="155">
        <f>F1471+F1454</f>
        <v>0</v>
      </c>
      <c r="G1475" s="155">
        <f t="shared" ref="G1475:I1475" si="427">G1471+G1454</f>
        <v>0</v>
      </c>
      <c r="H1475" s="155">
        <f t="shared" si="427"/>
        <v>0</v>
      </c>
      <c r="I1475" s="155">
        <f t="shared" si="427"/>
        <v>0</v>
      </c>
      <c r="J1475" s="105" t="s">
        <v>396</v>
      </c>
    </row>
    <row r="1476" spans="1:10" s="105" customFormat="1" ht="15.75" hidden="1" thickBot="1" x14ac:dyDescent="0.3">
      <c r="A1476" s="107"/>
      <c r="B1476" s="108"/>
      <c r="C1476" s="109"/>
      <c r="D1476" s="109"/>
      <c r="E1476" s="110" t="s">
        <v>334</v>
      </c>
      <c r="F1476" s="156">
        <f t="shared" ref="F1476:I1477" si="428">F1472+F1455</f>
        <v>0</v>
      </c>
      <c r="G1476" s="156">
        <f t="shared" si="428"/>
        <v>0</v>
      </c>
      <c r="H1476" s="156">
        <f t="shared" si="428"/>
        <v>0</v>
      </c>
      <c r="I1476" s="156">
        <f t="shared" si="428"/>
        <v>0</v>
      </c>
      <c r="J1476" s="105" t="s">
        <v>396</v>
      </c>
    </row>
    <row r="1477" spans="1:10" s="105" customFormat="1" ht="15.75" hidden="1" thickBot="1" x14ac:dyDescent="0.3">
      <c r="A1477" s="107"/>
      <c r="B1477" s="108"/>
      <c r="C1477" s="109"/>
      <c r="D1477" s="109"/>
      <c r="E1477" s="110" t="s">
        <v>335</v>
      </c>
      <c r="F1477" s="156">
        <f t="shared" si="428"/>
        <v>0</v>
      </c>
      <c r="G1477" s="156">
        <f t="shared" si="428"/>
        <v>0</v>
      </c>
      <c r="H1477" s="156">
        <f t="shared" si="428"/>
        <v>0</v>
      </c>
      <c r="I1477" s="156">
        <f t="shared" si="428"/>
        <v>0</v>
      </c>
      <c r="J1477" s="105" t="s">
        <v>396</v>
      </c>
    </row>
    <row r="1478" spans="1:10" s="105" customFormat="1" ht="15.75" hidden="1" thickBot="1" x14ac:dyDescent="0.3">
      <c r="A1478" s="103"/>
      <c r="B1478" s="113"/>
      <c r="E1478" s="106"/>
      <c r="F1478" s="101"/>
      <c r="G1478" s="102"/>
      <c r="H1478" s="102"/>
      <c r="I1478" s="102"/>
      <c r="J1478" s="105" t="s">
        <v>396</v>
      </c>
    </row>
    <row r="1479" spans="1:10" s="109" customFormat="1" ht="16.5" hidden="1" thickBot="1" x14ac:dyDescent="0.3">
      <c r="A1479" s="125" t="s">
        <v>92</v>
      </c>
      <c r="B1479" s="126"/>
      <c r="C1479" s="127" t="s">
        <v>287</v>
      </c>
      <c r="D1479" s="127" t="s">
        <v>288</v>
      </c>
      <c r="E1479" s="128"/>
      <c r="F1479" s="129"/>
      <c r="G1479" s="130"/>
      <c r="H1479" s="130"/>
      <c r="I1479" s="130"/>
      <c r="J1479" s="109" t="s">
        <v>427</v>
      </c>
    </row>
    <row r="1480" spans="1:10" s="105" customFormat="1" ht="15.75" hidden="1" thickBot="1" x14ac:dyDescent="0.3">
      <c r="A1480" s="103"/>
      <c r="B1480" s="113"/>
      <c r="E1480" s="106"/>
      <c r="F1480" s="101"/>
      <c r="G1480" s="102"/>
      <c r="H1480" s="102"/>
      <c r="I1480" s="102"/>
      <c r="J1480" s="105" t="s">
        <v>427</v>
      </c>
    </row>
    <row r="1481" spans="1:10" s="105" customFormat="1" ht="15.75" hidden="1" thickBot="1" x14ac:dyDescent="0.3">
      <c r="A1481" s="114">
        <v>1801</v>
      </c>
      <c r="B1481" s="116" t="s">
        <v>96</v>
      </c>
      <c r="C1481" s="116" t="s">
        <v>93</v>
      </c>
      <c r="D1481" s="116" t="s">
        <v>289</v>
      </c>
      <c r="E1481" s="117"/>
      <c r="F1481" s="118"/>
      <c r="G1481" s="119"/>
      <c r="H1481" s="119"/>
      <c r="I1481" s="119"/>
      <c r="J1481" s="105" t="s">
        <v>427</v>
      </c>
    </row>
    <row r="1482" spans="1:10" s="105" customFormat="1" ht="15.75" hidden="1" thickBot="1" x14ac:dyDescent="0.3">
      <c r="A1482" s="103"/>
      <c r="B1482" s="104" t="s">
        <v>98</v>
      </c>
      <c r="D1482" s="105" t="s">
        <v>99</v>
      </c>
      <c r="E1482" s="106" t="s">
        <v>333</v>
      </c>
      <c r="F1482" s="101">
        <v>0</v>
      </c>
      <c r="G1482" s="102">
        <v>0</v>
      </c>
      <c r="H1482" s="102">
        <v>0</v>
      </c>
      <c r="I1482" s="102">
        <f>F1482+G1482-H1482</f>
        <v>0</v>
      </c>
      <c r="J1482" s="105" t="s">
        <v>427</v>
      </c>
    </row>
    <row r="1483" spans="1:10" s="105" customFormat="1" ht="15.75" hidden="1" thickBot="1" x14ac:dyDescent="0.3">
      <c r="A1483" s="103"/>
      <c r="B1483" s="104"/>
      <c r="E1483" s="106" t="s">
        <v>334</v>
      </c>
      <c r="F1483" s="101">
        <v>0</v>
      </c>
      <c r="G1483" s="102">
        <v>0</v>
      </c>
      <c r="H1483" s="102">
        <v>0</v>
      </c>
      <c r="I1483" s="102">
        <f>F1483+G1483-H1483</f>
        <v>0</v>
      </c>
      <c r="J1483" s="105" t="s">
        <v>427</v>
      </c>
    </row>
    <row r="1484" spans="1:10" s="105" customFormat="1" ht="15.75" hidden="1" thickBot="1" x14ac:dyDescent="0.3">
      <c r="A1484" s="103"/>
      <c r="B1484" s="104"/>
      <c r="E1484" s="106" t="s">
        <v>335</v>
      </c>
      <c r="F1484" s="101">
        <f>SUM(F1482:F1483)</f>
        <v>0</v>
      </c>
      <c r="G1484" s="102">
        <v>0</v>
      </c>
      <c r="H1484" s="102">
        <v>0</v>
      </c>
      <c r="I1484" s="102">
        <f t="shared" ref="I1484" si="429">F1484+G1484-H1484</f>
        <v>0</v>
      </c>
      <c r="J1484" s="105" t="s">
        <v>427</v>
      </c>
    </row>
    <row r="1485" spans="1:10" s="105" customFormat="1" ht="15.75" hidden="1" thickBot="1" x14ac:dyDescent="0.3">
      <c r="A1485" s="103"/>
      <c r="B1485" s="104"/>
      <c r="E1485" s="106"/>
      <c r="F1485" s="101"/>
      <c r="G1485" s="102"/>
      <c r="H1485" s="102"/>
      <c r="I1485" s="102"/>
      <c r="J1485" s="105" t="s">
        <v>427</v>
      </c>
    </row>
    <row r="1486" spans="1:10" s="105" customFormat="1" ht="15.75" hidden="1" thickBot="1" x14ac:dyDescent="0.3">
      <c r="A1486" s="103"/>
      <c r="B1486" s="104" t="s">
        <v>100</v>
      </c>
      <c r="D1486" s="105" t="s">
        <v>101</v>
      </c>
      <c r="E1486" s="106" t="s">
        <v>333</v>
      </c>
      <c r="F1486" s="101">
        <v>0</v>
      </c>
      <c r="G1486" s="102">
        <v>0</v>
      </c>
      <c r="H1486" s="102">
        <v>0</v>
      </c>
      <c r="I1486" s="102">
        <f>F1486+G1486-H1486</f>
        <v>0</v>
      </c>
      <c r="J1486" s="105" t="s">
        <v>427</v>
      </c>
    </row>
    <row r="1487" spans="1:10" s="105" customFormat="1" ht="15.75" hidden="1" thickBot="1" x14ac:dyDescent="0.3">
      <c r="A1487" s="103"/>
      <c r="B1487" s="104"/>
      <c r="E1487" s="106" t="s">
        <v>334</v>
      </c>
      <c r="F1487" s="101">
        <v>0</v>
      </c>
      <c r="G1487" s="102">
        <v>0</v>
      </c>
      <c r="H1487" s="102">
        <v>0</v>
      </c>
      <c r="I1487" s="102">
        <f>F1487+G1487-H1487</f>
        <v>0</v>
      </c>
      <c r="J1487" s="105" t="s">
        <v>427</v>
      </c>
    </row>
    <row r="1488" spans="1:10" s="105" customFormat="1" ht="15.75" hidden="1" thickBot="1" x14ac:dyDescent="0.3">
      <c r="A1488" s="103"/>
      <c r="B1488" s="104"/>
      <c r="E1488" s="106" t="s">
        <v>335</v>
      </c>
      <c r="F1488" s="101">
        <f>SUM(F1486:F1487)</f>
        <v>0</v>
      </c>
      <c r="G1488" s="102">
        <v>0</v>
      </c>
      <c r="H1488" s="102">
        <v>0</v>
      </c>
      <c r="I1488" s="102">
        <f t="shared" ref="I1488" si="430">F1488+G1488-H1488</f>
        <v>0</v>
      </c>
      <c r="J1488" s="105" t="s">
        <v>427</v>
      </c>
    </row>
    <row r="1489" spans="1:10" s="105" customFormat="1" ht="15.75" hidden="1" thickBot="1" x14ac:dyDescent="0.3">
      <c r="A1489" s="103"/>
      <c r="B1489" s="104"/>
      <c r="E1489" s="106"/>
      <c r="F1489" s="101"/>
      <c r="G1489" s="102"/>
      <c r="H1489" s="102"/>
      <c r="I1489" s="102"/>
      <c r="J1489" s="105" t="s">
        <v>427</v>
      </c>
    </row>
    <row r="1490" spans="1:10" s="105" customFormat="1" ht="15.75" hidden="1" thickBot="1" x14ac:dyDescent="0.3">
      <c r="A1490" s="103"/>
      <c r="B1490" s="104" t="s">
        <v>109</v>
      </c>
      <c r="D1490" s="105" t="s">
        <v>110</v>
      </c>
      <c r="E1490" s="106" t="s">
        <v>333</v>
      </c>
      <c r="F1490" s="101">
        <v>0</v>
      </c>
      <c r="G1490" s="102">
        <v>0</v>
      </c>
      <c r="H1490" s="102">
        <v>0</v>
      </c>
      <c r="I1490" s="102">
        <f>F1490+G1490-H1490</f>
        <v>0</v>
      </c>
      <c r="J1490" s="105" t="s">
        <v>427</v>
      </c>
    </row>
    <row r="1491" spans="1:10" s="105" customFormat="1" ht="15.75" hidden="1" thickBot="1" x14ac:dyDescent="0.3">
      <c r="A1491" s="103"/>
      <c r="B1491" s="104"/>
      <c r="E1491" s="106" t="s">
        <v>334</v>
      </c>
      <c r="F1491" s="101">
        <v>0</v>
      </c>
      <c r="G1491" s="102">
        <v>0</v>
      </c>
      <c r="H1491" s="102">
        <v>0</v>
      </c>
      <c r="I1491" s="102">
        <f>F1491+G1491-H1491</f>
        <v>0</v>
      </c>
      <c r="J1491" s="105" t="s">
        <v>427</v>
      </c>
    </row>
    <row r="1492" spans="1:10" s="105" customFormat="1" ht="15.75" hidden="1" thickBot="1" x14ac:dyDescent="0.3">
      <c r="A1492" s="103"/>
      <c r="B1492" s="104"/>
      <c r="E1492" s="106" t="s">
        <v>335</v>
      </c>
      <c r="F1492" s="101">
        <f>SUM(F1490:F1491)</f>
        <v>0</v>
      </c>
      <c r="G1492" s="102">
        <v>0</v>
      </c>
      <c r="H1492" s="102">
        <v>0</v>
      </c>
      <c r="I1492" s="102">
        <f t="shared" ref="I1492" si="431">F1492+G1492-H1492</f>
        <v>0</v>
      </c>
      <c r="J1492" s="105" t="s">
        <v>427</v>
      </c>
    </row>
    <row r="1493" spans="1:10" s="105" customFormat="1" ht="15.75" hidden="1" thickBot="1" x14ac:dyDescent="0.3">
      <c r="A1493" s="103"/>
      <c r="B1493" s="104"/>
      <c r="E1493" s="106"/>
      <c r="F1493" s="101"/>
      <c r="G1493" s="102"/>
      <c r="H1493" s="102"/>
      <c r="I1493" s="102"/>
      <c r="J1493" s="105" t="s">
        <v>427</v>
      </c>
    </row>
    <row r="1494" spans="1:10" s="105" customFormat="1" ht="15.75" hidden="1" thickBot="1" x14ac:dyDescent="0.3">
      <c r="A1494" s="107"/>
      <c r="B1494" s="108" t="s">
        <v>102</v>
      </c>
      <c r="C1494" s="109" t="s">
        <v>93</v>
      </c>
      <c r="D1494" s="109" t="s">
        <v>289</v>
      </c>
      <c r="E1494" s="110" t="s">
        <v>333</v>
      </c>
      <c r="F1494" s="111">
        <f>F1490+F1486+F1482</f>
        <v>0</v>
      </c>
      <c r="G1494" s="111">
        <f>G1490+G1486+G1482</f>
        <v>0</v>
      </c>
      <c r="H1494" s="111">
        <f>H1490+H1486+H1482</f>
        <v>0</v>
      </c>
      <c r="I1494" s="111">
        <f>I1490+I1486+I1482</f>
        <v>0</v>
      </c>
      <c r="J1494" s="105" t="s">
        <v>427</v>
      </c>
    </row>
    <row r="1495" spans="1:10" s="105" customFormat="1" ht="15.75" hidden="1" thickBot="1" x14ac:dyDescent="0.3">
      <c r="A1495" s="107"/>
      <c r="B1495" s="108"/>
      <c r="C1495" s="109"/>
      <c r="D1495" s="109"/>
      <c r="E1495" s="110" t="s">
        <v>334</v>
      </c>
      <c r="F1495" s="111">
        <f t="shared" ref="F1495:I1495" si="432">F1491+F1487+F1483</f>
        <v>0</v>
      </c>
      <c r="G1495" s="111">
        <f t="shared" si="432"/>
        <v>0</v>
      </c>
      <c r="H1495" s="111">
        <f t="shared" si="432"/>
        <v>0</v>
      </c>
      <c r="I1495" s="111">
        <f t="shared" si="432"/>
        <v>0</v>
      </c>
      <c r="J1495" s="105" t="s">
        <v>427</v>
      </c>
    </row>
    <row r="1496" spans="1:10" s="105" customFormat="1" ht="47.25" hidden="1" thickBot="1" x14ac:dyDescent="0.3">
      <c r="A1496" s="309" t="s">
        <v>92</v>
      </c>
      <c r="B1496" s="310"/>
      <c r="C1496" s="311" t="s">
        <v>272</v>
      </c>
      <c r="D1496" s="311" t="s">
        <v>273</v>
      </c>
      <c r="E1496" s="311"/>
      <c r="F1496" s="312"/>
      <c r="G1496" s="313"/>
      <c r="H1496" s="313"/>
      <c r="I1496" s="313"/>
      <c r="J1496" s="105" t="s">
        <v>427</v>
      </c>
    </row>
    <row r="1497" spans="1:10" s="105" customFormat="1" ht="46.5" customHeight="1" x14ac:dyDescent="0.25">
      <c r="A1497" s="309" t="s">
        <v>92</v>
      </c>
      <c r="B1497" s="310"/>
      <c r="C1497" s="311">
        <v>18</v>
      </c>
      <c r="D1497" s="311" t="s">
        <v>492</v>
      </c>
      <c r="E1497" s="311"/>
      <c r="F1497" s="312"/>
      <c r="G1497" s="313"/>
      <c r="H1497" s="313"/>
      <c r="I1497" s="313"/>
      <c r="J1497" s="164" t="s">
        <v>428</v>
      </c>
    </row>
    <row r="1498" spans="1:10" s="164" customFormat="1" ht="23.25" x14ac:dyDescent="0.25">
      <c r="A1498" s="103"/>
      <c r="B1498" s="113"/>
      <c r="C1498" s="105"/>
      <c r="D1498" s="105"/>
      <c r="E1498" s="106"/>
      <c r="F1498" s="101"/>
      <c r="G1498" s="102"/>
      <c r="H1498" s="102"/>
      <c r="I1498" s="102"/>
      <c r="J1498" s="164" t="s">
        <v>428</v>
      </c>
    </row>
    <row r="1499" spans="1:10" s="164" customFormat="1" ht="69.75" x14ac:dyDescent="0.25">
      <c r="A1499" s="174">
        <v>1802</v>
      </c>
      <c r="B1499" s="176" t="s">
        <v>96</v>
      </c>
      <c r="C1499" s="176" t="s">
        <v>104</v>
      </c>
      <c r="D1499" s="176" t="s">
        <v>391</v>
      </c>
      <c r="E1499" s="176"/>
      <c r="F1499" s="198"/>
      <c r="G1499" s="178"/>
      <c r="H1499" s="178"/>
      <c r="I1499" s="178"/>
      <c r="J1499" s="164" t="s">
        <v>428</v>
      </c>
    </row>
    <row r="1500" spans="1:10" s="164" customFormat="1" ht="23.25" x14ac:dyDescent="0.25">
      <c r="A1500" s="171"/>
      <c r="B1500" s="179" t="s">
        <v>98</v>
      </c>
      <c r="D1500" s="164" t="s">
        <v>99</v>
      </c>
      <c r="E1500" s="164" t="s">
        <v>333</v>
      </c>
      <c r="F1500" s="194">
        <v>0</v>
      </c>
      <c r="G1500" s="173">
        <v>0</v>
      </c>
      <c r="H1500" s="173">
        <v>0</v>
      </c>
      <c r="I1500" s="173">
        <f>F1500+G1500-H1500</f>
        <v>0</v>
      </c>
      <c r="J1500" s="164" t="s">
        <v>428</v>
      </c>
    </row>
    <row r="1501" spans="1:10" s="164" customFormat="1" ht="23.25" x14ac:dyDescent="0.25">
      <c r="A1501" s="171"/>
      <c r="B1501" s="179"/>
      <c r="E1501" s="164" t="s">
        <v>334</v>
      </c>
      <c r="F1501" s="194">
        <v>62000</v>
      </c>
      <c r="G1501" s="173">
        <v>0</v>
      </c>
      <c r="H1501" s="173">
        <v>0</v>
      </c>
      <c r="I1501" s="173">
        <f>F1501+G1501-H1501</f>
        <v>62000</v>
      </c>
      <c r="J1501" s="164" t="s">
        <v>428</v>
      </c>
    </row>
    <row r="1502" spans="1:10" s="164" customFormat="1" ht="23.25" x14ac:dyDescent="0.25">
      <c r="A1502" s="171"/>
      <c r="B1502" s="179"/>
      <c r="E1502" s="164" t="s">
        <v>335</v>
      </c>
      <c r="F1502" s="194">
        <v>62000</v>
      </c>
      <c r="G1502" s="173">
        <v>0</v>
      </c>
      <c r="H1502" s="173">
        <v>0</v>
      </c>
      <c r="I1502" s="173">
        <f t="shared" ref="I1502" si="433">F1502+G1502-H1502</f>
        <v>62000</v>
      </c>
      <c r="J1502" s="164" t="s">
        <v>428</v>
      </c>
    </row>
    <row r="1503" spans="1:10" s="164" customFormat="1" ht="23.25" x14ac:dyDescent="0.25">
      <c r="A1503" s="171"/>
      <c r="B1503" s="179"/>
      <c r="F1503" s="194"/>
      <c r="G1503" s="173"/>
      <c r="H1503" s="173"/>
      <c r="I1503" s="173"/>
      <c r="J1503" s="164" t="s">
        <v>428</v>
      </c>
    </row>
    <row r="1504" spans="1:10" s="164" customFormat="1" ht="23.25" hidden="1" x14ac:dyDescent="0.25">
      <c r="A1504" s="171"/>
      <c r="B1504" s="179" t="s">
        <v>100</v>
      </c>
      <c r="D1504" s="164" t="s">
        <v>101</v>
      </c>
      <c r="E1504" s="164" t="s">
        <v>333</v>
      </c>
      <c r="F1504" s="194">
        <v>0</v>
      </c>
      <c r="G1504" s="173">
        <v>0</v>
      </c>
      <c r="H1504" s="173">
        <v>0</v>
      </c>
      <c r="I1504" s="173">
        <f>F1504+G1504-H1504</f>
        <v>0</v>
      </c>
      <c r="J1504" s="164" t="s">
        <v>428</v>
      </c>
    </row>
    <row r="1505" spans="1:10" s="164" customFormat="1" ht="23.25" hidden="1" x14ac:dyDescent="0.25">
      <c r="A1505" s="171"/>
      <c r="B1505" s="179"/>
      <c r="E1505" s="164" t="s">
        <v>334</v>
      </c>
      <c r="F1505" s="194">
        <v>0</v>
      </c>
      <c r="G1505" s="173">
        <v>0</v>
      </c>
      <c r="H1505" s="173">
        <v>0</v>
      </c>
      <c r="I1505" s="173">
        <f>F1505+G1505-H1505</f>
        <v>0</v>
      </c>
      <c r="J1505" s="164" t="s">
        <v>428</v>
      </c>
    </row>
    <row r="1506" spans="1:10" s="164" customFormat="1" ht="23.25" hidden="1" x14ac:dyDescent="0.25">
      <c r="A1506" s="171"/>
      <c r="B1506" s="179"/>
      <c r="E1506" s="164" t="s">
        <v>335</v>
      </c>
      <c r="F1506" s="194">
        <f>SUM(F1504:F1505)</f>
        <v>0</v>
      </c>
      <c r="G1506" s="173">
        <v>0</v>
      </c>
      <c r="H1506" s="173">
        <v>0</v>
      </c>
      <c r="I1506" s="173">
        <f t="shared" ref="I1506" si="434">F1506+G1506-H1506</f>
        <v>0</v>
      </c>
      <c r="J1506" s="164" t="s">
        <v>428</v>
      </c>
    </row>
    <row r="1507" spans="1:10" s="164" customFormat="1" ht="23.25" hidden="1" x14ac:dyDescent="0.25">
      <c r="A1507" s="171"/>
      <c r="B1507" s="179"/>
      <c r="F1507" s="194"/>
      <c r="G1507" s="173"/>
      <c r="H1507" s="173"/>
      <c r="I1507" s="173"/>
      <c r="J1507" s="164" t="s">
        <v>428</v>
      </c>
    </row>
    <row r="1508" spans="1:10" s="164" customFormat="1" ht="46.5" hidden="1" x14ac:dyDescent="0.25">
      <c r="A1508" s="171"/>
      <c r="B1508" s="179" t="s">
        <v>109</v>
      </c>
      <c r="D1508" s="164" t="s">
        <v>110</v>
      </c>
      <c r="E1508" s="164" t="s">
        <v>333</v>
      </c>
      <c r="F1508" s="194">
        <v>0</v>
      </c>
      <c r="G1508" s="173">
        <v>0</v>
      </c>
      <c r="H1508" s="173">
        <v>0</v>
      </c>
      <c r="I1508" s="173">
        <f>F1508+G1508-H1508</f>
        <v>0</v>
      </c>
      <c r="J1508" s="164" t="s">
        <v>428</v>
      </c>
    </row>
    <row r="1509" spans="1:10" s="164" customFormat="1" ht="23.25" hidden="1" x14ac:dyDescent="0.25">
      <c r="A1509" s="171"/>
      <c r="B1509" s="179"/>
      <c r="E1509" s="164" t="s">
        <v>334</v>
      </c>
      <c r="F1509" s="194">
        <v>0</v>
      </c>
      <c r="G1509" s="173">
        <v>0</v>
      </c>
      <c r="H1509" s="173">
        <v>0</v>
      </c>
      <c r="I1509" s="173">
        <f>F1509+G1509-H1509</f>
        <v>0</v>
      </c>
      <c r="J1509" s="164" t="s">
        <v>428</v>
      </c>
    </row>
    <row r="1510" spans="1:10" s="164" customFormat="1" ht="23.25" hidden="1" x14ac:dyDescent="0.25">
      <c r="A1510" s="171"/>
      <c r="B1510" s="179"/>
      <c r="E1510" s="164" t="s">
        <v>335</v>
      </c>
      <c r="F1510" s="194">
        <f>SUM(F1508:F1509)</f>
        <v>0</v>
      </c>
      <c r="G1510" s="173">
        <v>0</v>
      </c>
      <c r="H1510" s="173">
        <v>0</v>
      </c>
      <c r="I1510" s="173">
        <f t="shared" ref="I1510" si="435">F1510+G1510-H1510</f>
        <v>0</v>
      </c>
      <c r="J1510" s="164" t="s">
        <v>428</v>
      </c>
    </row>
    <row r="1511" spans="1:10" s="164" customFormat="1" ht="23.25" hidden="1" x14ac:dyDescent="0.25">
      <c r="A1511" s="171"/>
      <c r="B1511" s="195"/>
      <c r="F1511" s="194"/>
      <c r="G1511" s="173"/>
      <c r="H1511" s="173"/>
      <c r="I1511" s="173"/>
      <c r="J1511" s="164" t="s">
        <v>428</v>
      </c>
    </row>
    <row r="1512" spans="1:10" s="164" customFormat="1" ht="93" x14ac:dyDescent="0.25">
      <c r="A1512" s="180"/>
      <c r="B1512" s="181" t="s">
        <v>102</v>
      </c>
      <c r="C1512" s="166" t="s">
        <v>104</v>
      </c>
      <c r="D1512" s="166" t="s">
        <v>391</v>
      </c>
      <c r="E1512" s="166" t="s">
        <v>333</v>
      </c>
      <c r="F1512" s="182">
        <f>F1508+F1504+F1500</f>
        <v>0</v>
      </c>
      <c r="G1512" s="182">
        <f>G1508+G1504+G1500</f>
        <v>0</v>
      </c>
      <c r="H1512" s="182">
        <f>H1508+H1504+H1500</f>
        <v>0</v>
      </c>
      <c r="I1512" s="182">
        <f>I1508+I1504+I1500</f>
        <v>0</v>
      </c>
      <c r="J1512" s="164" t="s">
        <v>428</v>
      </c>
    </row>
    <row r="1513" spans="1:10" s="164" customFormat="1" ht="23.25" x14ac:dyDescent="0.25">
      <c r="A1513" s="180"/>
      <c r="B1513" s="181"/>
      <c r="C1513" s="166"/>
      <c r="D1513" s="166"/>
      <c r="E1513" s="166" t="s">
        <v>334</v>
      </c>
      <c r="F1513" s="182">
        <f t="shared" ref="F1513:I1513" si="436">F1509+F1505+F1501</f>
        <v>62000</v>
      </c>
      <c r="G1513" s="182">
        <f t="shared" si="436"/>
        <v>0</v>
      </c>
      <c r="H1513" s="182">
        <f t="shared" si="436"/>
        <v>0</v>
      </c>
      <c r="I1513" s="182">
        <f t="shared" si="436"/>
        <v>62000</v>
      </c>
      <c r="J1513" s="164" t="s">
        <v>428</v>
      </c>
    </row>
    <row r="1514" spans="1:10" s="164" customFormat="1" ht="23.25" x14ac:dyDescent="0.25">
      <c r="A1514" s="180"/>
      <c r="B1514" s="181"/>
      <c r="C1514" s="166"/>
      <c r="D1514" s="166"/>
      <c r="E1514" s="166" t="s">
        <v>335</v>
      </c>
      <c r="F1514" s="182">
        <f t="shared" ref="F1514:I1514" si="437">F1510+F1506+F1502</f>
        <v>62000</v>
      </c>
      <c r="G1514" s="182">
        <f t="shared" si="437"/>
        <v>0</v>
      </c>
      <c r="H1514" s="182">
        <f t="shared" si="437"/>
        <v>0</v>
      </c>
      <c r="I1514" s="182">
        <f t="shared" si="437"/>
        <v>62000</v>
      </c>
      <c r="J1514" s="164" t="s">
        <v>428</v>
      </c>
    </row>
    <row r="1515" spans="1:10" s="164" customFormat="1" ht="23.25" x14ac:dyDescent="0.25">
      <c r="A1515" s="171"/>
      <c r="B1515" s="195"/>
      <c r="F1515" s="194"/>
      <c r="G1515" s="173"/>
      <c r="H1515" s="173"/>
      <c r="I1515" s="173"/>
      <c r="J1515" s="164" t="s">
        <v>428</v>
      </c>
    </row>
    <row r="1516" spans="1:10" s="164" customFormat="1" ht="23.25" x14ac:dyDescent="0.25">
      <c r="A1516" s="171"/>
      <c r="B1516" s="195"/>
      <c r="F1516" s="194"/>
      <c r="G1516" s="173"/>
      <c r="H1516" s="173"/>
      <c r="I1516" s="173"/>
      <c r="J1516" s="164" t="s">
        <v>401</v>
      </c>
    </row>
    <row r="1517" spans="1:10" s="164" customFormat="1" ht="46.5" x14ac:dyDescent="0.25">
      <c r="A1517" s="293" t="s">
        <v>290</v>
      </c>
      <c r="B1517" s="294"/>
      <c r="C1517" s="295"/>
      <c r="D1517" s="295" t="s">
        <v>288</v>
      </c>
      <c r="E1517" s="295" t="s">
        <v>333</v>
      </c>
      <c r="F1517" s="296">
        <f t="shared" ref="F1517:I1518" si="438">F1512+F1494</f>
        <v>0</v>
      </c>
      <c r="G1517" s="296">
        <f t="shared" si="438"/>
        <v>0</v>
      </c>
      <c r="H1517" s="296">
        <f t="shared" si="438"/>
        <v>0</v>
      </c>
      <c r="I1517" s="296">
        <f t="shared" si="438"/>
        <v>0</v>
      </c>
      <c r="J1517" s="164" t="s">
        <v>401</v>
      </c>
    </row>
    <row r="1518" spans="1:10" s="164" customFormat="1" ht="23.25" x14ac:dyDescent="0.25">
      <c r="A1518" s="297"/>
      <c r="B1518" s="298"/>
      <c r="C1518" s="299"/>
      <c r="D1518" s="299"/>
      <c r="E1518" s="299" t="s">
        <v>334</v>
      </c>
      <c r="F1518" s="300">
        <f t="shared" si="438"/>
        <v>62000</v>
      </c>
      <c r="G1518" s="300">
        <f t="shared" si="438"/>
        <v>0</v>
      </c>
      <c r="H1518" s="300">
        <f t="shared" si="438"/>
        <v>0</v>
      </c>
      <c r="I1518" s="300">
        <f t="shared" si="438"/>
        <v>62000</v>
      </c>
      <c r="J1518" s="164" t="s">
        <v>401</v>
      </c>
    </row>
    <row r="1519" spans="1:10" s="164" customFormat="1" ht="23.25" x14ac:dyDescent="0.25">
      <c r="A1519" s="297"/>
      <c r="B1519" s="298"/>
      <c r="C1519" s="299"/>
      <c r="D1519" s="299"/>
      <c r="E1519" s="299" t="s">
        <v>335</v>
      </c>
      <c r="F1519" s="300">
        <f t="shared" ref="F1519:I1519" si="439">F1514+F1497</f>
        <v>62000</v>
      </c>
      <c r="G1519" s="300">
        <f t="shared" si="439"/>
        <v>0</v>
      </c>
      <c r="H1519" s="300">
        <f t="shared" si="439"/>
        <v>0</v>
      </c>
      <c r="I1519" s="300">
        <f t="shared" si="439"/>
        <v>62000</v>
      </c>
      <c r="J1519" s="164" t="s">
        <v>401</v>
      </c>
    </row>
    <row r="1520" spans="1:10" s="109" customFormat="1" ht="23.25" hidden="1" x14ac:dyDescent="0.25">
      <c r="A1520" s="180"/>
      <c r="B1520" s="181"/>
      <c r="C1520" s="166"/>
      <c r="D1520" s="166"/>
      <c r="E1520" s="166"/>
      <c r="F1520" s="182"/>
      <c r="G1520" s="183"/>
      <c r="H1520" s="183"/>
      <c r="I1520" s="183"/>
      <c r="J1520" s="109" t="s">
        <v>396</v>
      </c>
    </row>
    <row r="1521" spans="1:10" s="105" customFormat="1" ht="15.75" hidden="1" x14ac:dyDescent="0.25">
      <c r="A1521" s="125" t="s">
        <v>92</v>
      </c>
      <c r="B1521" s="126"/>
      <c r="C1521" s="127" t="s">
        <v>291</v>
      </c>
      <c r="D1521" s="127" t="s">
        <v>292</v>
      </c>
      <c r="E1521" s="128"/>
      <c r="F1521" s="129"/>
      <c r="G1521" s="130"/>
      <c r="H1521" s="130"/>
      <c r="I1521" s="130"/>
      <c r="J1521" s="105" t="s">
        <v>396</v>
      </c>
    </row>
    <row r="1522" spans="1:10" s="105" customFormat="1" ht="15" hidden="1" x14ac:dyDescent="0.25">
      <c r="A1522" s="103"/>
      <c r="B1522" s="113"/>
      <c r="E1522" s="106"/>
      <c r="F1522" s="101"/>
      <c r="G1522" s="102"/>
      <c r="H1522" s="102"/>
      <c r="I1522" s="102"/>
      <c r="J1522" s="105" t="s">
        <v>396</v>
      </c>
    </row>
    <row r="1523" spans="1:10" s="105" customFormat="1" ht="15" hidden="1" x14ac:dyDescent="0.25">
      <c r="A1523" s="114">
        <v>1901</v>
      </c>
      <c r="B1523" s="116" t="s">
        <v>96</v>
      </c>
      <c r="C1523" s="116" t="s">
        <v>93</v>
      </c>
      <c r="D1523" s="116" t="s">
        <v>293</v>
      </c>
      <c r="E1523" s="117"/>
      <c r="F1523" s="118"/>
      <c r="G1523" s="119"/>
      <c r="H1523" s="119"/>
      <c r="I1523" s="119"/>
      <c r="J1523" s="105" t="s">
        <v>396</v>
      </c>
    </row>
    <row r="1524" spans="1:10" s="105" customFormat="1" ht="15" hidden="1" x14ac:dyDescent="0.25">
      <c r="A1524" s="103"/>
      <c r="B1524" s="104" t="s">
        <v>98</v>
      </c>
      <c r="D1524" s="105" t="s">
        <v>99</v>
      </c>
      <c r="E1524" s="106" t="s">
        <v>333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5" t="s">
        <v>396</v>
      </c>
    </row>
    <row r="1525" spans="1:10" s="105" customFormat="1" ht="15" hidden="1" x14ac:dyDescent="0.25">
      <c r="A1525" s="103"/>
      <c r="B1525" s="104"/>
      <c r="E1525" s="106" t="s">
        <v>334</v>
      </c>
      <c r="F1525" s="101">
        <v>0</v>
      </c>
      <c r="G1525" s="102">
        <v>0</v>
      </c>
      <c r="H1525" s="102">
        <v>0</v>
      </c>
      <c r="I1525" s="102">
        <f>F1525+G1525-H1525</f>
        <v>0</v>
      </c>
      <c r="J1525" s="105" t="s">
        <v>396</v>
      </c>
    </row>
    <row r="1526" spans="1:10" s="105" customFormat="1" ht="15" hidden="1" x14ac:dyDescent="0.25">
      <c r="A1526" s="103"/>
      <c r="B1526" s="104"/>
      <c r="E1526" s="106" t="s">
        <v>335</v>
      </c>
      <c r="F1526" s="101">
        <f>SUM(F1524:F1525)</f>
        <v>0</v>
      </c>
      <c r="G1526" s="102">
        <v>0</v>
      </c>
      <c r="H1526" s="102">
        <v>0</v>
      </c>
      <c r="I1526" s="102">
        <f t="shared" ref="I1526" si="440">F1526+G1526-H1526</f>
        <v>0</v>
      </c>
      <c r="J1526" s="105" t="s">
        <v>396</v>
      </c>
    </row>
    <row r="1527" spans="1:10" s="105" customFormat="1" ht="15" hidden="1" x14ac:dyDescent="0.25">
      <c r="A1527" s="103"/>
      <c r="B1527" s="104"/>
      <c r="E1527" s="106"/>
      <c r="F1527" s="101"/>
      <c r="G1527" s="102"/>
      <c r="H1527" s="102"/>
      <c r="I1527" s="102"/>
      <c r="J1527" s="105" t="s">
        <v>396</v>
      </c>
    </row>
    <row r="1528" spans="1:10" s="105" customFormat="1" ht="15" hidden="1" x14ac:dyDescent="0.25">
      <c r="A1528" s="103"/>
      <c r="B1528" s="104" t="s">
        <v>100</v>
      </c>
      <c r="D1528" s="105" t="s">
        <v>101</v>
      </c>
      <c r="E1528" s="106" t="s">
        <v>333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5" t="s">
        <v>396</v>
      </c>
    </row>
    <row r="1529" spans="1:10" s="105" customFormat="1" ht="15" hidden="1" x14ac:dyDescent="0.25">
      <c r="A1529" s="103"/>
      <c r="B1529" s="104"/>
      <c r="E1529" s="106" t="s">
        <v>334</v>
      </c>
      <c r="F1529" s="101">
        <v>0</v>
      </c>
      <c r="G1529" s="102">
        <v>0</v>
      </c>
      <c r="H1529" s="102">
        <v>0</v>
      </c>
      <c r="I1529" s="102">
        <f>F1529+G1529-H1529</f>
        <v>0</v>
      </c>
      <c r="J1529" s="105" t="s">
        <v>396</v>
      </c>
    </row>
    <row r="1530" spans="1:10" s="105" customFormat="1" ht="15" hidden="1" x14ac:dyDescent="0.25">
      <c r="A1530" s="103"/>
      <c r="B1530" s="104"/>
      <c r="E1530" s="106" t="s">
        <v>335</v>
      </c>
      <c r="F1530" s="101">
        <f>SUM(F1528:F1529)</f>
        <v>0</v>
      </c>
      <c r="G1530" s="102">
        <v>0</v>
      </c>
      <c r="H1530" s="102">
        <v>0</v>
      </c>
      <c r="I1530" s="102">
        <f t="shared" ref="I1530" si="441">F1530+G1530-H1530</f>
        <v>0</v>
      </c>
      <c r="J1530" s="105" t="s">
        <v>396</v>
      </c>
    </row>
    <row r="1531" spans="1:10" s="105" customFormat="1" ht="15" hidden="1" x14ac:dyDescent="0.25">
      <c r="A1531" s="103"/>
      <c r="B1531" s="104"/>
      <c r="E1531" s="106"/>
      <c r="F1531" s="101"/>
      <c r="G1531" s="102"/>
      <c r="H1531" s="102"/>
      <c r="I1531" s="102"/>
      <c r="J1531" s="105" t="s">
        <v>396</v>
      </c>
    </row>
    <row r="1532" spans="1:10" s="105" customFormat="1" ht="15" hidden="1" x14ac:dyDescent="0.25">
      <c r="A1532" s="103"/>
      <c r="B1532" s="104" t="s">
        <v>109</v>
      </c>
      <c r="D1532" s="105" t="s">
        <v>110</v>
      </c>
      <c r="E1532" s="106" t="s">
        <v>333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5" t="s">
        <v>396</v>
      </c>
    </row>
    <row r="1533" spans="1:10" s="105" customFormat="1" ht="15" hidden="1" x14ac:dyDescent="0.25">
      <c r="A1533" s="103"/>
      <c r="B1533" s="104"/>
      <c r="E1533" s="106" t="s">
        <v>334</v>
      </c>
      <c r="F1533" s="101">
        <v>0</v>
      </c>
      <c r="G1533" s="102">
        <v>0</v>
      </c>
      <c r="H1533" s="102">
        <v>0</v>
      </c>
      <c r="I1533" s="102">
        <f>F1533+G1533-H1533</f>
        <v>0</v>
      </c>
      <c r="J1533" s="105" t="s">
        <v>396</v>
      </c>
    </row>
    <row r="1534" spans="1:10" s="105" customFormat="1" ht="15" hidden="1" x14ac:dyDescent="0.25">
      <c r="A1534" s="103"/>
      <c r="B1534" s="104"/>
      <c r="E1534" s="106" t="s">
        <v>335</v>
      </c>
      <c r="F1534" s="101">
        <f>SUM(F1532:F1533)</f>
        <v>0</v>
      </c>
      <c r="G1534" s="102">
        <v>0</v>
      </c>
      <c r="H1534" s="102">
        <v>0</v>
      </c>
      <c r="I1534" s="102">
        <f t="shared" ref="I1534" si="442">F1534+G1534-H1534</f>
        <v>0</v>
      </c>
      <c r="J1534" s="105" t="s">
        <v>396</v>
      </c>
    </row>
    <row r="1535" spans="1:10" s="105" customFormat="1" ht="15" hidden="1" x14ac:dyDescent="0.25">
      <c r="A1535" s="103"/>
      <c r="B1535" s="104"/>
      <c r="E1535" s="106"/>
      <c r="F1535" s="101"/>
      <c r="G1535" s="102"/>
      <c r="H1535" s="102"/>
      <c r="I1535" s="102"/>
      <c r="J1535" s="105" t="s">
        <v>396</v>
      </c>
    </row>
    <row r="1536" spans="1:10" s="105" customFormat="1" ht="15" hidden="1" x14ac:dyDescent="0.25">
      <c r="A1536" s="107"/>
      <c r="B1536" s="108" t="s">
        <v>102</v>
      </c>
      <c r="C1536" s="109" t="s">
        <v>93</v>
      </c>
      <c r="D1536" s="109" t="s">
        <v>293</v>
      </c>
      <c r="E1536" s="110" t="s">
        <v>333</v>
      </c>
      <c r="F1536" s="111">
        <f>F1532+F1528+F1524</f>
        <v>0</v>
      </c>
      <c r="G1536" s="111">
        <f>G1532+G1528+G1524</f>
        <v>0</v>
      </c>
      <c r="H1536" s="111">
        <f>H1532+H1528+H1524</f>
        <v>0</v>
      </c>
      <c r="I1536" s="111">
        <f>I1532+I1528+I1524</f>
        <v>0</v>
      </c>
      <c r="J1536" s="105" t="s">
        <v>396</v>
      </c>
    </row>
    <row r="1537" spans="1:10" s="105" customFormat="1" ht="15" hidden="1" x14ac:dyDescent="0.25">
      <c r="A1537" s="107"/>
      <c r="B1537" s="108"/>
      <c r="C1537" s="109"/>
      <c r="D1537" s="109"/>
      <c r="E1537" s="110" t="s">
        <v>334</v>
      </c>
      <c r="F1537" s="111">
        <f t="shared" ref="F1537:I1537" si="443">F1533+F1529+F1525</f>
        <v>0</v>
      </c>
      <c r="G1537" s="111">
        <f t="shared" si="443"/>
        <v>0</v>
      </c>
      <c r="H1537" s="111">
        <f t="shared" si="443"/>
        <v>0</v>
      </c>
      <c r="I1537" s="111">
        <f t="shared" si="443"/>
        <v>0</v>
      </c>
      <c r="J1537" s="105" t="s">
        <v>396</v>
      </c>
    </row>
    <row r="1538" spans="1:10" s="105" customFormat="1" ht="15" hidden="1" x14ac:dyDescent="0.25">
      <c r="A1538" s="107"/>
      <c r="B1538" s="108"/>
      <c r="C1538" s="109"/>
      <c r="D1538" s="109"/>
      <c r="E1538" s="110" t="s">
        <v>335</v>
      </c>
      <c r="F1538" s="111">
        <f t="shared" ref="F1538:I1538" si="444">F1534+F1530+F1526</f>
        <v>0</v>
      </c>
      <c r="G1538" s="111">
        <f t="shared" si="444"/>
        <v>0</v>
      </c>
      <c r="H1538" s="111">
        <f t="shared" si="444"/>
        <v>0</v>
      </c>
      <c r="I1538" s="111">
        <f t="shared" si="444"/>
        <v>0</v>
      </c>
      <c r="J1538" s="105" t="s">
        <v>396</v>
      </c>
    </row>
    <row r="1539" spans="1:10" s="105" customFormat="1" ht="15" hidden="1" x14ac:dyDescent="0.25">
      <c r="A1539" s="103"/>
      <c r="B1539" s="113"/>
      <c r="E1539" s="106"/>
      <c r="F1539" s="101"/>
      <c r="G1539" s="102"/>
      <c r="H1539" s="102"/>
      <c r="I1539" s="102"/>
      <c r="J1539" s="105" t="s">
        <v>396</v>
      </c>
    </row>
    <row r="1540" spans="1:10" s="105" customFormat="1" ht="30" hidden="1" x14ac:dyDescent="0.25">
      <c r="A1540" s="114">
        <v>1902</v>
      </c>
      <c r="B1540" s="116" t="s">
        <v>96</v>
      </c>
      <c r="C1540" s="116" t="s">
        <v>104</v>
      </c>
      <c r="D1540" s="116" t="s">
        <v>392</v>
      </c>
      <c r="E1540" s="117"/>
      <c r="F1540" s="118"/>
      <c r="G1540" s="119"/>
      <c r="H1540" s="119"/>
      <c r="I1540" s="119"/>
      <c r="J1540" s="105" t="s">
        <v>396</v>
      </c>
    </row>
    <row r="1541" spans="1:10" s="105" customFormat="1" ht="15" hidden="1" x14ac:dyDescent="0.25">
      <c r="A1541" s="103"/>
      <c r="B1541" s="104" t="s">
        <v>98</v>
      </c>
      <c r="D1541" s="105" t="s">
        <v>99</v>
      </c>
      <c r="E1541" s="106" t="s">
        <v>333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5" t="s">
        <v>396</v>
      </c>
    </row>
    <row r="1542" spans="1:10" s="105" customFormat="1" ht="15" hidden="1" x14ac:dyDescent="0.25">
      <c r="A1542" s="103"/>
      <c r="B1542" s="104"/>
      <c r="E1542" s="106" t="s">
        <v>334</v>
      </c>
      <c r="F1542" s="101">
        <v>0</v>
      </c>
      <c r="G1542" s="102">
        <v>0</v>
      </c>
      <c r="H1542" s="102">
        <v>0</v>
      </c>
      <c r="I1542" s="102">
        <f>F1542+G1542-H1542</f>
        <v>0</v>
      </c>
      <c r="J1542" s="105" t="s">
        <v>396</v>
      </c>
    </row>
    <row r="1543" spans="1:10" s="105" customFormat="1" ht="15" hidden="1" x14ac:dyDescent="0.25">
      <c r="A1543" s="103"/>
      <c r="B1543" s="104"/>
      <c r="E1543" s="106" t="s">
        <v>335</v>
      </c>
      <c r="F1543" s="101">
        <f>SUM(F1541:F1542)</f>
        <v>0</v>
      </c>
      <c r="G1543" s="102">
        <v>0</v>
      </c>
      <c r="H1543" s="102">
        <v>0</v>
      </c>
      <c r="I1543" s="102">
        <f t="shared" ref="I1543" si="445">F1543+G1543-H1543</f>
        <v>0</v>
      </c>
      <c r="J1543" s="105" t="s">
        <v>396</v>
      </c>
    </row>
    <row r="1544" spans="1:10" s="105" customFormat="1" ht="15" hidden="1" x14ac:dyDescent="0.25">
      <c r="A1544" s="103"/>
      <c r="B1544" s="104"/>
      <c r="E1544" s="106"/>
      <c r="F1544" s="101"/>
      <c r="G1544" s="102"/>
      <c r="H1544" s="102"/>
      <c r="I1544" s="102"/>
      <c r="J1544" s="105" t="s">
        <v>396</v>
      </c>
    </row>
    <row r="1545" spans="1:10" s="105" customFormat="1" ht="15" hidden="1" x14ac:dyDescent="0.25">
      <c r="A1545" s="103"/>
      <c r="B1545" s="104" t="s">
        <v>100</v>
      </c>
      <c r="D1545" s="105" t="s">
        <v>101</v>
      </c>
      <c r="E1545" s="106" t="s">
        <v>333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5" t="s">
        <v>396</v>
      </c>
    </row>
    <row r="1546" spans="1:10" s="105" customFormat="1" ht="15" hidden="1" x14ac:dyDescent="0.25">
      <c r="A1546" s="103"/>
      <c r="B1546" s="104"/>
      <c r="E1546" s="106" t="s">
        <v>334</v>
      </c>
      <c r="F1546" s="101">
        <v>0</v>
      </c>
      <c r="G1546" s="102">
        <v>0</v>
      </c>
      <c r="H1546" s="102">
        <v>0</v>
      </c>
      <c r="I1546" s="102">
        <f>F1546+G1546-H1546</f>
        <v>0</v>
      </c>
      <c r="J1546" s="105" t="s">
        <v>396</v>
      </c>
    </row>
    <row r="1547" spans="1:10" s="105" customFormat="1" ht="15" hidden="1" x14ac:dyDescent="0.25">
      <c r="A1547" s="103"/>
      <c r="B1547" s="104"/>
      <c r="E1547" s="106" t="s">
        <v>335</v>
      </c>
      <c r="F1547" s="101">
        <f>SUM(F1545:F1546)</f>
        <v>0</v>
      </c>
      <c r="G1547" s="102">
        <v>0</v>
      </c>
      <c r="H1547" s="102">
        <v>0</v>
      </c>
      <c r="I1547" s="102">
        <f t="shared" ref="I1547" si="446">F1547+G1547-H1547</f>
        <v>0</v>
      </c>
      <c r="J1547" s="105" t="s">
        <v>396</v>
      </c>
    </row>
    <row r="1548" spans="1:10" s="105" customFormat="1" ht="15" hidden="1" x14ac:dyDescent="0.25">
      <c r="A1548" s="103"/>
      <c r="B1548" s="104"/>
      <c r="E1548" s="106"/>
      <c r="F1548" s="101"/>
      <c r="G1548" s="102"/>
      <c r="H1548" s="102"/>
      <c r="I1548" s="102"/>
      <c r="J1548" s="105" t="s">
        <v>396</v>
      </c>
    </row>
    <row r="1549" spans="1:10" s="105" customFormat="1" ht="15" hidden="1" x14ac:dyDescent="0.25">
      <c r="A1549" s="103"/>
      <c r="B1549" s="104" t="s">
        <v>109</v>
      </c>
      <c r="D1549" s="105" t="s">
        <v>110</v>
      </c>
      <c r="E1549" s="106" t="s">
        <v>333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5" t="s">
        <v>396</v>
      </c>
    </row>
    <row r="1550" spans="1:10" s="105" customFormat="1" ht="15" hidden="1" x14ac:dyDescent="0.25">
      <c r="A1550" s="103"/>
      <c r="B1550" s="104"/>
      <c r="E1550" s="106" t="s">
        <v>334</v>
      </c>
      <c r="F1550" s="101">
        <v>0</v>
      </c>
      <c r="G1550" s="102">
        <v>0</v>
      </c>
      <c r="H1550" s="102">
        <v>0</v>
      </c>
      <c r="I1550" s="102">
        <f>F1550+G1550-H1550</f>
        <v>0</v>
      </c>
      <c r="J1550" s="105" t="s">
        <v>396</v>
      </c>
    </row>
    <row r="1551" spans="1:10" s="105" customFormat="1" ht="15" hidden="1" x14ac:dyDescent="0.25">
      <c r="A1551" s="103"/>
      <c r="B1551" s="104"/>
      <c r="E1551" s="106" t="s">
        <v>335</v>
      </c>
      <c r="F1551" s="101">
        <f>SUM(F1549:F1550)</f>
        <v>0</v>
      </c>
      <c r="G1551" s="102">
        <v>0</v>
      </c>
      <c r="H1551" s="102">
        <v>0</v>
      </c>
      <c r="I1551" s="102">
        <f t="shared" ref="I1551" si="447">F1551+G1551-H1551</f>
        <v>0</v>
      </c>
      <c r="J1551" s="105" t="s">
        <v>396</v>
      </c>
    </row>
    <row r="1552" spans="1:10" s="105" customFormat="1" ht="15" hidden="1" x14ac:dyDescent="0.25">
      <c r="A1552" s="103"/>
      <c r="B1552" s="104"/>
      <c r="E1552" s="106"/>
      <c r="F1552" s="101"/>
      <c r="G1552" s="102"/>
      <c r="H1552" s="102"/>
      <c r="I1552" s="102"/>
      <c r="J1552" s="105" t="s">
        <v>396</v>
      </c>
    </row>
    <row r="1553" spans="1:10" s="105" customFormat="1" ht="30" hidden="1" x14ac:dyDescent="0.25">
      <c r="A1553" s="107"/>
      <c r="B1553" s="108" t="s">
        <v>102</v>
      </c>
      <c r="C1553" s="109" t="s">
        <v>104</v>
      </c>
      <c r="D1553" s="109" t="s">
        <v>392</v>
      </c>
      <c r="E1553" s="110" t="s">
        <v>333</v>
      </c>
      <c r="F1553" s="111">
        <f>F1549+F1545+F1541</f>
        <v>0</v>
      </c>
      <c r="G1553" s="111">
        <f>G1549+G1545+G1541</f>
        <v>0</v>
      </c>
      <c r="H1553" s="111">
        <f>H1549+H1545+H1541</f>
        <v>0</v>
      </c>
      <c r="I1553" s="111">
        <f>I1549+I1545+I1541</f>
        <v>0</v>
      </c>
      <c r="J1553" s="105" t="s">
        <v>396</v>
      </c>
    </row>
    <row r="1554" spans="1:10" s="105" customFormat="1" ht="15" hidden="1" x14ac:dyDescent="0.25">
      <c r="A1554" s="107"/>
      <c r="B1554" s="108"/>
      <c r="C1554" s="109"/>
      <c r="D1554" s="109"/>
      <c r="E1554" s="110" t="s">
        <v>334</v>
      </c>
      <c r="F1554" s="111">
        <f t="shared" ref="F1554:I1554" si="448">F1550+F1546+F1542</f>
        <v>0</v>
      </c>
      <c r="G1554" s="111">
        <f t="shared" si="448"/>
        <v>0</v>
      </c>
      <c r="H1554" s="111">
        <f t="shared" si="448"/>
        <v>0</v>
      </c>
      <c r="I1554" s="111">
        <f t="shared" si="448"/>
        <v>0</v>
      </c>
      <c r="J1554" s="105" t="s">
        <v>396</v>
      </c>
    </row>
    <row r="1555" spans="1:10" s="105" customFormat="1" ht="15" hidden="1" x14ac:dyDescent="0.25">
      <c r="A1555" s="107"/>
      <c r="B1555" s="108"/>
      <c r="C1555" s="109"/>
      <c r="D1555" s="109"/>
      <c r="E1555" s="110" t="s">
        <v>335</v>
      </c>
      <c r="F1555" s="111">
        <f t="shared" ref="F1555:I1555" si="449">F1551+F1547+F1543</f>
        <v>0</v>
      </c>
      <c r="G1555" s="111">
        <f t="shared" si="449"/>
        <v>0</v>
      </c>
      <c r="H1555" s="111">
        <f t="shared" si="449"/>
        <v>0</v>
      </c>
      <c r="I1555" s="111">
        <f t="shared" si="449"/>
        <v>0</v>
      </c>
      <c r="J1555" s="105" t="s">
        <v>396</v>
      </c>
    </row>
    <row r="1556" spans="1:10" s="105" customFormat="1" ht="15" hidden="1" x14ac:dyDescent="0.25">
      <c r="A1556" s="103"/>
      <c r="B1556" s="113"/>
      <c r="E1556" s="106"/>
      <c r="F1556" s="101"/>
      <c r="G1556" s="102"/>
      <c r="H1556" s="102"/>
      <c r="I1556" s="102"/>
      <c r="J1556" s="105" t="s">
        <v>396</v>
      </c>
    </row>
    <row r="1557" spans="1:10" s="105" customFormat="1" ht="15" hidden="1" x14ac:dyDescent="0.25">
      <c r="A1557" s="120" t="s">
        <v>294</v>
      </c>
      <c r="B1557" s="121"/>
      <c r="C1557" s="122"/>
      <c r="D1557" s="122" t="s">
        <v>292</v>
      </c>
      <c r="E1557" s="123" t="s">
        <v>333</v>
      </c>
      <c r="F1557" s="155">
        <f>F1553+F1536</f>
        <v>0</v>
      </c>
      <c r="G1557" s="155">
        <f t="shared" ref="G1557:I1557" si="450">G1553+G1536</f>
        <v>0</v>
      </c>
      <c r="H1557" s="155">
        <f t="shared" si="450"/>
        <v>0</v>
      </c>
      <c r="I1557" s="155">
        <f t="shared" si="450"/>
        <v>0</v>
      </c>
      <c r="J1557" s="105" t="s">
        <v>396</v>
      </c>
    </row>
    <row r="1558" spans="1:10" s="105" customFormat="1" ht="15" hidden="1" x14ac:dyDescent="0.25">
      <c r="A1558" s="107"/>
      <c r="B1558" s="108"/>
      <c r="C1558" s="109"/>
      <c r="D1558" s="109"/>
      <c r="E1558" s="110" t="s">
        <v>334</v>
      </c>
      <c r="F1558" s="156">
        <f t="shared" ref="F1558:I1559" si="451">F1554+F1537</f>
        <v>0</v>
      </c>
      <c r="G1558" s="156">
        <f t="shared" si="451"/>
        <v>0</v>
      </c>
      <c r="H1558" s="156">
        <f t="shared" si="451"/>
        <v>0</v>
      </c>
      <c r="I1558" s="156">
        <f t="shared" si="451"/>
        <v>0</v>
      </c>
      <c r="J1558" s="105" t="s">
        <v>396</v>
      </c>
    </row>
    <row r="1559" spans="1:10" s="105" customFormat="1" ht="15" hidden="1" x14ac:dyDescent="0.25">
      <c r="A1559" s="107"/>
      <c r="B1559" s="108"/>
      <c r="C1559" s="109"/>
      <c r="D1559" s="109"/>
      <c r="E1559" s="110" t="s">
        <v>335</v>
      </c>
      <c r="F1559" s="156">
        <f t="shared" si="451"/>
        <v>0</v>
      </c>
      <c r="G1559" s="156">
        <f t="shared" si="451"/>
        <v>0</v>
      </c>
      <c r="H1559" s="156">
        <f t="shared" si="451"/>
        <v>0</v>
      </c>
      <c r="I1559" s="156">
        <f t="shared" si="451"/>
        <v>0</v>
      </c>
      <c r="J1559" s="105" t="s">
        <v>396</v>
      </c>
    </row>
    <row r="1560" spans="1:10" s="166" customFormat="1" ht="24" thickBot="1" x14ac:dyDescent="0.3">
      <c r="A1560" s="103"/>
      <c r="B1560" s="113"/>
      <c r="C1560" s="105"/>
      <c r="D1560" s="105"/>
      <c r="E1560" s="106"/>
      <c r="F1560" s="101"/>
      <c r="G1560" s="102"/>
      <c r="H1560" s="102"/>
      <c r="I1560" s="102"/>
      <c r="J1560" s="166" t="s">
        <v>483</v>
      </c>
    </row>
    <row r="1561" spans="1:10" s="164" customFormat="1" ht="30.75" customHeight="1" x14ac:dyDescent="0.25">
      <c r="A1561" s="309" t="s">
        <v>92</v>
      </c>
      <c r="B1561" s="310"/>
      <c r="C1561" s="311" t="s">
        <v>295</v>
      </c>
      <c r="D1561" s="311" t="s">
        <v>296</v>
      </c>
      <c r="E1561" s="311"/>
      <c r="F1561" s="312"/>
      <c r="G1561" s="313"/>
      <c r="H1561" s="313"/>
      <c r="I1561" s="313"/>
      <c r="J1561" s="166" t="s">
        <v>483</v>
      </c>
    </row>
    <row r="1562" spans="1:10" s="164" customFormat="1" ht="23.25" x14ac:dyDescent="0.25">
      <c r="A1562" s="171"/>
      <c r="B1562" s="195"/>
      <c r="F1562" s="194"/>
      <c r="G1562" s="173"/>
      <c r="H1562" s="173"/>
      <c r="I1562" s="173"/>
      <c r="J1562" s="164" t="s">
        <v>429</v>
      </c>
    </row>
    <row r="1563" spans="1:10" s="164" customFormat="1" ht="23.25" x14ac:dyDescent="0.25">
      <c r="A1563" s="174">
        <v>2001</v>
      </c>
      <c r="B1563" s="176" t="s">
        <v>96</v>
      </c>
      <c r="C1563" s="176" t="s">
        <v>93</v>
      </c>
      <c r="D1563" s="176" t="s">
        <v>297</v>
      </c>
      <c r="E1563" s="176"/>
      <c r="F1563" s="198"/>
      <c r="G1563" s="178"/>
      <c r="H1563" s="178"/>
      <c r="I1563" s="178"/>
      <c r="J1563" s="164" t="s">
        <v>429</v>
      </c>
    </row>
    <row r="1564" spans="1:10" s="164" customFormat="1" ht="23.25" x14ac:dyDescent="0.25">
      <c r="A1564" s="171"/>
      <c r="B1564" s="179" t="s">
        <v>98</v>
      </c>
      <c r="D1564" s="164" t="s">
        <v>99</v>
      </c>
      <c r="E1564" s="164" t="s">
        <v>333</v>
      </c>
      <c r="F1564" s="194">
        <v>0</v>
      </c>
      <c r="G1564" s="173">
        <v>0</v>
      </c>
      <c r="H1564" s="173">
        <v>0</v>
      </c>
      <c r="I1564" s="173">
        <f>F1564+G1564-H1564</f>
        <v>0</v>
      </c>
      <c r="J1564" s="164" t="s">
        <v>429</v>
      </c>
    </row>
    <row r="1565" spans="1:10" s="164" customFormat="1" ht="23.25" x14ac:dyDescent="0.25">
      <c r="A1565" s="171"/>
      <c r="B1565" s="179"/>
      <c r="E1565" s="164" t="s">
        <v>334</v>
      </c>
      <c r="F1565" s="194">
        <v>80000</v>
      </c>
      <c r="G1565" s="173">
        <v>0</v>
      </c>
      <c r="H1565" s="173">
        <v>0</v>
      </c>
      <c r="I1565" s="173">
        <f>F1565+G1565-H1565</f>
        <v>80000</v>
      </c>
      <c r="J1565" s="164" t="s">
        <v>429</v>
      </c>
    </row>
    <row r="1566" spans="1:10" s="164" customFormat="1" ht="23.25" x14ac:dyDescent="0.25">
      <c r="A1566" s="171"/>
      <c r="B1566" s="179"/>
      <c r="E1566" s="164" t="s">
        <v>335</v>
      </c>
      <c r="F1566" s="194">
        <v>80000</v>
      </c>
      <c r="G1566" s="173">
        <v>0</v>
      </c>
      <c r="H1566" s="173">
        <v>0</v>
      </c>
      <c r="I1566" s="173">
        <f t="shared" ref="I1566" si="452">F1566+G1566-H1566</f>
        <v>80000</v>
      </c>
      <c r="J1566" s="164" t="s">
        <v>429</v>
      </c>
    </row>
    <row r="1567" spans="1:10" s="164" customFormat="1" ht="23.25" x14ac:dyDescent="0.25">
      <c r="A1567" s="171"/>
      <c r="B1567" s="179"/>
      <c r="F1567" s="194"/>
      <c r="G1567" s="173"/>
      <c r="H1567" s="173"/>
      <c r="I1567" s="173"/>
      <c r="J1567" s="164" t="s">
        <v>429</v>
      </c>
    </row>
    <row r="1568" spans="1:10" s="164" customFormat="1" ht="23.25" hidden="1" x14ac:dyDescent="0.25">
      <c r="A1568" s="171"/>
      <c r="B1568" s="179" t="s">
        <v>100</v>
      </c>
      <c r="D1568" s="164" t="s">
        <v>101</v>
      </c>
      <c r="E1568" s="164" t="s">
        <v>333</v>
      </c>
      <c r="F1568" s="194">
        <v>0</v>
      </c>
      <c r="G1568" s="173">
        <v>0</v>
      </c>
      <c r="H1568" s="173">
        <v>0</v>
      </c>
      <c r="I1568" s="173">
        <f>F1568+G1568-H1568</f>
        <v>0</v>
      </c>
      <c r="J1568" s="164" t="s">
        <v>429</v>
      </c>
    </row>
    <row r="1569" spans="1:10" s="164" customFormat="1" ht="23.25" hidden="1" x14ac:dyDescent="0.25">
      <c r="A1569" s="171"/>
      <c r="B1569" s="179"/>
      <c r="E1569" s="164" t="s">
        <v>334</v>
      </c>
      <c r="F1569" s="194">
        <v>0</v>
      </c>
      <c r="G1569" s="173">
        <v>0</v>
      </c>
      <c r="H1569" s="173">
        <v>0</v>
      </c>
      <c r="I1569" s="173">
        <f>F1569+G1569-H1569</f>
        <v>0</v>
      </c>
      <c r="J1569" s="164" t="s">
        <v>429</v>
      </c>
    </row>
    <row r="1570" spans="1:10" s="164" customFormat="1" ht="23.25" hidden="1" x14ac:dyDescent="0.25">
      <c r="A1570" s="171"/>
      <c r="B1570" s="179"/>
      <c r="E1570" s="164" t="s">
        <v>335</v>
      </c>
      <c r="F1570" s="194">
        <f>SUM(F1568:F1569)</f>
        <v>0</v>
      </c>
      <c r="G1570" s="173">
        <v>0</v>
      </c>
      <c r="H1570" s="173">
        <v>0</v>
      </c>
      <c r="I1570" s="173">
        <f t="shared" ref="I1570" si="453">F1570+G1570-H1570</f>
        <v>0</v>
      </c>
      <c r="J1570" s="164" t="s">
        <v>429</v>
      </c>
    </row>
    <row r="1571" spans="1:10" s="164" customFormat="1" ht="23.25" hidden="1" x14ac:dyDescent="0.25">
      <c r="A1571" s="171"/>
      <c r="B1571" s="179"/>
      <c r="F1571" s="194"/>
      <c r="G1571" s="173"/>
      <c r="H1571" s="173"/>
      <c r="I1571" s="173"/>
      <c r="J1571" s="164" t="s">
        <v>429</v>
      </c>
    </row>
    <row r="1572" spans="1:10" s="164" customFormat="1" ht="46.5" x14ac:dyDescent="0.25">
      <c r="A1572" s="180"/>
      <c r="B1572" s="181" t="s">
        <v>102</v>
      </c>
      <c r="C1572" s="166" t="s">
        <v>93</v>
      </c>
      <c r="D1572" s="166" t="s">
        <v>297</v>
      </c>
      <c r="E1572" s="166" t="s">
        <v>333</v>
      </c>
      <c r="F1572" s="182">
        <f>F1568+F1564</f>
        <v>0</v>
      </c>
      <c r="G1572" s="182">
        <f>G1568+G1564</f>
        <v>0</v>
      </c>
      <c r="H1572" s="182">
        <f>H1568+H1564</f>
        <v>0</v>
      </c>
      <c r="I1572" s="183">
        <f>I1564+I1568</f>
        <v>0</v>
      </c>
      <c r="J1572" s="164" t="s">
        <v>429</v>
      </c>
    </row>
    <row r="1573" spans="1:10" s="164" customFormat="1" ht="23.25" x14ac:dyDescent="0.25">
      <c r="A1573" s="180"/>
      <c r="B1573" s="181"/>
      <c r="C1573" s="166"/>
      <c r="D1573" s="166"/>
      <c r="E1573" s="166" t="s">
        <v>334</v>
      </c>
      <c r="F1573" s="182">
        <f t="shared" ref="F1573" si="454">F1569+F1565</f>
        <v>80000</v>
      </c>
      <c r="G1573" s="182">
        <f>G1569+G1565</f>
        <v>0</v>
      </c>
      <c r="H1573" s="182">
        <f>H1569+H1565</f>
        <v>0</v>
      </c>
      <c r="I1573" s="183">
        <f t="shared" ref="I1573:I1574" si="455">I1565+I1569</f>
        <v>80000</v>
      </c>
      <c r="J1573" s="164" t="s">
        <v>429</v>
      </c>
    </row>
    <row r="1574" spans="1:10" s="164" customFormat="1" ht="23.25" x14ac:dyDescent="0.25">
      <c r="A1574" s="180"/>
      <c r="B1574" s="181"/>
      <c r="C1574" s="166"/>
      <c r="D1574" s="166"/>
      <c r="E1574" s="166" t="s">
        <v>335</v>
      </c>
      <c r="F1574" s="182">
        <f t="shared" ref="F1574:H1574" si="456">F1570+F1566</f>
        <v>80000</v>
      </c>
      <c r="G1574" s="182">
        <f t="shared" si="456"/>
        <v>0</v>
      </c>
      <c r="H1574" s="182">
        <f t="shared" si="456"/>
        <v>0</v>
      </c>
      <c r="I1574" s="183">
        <f t="shared" si="455"/>
        <v>80000</v>
      </c>
      <c r="J1574" s="164" t="s">
        <v>429</v>
      </c>
    </row>
    <row r="1575" spans="1:10" s="164" customFormat="1" ht="23.25" hidden="1" x14ac:dyDescent="0.25">
      <c r="A1575" s="171"/>
      <c r="B1575" s="195"/>
      <c r="F1575" s="194"/>
      <c r="G1575" s="173"/>
      <c r="H1575" s="173"/>
      <c r="I1575" s="173"/>
      <c r="J1575" s="164" t="s">
        <v>430</v>
      </c>
    </row>
    <row r="1576" spans="1:10" s="164" customFormat="1" ht="23.25" hidden="1" x14ac:dyDescent="0.25">
      <c r="A1576" s="174">
        <v>2002</v>
      </c>
      <c r="B1576" s="176" t="s">
        <v>96</v>
      </c>
      <c r="C1576" s="176" t="s">
        <v>104</v>
      </c>
      <c r="D1576" s="176" t="s">
        <v>298</v>
      </c>
      <c r="E1576" s="176"/>
      <c r="F1576" s="198"/>
      <c r="G1576" s="178"/>
      <c r="H1576" s="178"/>
      <c r="I1576" s="178"/>
      <c r="J1576" s="164" t="s">
        <v>430</v>
      </c>
    </row>
    <row r="1577" spans="1:10" s="164" customFormat="1" ht="23.25" hidden="1" x14ac:dyDescent="0.25">
      <c r="A1577" s="171"/>
      <c r="B1577" s="179" t="s">
        <v>98</v>
      </c>
      <c r="D1577" s="164" t="s">
        <v>99</v>
      </c>
      <c r="E1577" s="164" t="s">
        <v>333</v>
      </c>
      <c r="F1577" s="194">
        <v>0</v>
      </c>
      <c r="G1577" s="173">
        <v>0</v>
      </c>
      <c r="H1577" s="173">
        <v>0</v>
      </c>
      <c r="I1577" s="173">
        <f>F1577+G1577-H1577</f>
        <v>0</v>
      </c>
      <c r="J1577" s="164" t="s">
        <v>430</v>
      </c>
    </row>
    <row r="1578" spans="1:10" s="164" customFormat="1" ht="23.25" hidden="1" x14ac:dyDescent="0.25">
      <c r="A1578" s="171"/>
      <c r="B1578" s="179"/>
      <c r="E1578" s="164" t="s">
        <v>334</v>
      </c>
      <c r="F1578" s="194">
        <v>0</v>
      </c>
      <c r="G1578" s="173">
        <v>0</v>
      </c>
      <c r="H1578" s="173">
        <v>0</v>
      </c>
      <c r="I1578" s="173">
        <f>F1578+G1578-H1578</f>
        <v>0</v>
      </c>
      <c r="J1578" s="164" t="s">
        <v>430</v>
      </c>
    </row>
    <row r="1579" spans="1:10" s="164" customFormat="1" ht="23.25" hidden="1" x14ac:dyDescent="0.25">
      <c r="A1579" s="171"/>
      <c r="B1579" s="179"/>
      <c r="E1579" s="164" t="s">
        <v>335</v>
      </c>
      <c r="F1579" s="194">
        <f>SUM(F1577:F1578)</f>
        <v>0</v>
      </c>
      <c r="G1579" s="173">
        <v>0</v>
      </c>
      <c r="H1579" s="173">
        <v>0</v>
      </c>
      <c r="I1579" s="173">
        <f t="shared" ref="I1579" si="457">F1579+G1579-H1579</f>
        <v>0</v>
      </c>
      <c r="J1579" s="164" t="s">
        <v>430</v>
      </c>
    </row>
    <row r="1580" spans="1:10" s="164" customFormat="1" ht="23.25" hidden="1" x14ac:dyDescent="0.25">
      <c r="A1580" s="171"/>
      <c r="B1580" s="179"/>
      <c r="F1580" s="194"/>
      <c r="G1580" s="173"/>
      <c r="H1580" s="173"/>
      <c r="I1580" s="173"/>
      <c r="J1580" s="164" t="s">
        <v>430</v>
      </c>
    </row>
    <row r="1581" spans="1:10" s="164" customFormat="1" ht="23.25" hidden="1" x14ac:dyDescent="0.25">
      <c r="A1581" s="171"/>
      <c r="B1581" s="179" t="s">
        <v>100</v>
      </c>
      <c r="D1581" s="164" t="s">
        <v>101</v>
      </c>
      <c r="E1581" s="164" t="s">
        <v>333</v>
      </c>
      <c r="F1581" s="194">
        <v>0</v>
      </c>
      <c r="G1581" s="173">
        <v>0</v>
      </c>
      <c r="H1581" s="173">
        <v>0</v>
      </c>
      <c r="I1581" s="173">
        <f>F1581+G1581-H1581</f>
        <v>0</v>
      </c>
      <c r="J1581" s="164" t="s">
        <v>430</v>
      </c>
    </row>
    <row r="1582" spans="1:10" s="164" customFormat="1" ht="23.25" hidden="1" x14ac:dyDescent="0.25">
      <c r="A1582" s="171"/>
      <c r="B1582" s="179"/>
      <c r="E1582" s="164" t="s">
        <v>334</v>
      </c>
      <c r="F1582" s="194">
        <v>0</v>
      </c>
      <c r="G1582" s="173">
        <v>0</v>
      </c>
      <c r="H1582" s="173">
        <v>0</v>
      </c>
      <c r="I1582" s="173">
        <f>F1582+G1582-H1582</f>
        <v>0</v>
      </c>
      <c r="J1582" s="164" t="s">
        <v>430</v>
      </c>
    </row>
    <row r="1583" spans="1:10" s="164" customFormat="1" ht="23.25" hidden="1" x14ac:dyDescent="0.25">
      <c r="A1583" s="171"/>
      <c r="B1583" s="179"/>
      <c r="E1583" s="164" t="s">
        <v>335</v>
      </c>
      <c r="F1583" s="194">
        <f>SUM(F1581:F1582)</f>
        <v>0</v>
      </c>
      <c r="G1583" s="173">
        <v>0</v>
      </c>
      <c r="H1583" s="173">
        <v>0</v>
      </c>
      <c r="I1583" s="173">
        <f t="shared" ref="I1583" si="458">F1583+G1583-H1583</f>
        <v>0</v>
      </c>
      <c r="J1583" s="164" t="s">
        <v>430</v>
      </c>
    </row>
    <row r="1584" spans="1:10" s="164" customFormat="1" ht="23.25" hidden="1" x14ac:dyDescent="0.25">
      <c r="A1584" s="171"/>
      <c r="B1584" s="179"/>
      <c r="F1584" s="194"/>
      <c r="G1584" s="173"/>
      <c r="H1584" s="173"/>
      <c r="I1584" s="173"/>
      <c r="J1584" s="164" t="s">
        <v>430</v>
      </c>
    </row>
    <row r="1585" spans="1:10" s="164" customFormat="1" ht="46.5" hidden="1" x14ac:dyDescent="0.25">
      <c r="A1585" s="180"/>
      <c r="B1585" s="181" t="s">
        <v>102</v>
      </c>
      <c r="C1585" s="166" t="s">
        <v>104</v>
      </c>
      <c r="D1585" s="166" t="s">
        <v>298</v>
      </c>
      <c r="E1585" s="166" t="s">
        <v>333</v>
      </c>
      <c r="F1585" s="182">
        <f>F1581+F1577</f>
        <v>0</v>
      </c>
      <c r="G1585" s="182">
        <f>G1581+G1577</f>
        <v>0</v>
      </c>
      <c r="H1585" s="182">
        <f>H1581+H1577</f>
        <v>0</v>
      </c>
      <c r="I1585" s="183">
        <f>I1577+I1581</f>
        <v>0</v>
      </c>
      <c r="J1585" s="164" t="s">
        <v>430</v>
      </c>
    </row>
    <row r="1586" spans="1:10" s="164" customFormat="1" ht="23.25" hidden="1" x14ac:dyDescent="0.25">
      <c r="A1586" s="180"/>
      <c r="B1586" s="181"/>
      <c r="C1586" s="166"/>
      <c r="D1586" s="166"/>
      <c r="E1586" s="166" t="s">
        <v>334</v>
      </c>
      <c r="F1586" s="182">
        <f t="shared" ref="F1586" si="459">F1582+F1578</f>
        <v>0</v>
      </c>
      <c r="G1586" s="182">
        <f>G1582+G1578</f>
        <v>0</v>
      </c>
      <c r="H1586" s="182">
        <f>H1582+H1578</f>
        <v>0</v>
      </c>
      <c r="I1586" s="183">
        <f t="shared" ref="I1586:I1587" si="460">I1578+I1582</f>
        <v>0</v>
      </c>
      <c r="J1586" s="164" t="s">
        <v>430</v>
      </c>
    </row>
    <row r="1587" spans="1:10" s="164" customFormat="1" ht="23.25" hidden="1" x14ac:dyDescent="0.25">
      <c r="A1587" s="180"/>
      <c r="B1587" s="181"/>
      <c r="C1587" s="166"/>
      <c r="D1587" s="166"/>
      <c r="E1587" s="166" t="s">
        <v>335</v>
      </c>
      <c r="F1587" s="182">
        <f t="shared" ref="F1587:H1587" si="461">F1583+F1579</f>
        <v>0</v>
      </c>
      <c r="G1587" s="182">
        <f t="shared" si="461"/>
        <v>0</v>
      </c>
      <c r="H1587" s="182">
        <f t="shared" si="461"/>
        <v>0</v>
      </c>
      <c r="I1587" s="183">
        <f t="shared" si="460"/>
        <v>0</v>
      </c>
      <c r="J1587" s="164" t="s">
        <v>430</v>
      </c>
    </row>
    <row r="1588" spans="1:10" s="164" customFormat="1" ht="23.25" x14ac:dyDescent="0.25">
      <c r="A1588" s="171"/>
      <c r="B1588" s="195"/>
      <c r="F1588" s="194"/>
      <c r="G1588" s="173"/>
      <c r="H1588" s="173"/>
      <c r="I1588" s="173"/>
      <c r="J1588" s="164" t="s">
        <v>431</v>
      </c>
    </row>
    <row r="1589" spans="1:10" s="164" customFormat="1" ht="23.25" x14ac:dyDescent="0.25">
      <c r="A1589" s="174">
        <v>2003</v>
      </c>
      <c r="B1589" s="176" t="s">
        <v>96</v>
      </c>
      <c r="C1589" s="176" t="s">
        <v>107</v>
      </c>
      <c r="D1589" s="176" t="s">
        <v>299</v>
      </c>
      <c r="E1589" s="176"/>
      <c r="F1589" s="198"/>
      <c r="G1589" s="178"/>
      <c r="H1589" s="178"/>
      <c r="I1589" s="178"/>
      <c r="J1589" s="164" t="s">
        <v>431</v>
      </c>
    </row>
    <row r="1590" spans="1:10" s="164" customFormat="1" ht="23.25" x14ac:dyDescent="0.25">
      <c r="A1590" s="171"/>
      <c r="B1590" s="179" t="s">
        <v>98</v>
      </c>
      <c r="D1590" s="164" t="s">
        <v>99</v>
      </c>
      <c r="E1590" s="164" t="s">
        <v>333</v>
      </c>
      <c r="F1590" s="194">
        <v>0</v>
      </c>
      <c r="G1590" s="173">
        <v>0</v>
      </c>
      <c r="H1590" s="173">
        <v>0</v>
      </c>
      <c r="I1590" s="173">
        <f>F1590+G1590-H1590</f>
        <v>0</v>
      </c>
      <c r="J1590" s="164" t="s">
        <v>431</v>
      </c>
    </row>
    <row r="1591" spans="1:10" s="164" customFormat="1" ht="23.25" x14ac:dyDescent="0.25">
      <c r="A1591" s="171"/>
      <c r="B1591" s="179"/>
      <c r="E1591" s="164" t="s">
        <v>334</v>
      </c>
      <c r="F1591" s="194">
        <v>3815174.13</v>
      </c>
      <c r="G1591" s="173">
        <v>0</v>
      </c>
      <c r="H1591" s="173">
        <v>0</v>
      </c>
      <c r="I1591" s="173">
        <f>F1591+G1591-H1591</f>
        <v>3815174.13</v>
      </c>
      <c r="J1591" s="164" t="s">
        <v>431</v>
      </c>
    </row>
    <row r="1592" spans="1:10" s="164" customFormat="1" ht="23.25" x14ac:dyDescent="0.25">
      <c r="A1592" s="171"/>
      <c r="B1592" s="179"/>
      <c r="E1592" s="164" t="s">
        <v>335</v>
      </c>
      <c r="F1592" s="194">
        <v>3815174.13</v>
      </c>
      <c r="G1592" s="173">
        <v>0</v>
      </c>
      <c r="H1592" s="173">
        <v>0</v>
      </c>
      <c r="I1592" s="173">
        <f t="shared" ref="I1592" si="462">F1592+G1592-H1592</f>
        <v>3815174.13</v>
      </c>
      <c r="J1592" s="164" t="s">
        <v>431</v>
      </c>
    </row>
    <row r="1593" spans="1:10" s="164" customFormat="1" ht="23.25" x14ac:dyDescent="0.25">
      <c r="A1593" s="171"/>
      <c r="B1593" s="179"/>
      <c r="F1593" s="194"/>
      <c r="G1593" s="173"/>
      <c r="H1593" s="173"/>
      <c r="I1593" s="173"/>
      <c r="J1593" s="164" t="s">
        <v>431</v>
      </c>
    </row>
    <row r="1594" spans="1:10" s="164" customFormat="1" ht="23.25" x14ac:dyDescent="0.25">
      <c r="A1594" s="171"/>
      <c r="B1594" s="179" t="s">
        <v>100</v>
      </c>
      <c r="D1594" s="164" t="s">
        <v>101</v>
      </c>
      <c r="E1594" s="164" t="s">
        <v>333</v>
      </c>
      <c r="F1594" s="194">
        <v>0</v>
      </c>
      <c r="G1594" s="173">
        <v>0</v>
      </c>
      <c r="H1594" s="173">
        <v>0</v>
      </c>
      <c r="I1594" s="173">
        <f>F1594+G1594-H1594</f>
        <v>0</v>
      </c>
      <c r="J1594" s="164" t="s">
        <v>431</v>
      </c>
    </row>
    <row r="1595" spans="1:10" s="164" customFormat="1" ht="23.25" x14ac:dyDescent="0.25">
      <c r="A1595" s="171"/>
      <c r="B1595" s="179"/>
      <c r="E1595" s="164" t="s">
        <v>334</v>
      </c>
      <c r="F1595" s="194">
        <v>885000</v>
      </c>
      <c r="G1595" s="173">
        <v>0</v>
      </c>
      <c r="H1595" s="173">
        <v>0</v>
      </c>
      <c r="I1595" s="173">
        <f>F1595+G1595-H1595</f>
        <v>885000</v>
      </c>
      <c r="J1595" s="164" t="s">
        <v>431</v>
      </c>
    </row>
    <row r="1596" spans="1:10" s="164" customFormat="1" ht="23.25" x14ac:dyDescent="0.25">
      <c r="A1596" s="171"/>
      <c r="B1596" s="179"/>
      <c r="E1596" s="164" t="s">
        <v>335</v>
      </c>
      <c r="F1596" s="194">
        <v>885000</v>
      </c>
      <c r="G1596" s="173">
        <v>0</v>
      </c>
      <c r="H1596" s="173">
        <v>0</v>
      </c>
      <c r="I1596" s="173">
        <f t="shared" ref="I1596" si="463">F1596+G1596-H1596</f>
        <v>885000</v>
      </c>
      <c r="J1596" s="164" t="s">
        <v>431</v>
      </c>
    </row>
    <row r="1597" spans="1:10" s="164" customFormat="1" ht="23.25" x14ac:dyDescent="0.25">
      <c r="A1597" s="171"/>
      <c r="B1597" s="179"/>
      <c r="F1597" s="194"/>
      <c r="G1597" s="173"/>
      <c r="H1597" s="173"/>
      <c r="I1597" s="173"/>
      <c r="J1597" s="164" t="s">
        <v>431</v>
      </c>
    </row>
    <row r="1598" spans="1:10" s="164" customFormat="1" ht="46.5" x14ac:dyDescent="0.25">
      <c r="A1598" s="180"/>
      <c r="B1598" s="181" t="s">
        <v>102</v>
      </c>
      <c r="C1598" s="166" t="s">
        <v>107</v>
      </c>
      <c r="D1598" s="166" t="s">
        <v>299</v>
      </c>
      <c r="E1598" s="166" t="s">
        <v>333</v>
      </c>
      <c r="F1598" s="182">
        <f>F1594+F1590</f>
        <v>0</v>
      </c>
      <c r="G1598" s="182">
        <f>G1594+G1590</f>
        <v>0</v>
      </c>
      <c r="H1598" s="182">
        <f>H1594+H1590</f>
        <v>0</v>
      </c>
      <c r="I1598" s="183">
        <f>I1590+I1594</f>
        <v>0</v>
      </c>
      <c r="J1598" s="164" t="s">
        <v>431</v>
      </c>
    </row>
    <row r="1599" spans="1:10" s="164" customFormat="1" ht="23.25" x14ac:dyDescent="0.25">
      <c r="A1599" s="180"/>
      <c r="B1599" s="181"/>
      <c r="C1599" s="166"/>
      <c r="D1599" s="166"/>
      <c r="E1599" s="166" t="s">
        <v>334</v>
      </c>
      <c r="F1599" s="182">
        <f t="shared" ref="F1599" si="464">F1595+F1591</f>
        <v>4700174.13</v>
      </c>
      <c r="G1599" s="182">
        <f>G1595+G1591</f>
        <v>0</v>
      </c>
      <c r="H1599" s="182">
        <f>H1595+H1591</f>
        <v>0</v>
      </c>
      <c r="I1599" s="183">
        <f t="shared" ref="I1599:I1600" si="465">I1591+I1595</f>
        <v>4700174.13</v>
      </c>
      <c r="J1599" s="164" t="s">
        <v>431</v>
      </c>
    </row>
    <row r="1600" spans="1:10" s="164" customFormat="1" ht="23.25" x14ac:dyDescent="0.25">
      <c r="A1600" s="180"/>
      <c r="B1600" s="181"/>
      <c r="C1600" s="166"/>
      <c r="D1600" s="166"/>
      <c r="E1600" s="166" t="s">
        <v>335</v>
      </c>
      <c r="F1600" s="182">
        <f t="shared" ref="F1600:H1600" si="466">F1596+F1592</f>
        <v>4700174.13</v>
      </c>
      <c r="G1600" s="182">
        <f t="shared" si="466"/>
        <v>0</v>
      </c>
      <c r="H1600" s="182">
        <f t="shared" si="466"/>
        <v>0</v>
      </c>
      <c r="I1600" s="183">
        <f t="shared" si="465"/>
        <v>4700174.13</v>
      </c>
      <c r="J1600" s="164" t="s">
        <v>431</v>
      </c>
    </row>
    <row r="1601" spans="1:10" s="164" customFormat="1" ht="23.25" x14ac:dyDescent="0.25">
      <c r="A1601" s="180"/>
      <c r="B1601" s="181"/>
      <c r="C1601" s="166"/>
      <c r="D1601" s="166"/>
      <c r="E1601" s="166"/>
      <c r="F1601" s="182"/>
      <c r="G1601" s="183"/>
      <c r="H1601" s="183"/>
      <c r="I1601" s="183"/>
      <c r="J1601" s="164" t="s">
        <v>431</v>
      </c>
    </row>
    <row r="1602" spans="1:10" s="164" customFormat="1" ht="23.25" x14ac:dyDescent="0.25">
      <c r="A1602" s="171"/>
      <c r="B1602" s="195"/>
      <c r="F1602" s="194"/>
      <c r="G1602" s="173"/>
      <c r="H1602" s="173"/>
      <c r="I1602" s="173"/>
      <c r="J1602" s="164" t="s">
        <v>402</v>
      </c>
    </row>
    <row r="1603" spans="1:10" s="164" customFormat="1" ht="46.5" x14ac:dyDescent="0.25">
      <c r="A1603" s="293" t="s">
        <v>300</v>
      </c>
      <c r="B1603" s="294"/>
      <c r="C1603" s="295"/>
      <c r="D1603" s="295" t="s">
        <v>296</v>
      </c>
      <c r="E1603" s="295" t="s">
        <v>333</v>
      </c>
      <c r="F1603" s="296">
        <f>F1598+F1585+F1572</f>
        <v>0</v>
      </c>
      <c r="G1603" s="296">
        <f t="shared" ref="G1603:I1603" si="467">G1598+G1585+G1572</f>
        <v>0</v>
      </c>
      <c r="H1603" s="296">
        <f t="shared" si="467"/>
        <v>0</v>
      </c>
      <c r="I1603" s="296">
        <f t="shared" si="467"/>
        <v>0</v>
      </c>
      <c r="J1603" s="164" t="s">
        <v>402</v>
      </c>
    </row>
    <row r="1604" spans="1:10" s="164" customFormat="1" ht="23.25" x14ac:dyDescent="0.25">
      <c r="A1604" s="297"/>
      <c r="B1604" s="298"/>
      <c r="C1604" s="299"/>
      <c r="D1604" s="299"/>
      <c r="E1604" s="299" t="s">
        <v>334</v>
      </c>
      <c r="F1604" s="300">
        <f t="shared" ref="F1604:I1605" si="468">F1599+F1586+F1573</f>
        <v>4780174.13</v>
      </c>
      <c r="G1604" s="300">
        <f t="shared" si="468"/>
        <v>0</v>
      </c>
      <c r="H1604" s="300">
        <f t="shared" si="468"/>
        <v>0</v>
      </c>
      <c r="I1604" s="300">
        <f t="shared" si="468"/>
        <v>4780174.13</v>
      </c>
      <c r="J1604" s="164" t="s">
        <v>402</v>
      </c>
    </row>
    <row r="1605" spans="1:10" s="164" customFormat="1" ht="17.25" customHeight="1" x14ac:dyDescent="0.25">
      <c r="A1605" s="297"/>
      <c r="B1605" s="298"/>
      <c r="C1605" s="299"/>
      <c r="D1605" s="299"/>
      <c r="E1605" s="299" t="s">
        <v>335</v>
      </c>
      <c r="F1605" s="300">
        <f t="shared" si="468"/>
        <v>4780174.13</v>
      </c>
      <c r="G1605" s="300">
        <f t="shared" si="468"/>
        <v>0</v>
      </c>
      <c r="H1605" s="300">
        <f t="shared" si="468"/>
        <v>0</v>
      </c>
      <c r="I1605" s="300">
        <f t="shared" si="468"/>
        <v>4780174.13</v>
      </c>
      <c r="J1605" s="164" t="s">
        <v>402</v>
      </c>
    </row>
    <row r="1606" spans="1:10" s="109" customFormat="1" ht="23.25" hidden="1" x14ac:dyDescent="0.25">
      <c r="A1606" s="180"/>
      <c r="B1606" s="181"/>
      <c r="C1606" s="166"/>
      <c r="D1606" s="166"/>
      <c r="E1606" s="166"/>
      <c r="F1606" s="182"/>
      <c r="G1606" s="183"/>
      <c r="H1606" s="183"/>
      <c r="I1606" s="183"/>
      <c r="J1606" s="109" t="s">
        <v>396</v>
      </c>
    </row>
    <row r="1607" spans="1:10" s="105" customFormat="1" ht="15.75" hidden="1" x14ac:dyDescent="0.25">
      <c r="A1607" s="125" t="s">
        <v>92</v>
      </c>
      <c r="B1607" s="126"/>
      <c r="C1607" s="127" t="s">
        <v>301</v>
      </c>
      <c r="D1607" s="127" t="s">
        <v>302</v>
      </c>
      <c r="E1607" s="128"/>
      <c r="F1607" s="129"/>
      <c r="G1607" s="130"/>
      <c r="H1607" s="130"/>
      <c r="I1607" s="130"/>
      <c r="J1607" s="105" t="s">
        <v>396</v>
      </c>
    </row>
    <row r="1608" spans="1:10" s="105" customFormat="1" ht="15" hidden="1" x14ac:dyDescent="0.25">
      <c r="A1608" s="103"/>
      <c r="B1608" s="113"/>
      <c r="E1608" s="106"/>
      <c r="F1608" s="101"/>
      <c r="G1608" s="102"/>
      <c r="H1608" s="102"/>
      <c r="I1608" s="102"/>
      <c r="J1608" s="105" t="s">
        <v>396</v>
      </c>
    </row>
    <row r="1609" spans="1:10" s="105" customFormat="1" ht="15" hidden="1" x14ac:dyDescent="0.25">
      <c r="A1609" s="114">
        <v>5001</v>
      </c>
      <c r="B1609" s="116" t="s">
        <v>96</v>
      </c>
      <c r="C1609" s="116" t="s">
        <v>93</v>
      </c>
      <c r="D1609" s="116" t="s">
        <v>303</v>
      </c>
      <c r="E1609" s="117"/>
      <c r="F1609" s="118"/>
      <c r="G1609" s="119"/>
      <c r="H1609" s="119"/>
      <c r="I1609" s="119"/>
      <c r="J1609" s="105" t="s">
        <v>396</v>
      </c>
    </row>
    <row r="1610" spans="1:10" s="105" customFormat="1" ht="15" hidden="1" x14ac:dyDescent="0.25">
      <c r="A1610" s="103"/>
      <c r="B1610" s="104" t="s">
        <v>98</v>
      </c>
      <c r="D1610" s="105" t="s">
        <v>99</v>
      </c>
      <c r="E1610" s="106" t="s">
        <v>333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5" t="s">
        <v>396</v>
      </c>
    </row>
    <row r="1611" spans="1:10" s="105" customFormat="1" ht="15" hidden="1" x14ac:dyDescent="0.25">
      <c r="A1611" s="103"/>
      <c r="B1611" s="113"/>
      <c r="E1611" s="106" t="s">
        <v>334</v>
      </c>
      <c r="F1611" s="101">
        <v>0</v>
      </c>
      <c r="G1611" s="102">
        <v>0</v>
      </c>
      <c r="H1611" s="102">
        <v>0</v>
      </c>
      <c r="I1611" s="102">
        <f>F1611+G1611-H1611</f>
        <v>0</v>
      </c>
      <c r="J1611" s="105" t="s">
        <v>396</v>
      </c>
    </row>
    <row r="1612" spans="1:10" s="105" customFormat="1" ht="15" hidden="1" x14ac:dyDescent="0.25">
      <c r="A1612" s="103"/>
      <c r="B1612" s="113"/>
      <c r="E1612" s="106" t="s">
        <v>335</v>
      </c>
      <c r="F1612" s="101">
        <f>SUM(F1610:F1611)</f>
        <v>0</v>
      </c>
      <c r="G1612" s="102">
        <v>0</v>
      </c>
      <c r="H1612" s="102">
        <v>0</v>
      </c>
      <c r="I1612" s="102">
        <f t="shared" ref="I1612" si="469">F1612+G1612-H1612</f>
        <v>0</v>
      </c>
      <c r="J1612" s="105" t="s">
        <v>396</v>
      </c>
    </row>
    <row r="1613" spans="1:10" s="105" customFormat="1" ht="15" hidden="1" x14ac:dyDescent="0.25">
      <c r="A1613" s="103"/>
      <c r="B1613" s="113"/>
      <c r="E1613" s="106"/>
      <c r="F1613" s="101"/>
      <c r="G1613" s="102"/>
      <c r="H1613" s="102"/>
      <c r="I1613" s="102"/>
      <c r="J1613" s="105" t="s">
        <v>396</v>
      </c>
    </row>
    <row r="1614" spans="1:10" s="105" customFormat="1" ht="15" hidden="1" x14ac:dyDescent="0.25">
      <c r="A1614" s="107"/>
      <c r="B1614" s="108" t="s">
        <v>102</v>
      </c>
      <c r="C1614" s="109" t="s">
        <v>93</v>
      </c>
      <c r="D1614" s="109" t="s">
        <v>303</v>
      </c>
      <c r="E1614" s="110"/>
      <c r="F1614" s="156">
        <v>0</v>
      </c>
      <c r="G1614" s="149">
        <v>0</v>
      </c>
      <c r="H1614" s="149">
        <v>0</v>
      </c>
      <c r="I1614" s="149">
        <v>0</v>
      </c>
      <c r="J1614" s="105" t="s">
        <v>396</v>
      </c>
    </row>
    <row r="1615" spans="1:10" s="105" customFormat="1" ht="15" hidden="1" x14ac:dyDescent="0.25">
      <c r="A1615" s="107"/>
      <c r="B1615" s="108"/>
      <c r="C1615" s="109"/>
      <c r="D1615" s="109"/>
      <c r="E1615" s="110"/>
      <c r="F1615" s="111"/>
      <c r="G1615" s="112"/>
      <c r="H1615" s="112"/>
      <c r="I1615" s="112"/>
      <c r="J1615" s="105" t="s">
        <v>396</v>
      </c>
    </row>
    <row r="1616" spans="1:10" s="105" customFormat="1" ht="15" hidden="1" x14ac:dyDescent="0.25">
      <c r="A1616" s="107"/>
      <c r="B1616" s="108"/>
      <c r="C1616" s="109"/>
      <c r="D1616" s="109"/>
      <c r="E1616" s="110"/>
      <c r="F1616" s="111"/>
      <c r="G1616" s="112"/>
      <c r="H1616" s="112"/>
      <c r="I1616" s="112"/>
      <c r="J1616" s="105" t="s">
        <v>396</v>
      </c>
    </row>
    <row r="1617" spans="1:10" s="105" customFormat="1" ht="15" hidden="1" x14ac:dyDescent="0.25">
      <c r="A1617" s="103"/>
      <c r="B1617" s="113"/>
      <c r="E1617" s="106"/>
      <c r="F1617" s="101"/>
      <c r="G1617" s="102"/>
      <c r="H1617" s="102"/>
      <c r="I1617" s="102"/>
      <c r="J1617" s="105" t="s">
        <v>396</v>
      </c>
    </row>
    <row r="1618" spans="1:10" s="105" customFormat="1" ht="15" hidden="1" x14ac:dyDescent="0.25">
      <c r="A1618" s="114">
        <v>5002</v>
      </c>
      <c r="B1618" s="116" t="s">
        <v>96</v>
      </c>
      <c r="C1618" s="116" t="s">
        <v>104</v>
      </c>
      <c r="D1618" s="116" t="s">
        <v>304</v>
      </c>
      <c r="E1618" s="117"/>
      <c r="F1618" s="118"/>
      <c r="G1618" s="119"/>
      <c r="H1618" s="119"/>
      <c r="I1618" s="119"/>
      <c r="J1618" s="105" t="s">
        <v>396</v>
      </c>
    </row>
    <row r="1619" spans="1:10" s="105" customFormat="1" ht="15" hidden="1" x14ac:dyDescent="0.25">
      <c r="A1619" s="103"/>
      <c r="B1619" s="104" t="s">
        <v>305</v>
      </c>
      <c r="D1619" s="105" t="s">
        <v>306</v>
      </c>
      <c r="E1619" s="106" t="s">
        <v>333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5" t="s">
        <v>396</v>
      </c>
    </row>
    <row r="1620" spans="1:10" s="105" customFormat="1" ht="15" hidden="1" x14ac:dyDescent="0.25">
      <c r="A1620" s="103"/>
      <c r="B1620" s="113"/>
      <c r="E1620" s="106" t="s">
        <v>334</v>
      </c>
      <c r="F1620" s="101">
        <v>0</v>
      </c>
      <c r="G1620" s="102">
        <v>0</v>
      </c>
      <c r="H1620" s="102">
        <v>0</v>
      </c>
      <c r="I1620" s="102">
        <f>F1620+G1620-H1620</f>
        <v>0</v>
      </c>
      <c r="J1620" s="105" t="s">
        <v>396</v>
      </c>
    </row>
    <row r="1621" spans="1:10" s="105" customFormat="1" ht="15" hidden="1" x14ac:dyDescent="0.25">
      <c r="A1621" s="103"/>
      <c r="B1621" s="113"/>
      <c r="E1621" s="106" t="s">
        <v>335</v>
      </c>
      <c r="F1621" s="101">
        <f>SUM(F1619:F1620)</f>
        <v>0</v>
      </c>
      <c r="G1621" s="102">
        <v>0</v>
      </c>
      <c r="H1621" s="102">
        <v>0</v>
      </c>
      <c r="I1621" s="102">
        <f t="shared" ref="I1621" si="470">F1621+G1621-H1621</f>
        <v>0</v>
      </c>
      <c r="J1621" s="105" t="s">
        <v>396</v>
      </c>
    </row>
    <row r="1622" spans="1:10" s="105" customFormat="1" ht="15" hidden="1" x14ac:dyDescent="0.25">
      <c r="A1622" s="103"/>
      <c r="B1622" s="113"/>
      <c r="E1622" s="106"/>
      <c r="F1622" s="101"/>
      <c r="G1622" s="102"/>
      <c r="H1622" s="102"/>
      <c r="I1622" s="102"/>
      <c r="J1622" s="105" t="s">
        <v>396</v>
      </c>
    </row>
    <row r="1623" spans="1:10" s="105" customFormat="1" ht="15" hidden="1" x14ac:dyDescent="0.25">
      <c r="A1623" s="107"/>
      <c r="B1623" s="108" t="s">
        <v>102</v>
      </c>
      <c r="C1623" s="109" t="s">
        <v>104</v>
      </c>
      <c r="D1623" s="109" t="s">
        <v>304</v>
      </c>
      <c r="E1623" s="110"/>
      <c r="F1623" s="156">
        <v>0</v>
      </c>
      <c r="G1623" s="149">
        <v>0</v>
      </c>
      <c r="H1623" s="149">
        <v>0</v>
      </c>
      <c r="I1623" s="149">
        <v>0</v>
      </c>
      <c r="J1623" s="105" t="s">
        <v>396</v>
      </c>
    </row>
    <row r="1624" spans="1:10" s="105" customFormat="1" ht="15" hidden="1" x14ac:dyDescent="0.25">
      <c r="A1624" s="107"/>
      <c r="B1624" s="108"/>
      <c r="C1624" s="109"/>
      <c r="D1624" s="109"/>
      <c r="E1624" s="110"/>
      <c r="F1624" s="156"/>
      <c r="G1624" s="149"/>
      <c r="H1624" s="149"/>
      <c r="I1624" s="149"/>
      <c r="J1624" s="105" t="s">
        <v>396</v>
      </c>
    </row>
    <row r="1625" spans="1:10" s="105" customFormat="1" ht="15" hidden="1" x14ac:dyDescent="0.25">
      <c r="A1625" s="120" t="s">
        <v>307</v>
      </c>
      <c r="B1625" s="121"/>
      <c r="C1625" s="122"/>
      <c r="D1625" s="122" t="s">
        <v>302</v>
      </c>
      <c r="E1625" s="123"/>
      <c r="F1625" s="155">
        <v>0</v>
      </c>
      <c r="G1625" s="157">
        <v>0</v>
      </c>
      <c r="H1625" s="157">
        <v>0</v>
      </c>
      <c r="I1625" s="157">
        <v>0</v>
      </c>
      <c r="J1625" s="105" t="s">
        <v>396</v>
      </c>
    </row>
    <row r="1626" spans="1:10" s="109" customFormat="1" ht="15" hidden="1" x14ac:dyDescent="0.25">
      <c r="A1626" s="103"/>
      <c r="B1626" s="113"/>
      <c r="C1626" s="105"/>
      <c r="D1626" s="105"/>
      <c r="E1626" s="106"/>
      <c r="F1626" s="101"/>
      <c r="G1626" s="102"/>
      <c r="H1626" s="102"/>
      <c r="I1626" s="102"/>
      <c r="J1626" s="109" t="s">
        <v>396</v>
      </c>
    </row>
    <row r="1627" spans="1:10" s="105" customFormat="1" ht="15.75" hidden="1" x14ac:dyDescent="0.25">
      <c r="A1627" s="125" t="s">
        <v>92</v>
      </c>
      <c r="B1627" s="126"/>
      <c r="C1627" s="127" t="s">
        <v>308</v>
      </c>
      <c r="D1627" s="127" t="s">
        <v>309</v>
      </c>
      <c r="E1627" s="128"/>
      <c r="F1627" s="129"/>
      <c r="G1627" s="130"/>
      <c r="H1627" s="130"/>
      <c r="I1627" s="130"/>
      <c r="J1627" s="105" t="s">
        <v>396</v>
      </c>
    </row>
    <row r="1628" spans="1:10" s="105" customFormat="1" ht="15" hidden="1" x14ac:dyDescent="0.25">
      <c r="A1628" s="103"/>
      <c r="B1628" s="113"/>
      <c r="E1628" s="106"/>
      <c r="F1628" s="101"/>
      <c r="G1628" s="102"/>
      <c r="H1628" s="102"/>
      <c r="I1628" s="102"/>
      <c r="J1628" s="105" t="s">
        <v>396</v>
      </c>
    </row>
    <row r="1629" spans="1:10" s="105" customFormat="1" ht="15" hidden="1" x14ac:dyDescent="0.25">
      <c r="A1629" s="114">
        <v>6001</v>
      </c>
      <c r="B1629" s="116" t="s">
        <v>96</v>
      </c>
      <c r="C1629" s="116" t="s">
        <v>93</v>
      </c>
      <c r="D1629" s="116" t="s">
        <v>310</v>
      </c>
      <c r="E1629" s="117"/>
      <c r="F1629" s="118"/>
      <c r="G1629" s="119"/>
      <c r="H1629" s="119"/>
      <c r="I1629" s="119"/>
      <c r="J1629" s="105" t="s">
        <v>396</v>
      </c>
    </row>
    <row r="1630" spans="1:10" s="105" customFormat="1" ht="15" hidden="1" x14ac:dyDescent="0.25">
      <c r="A1630" s="103"/>
      <c r="B1630" s="104" t="s">
        <v>98</v>
      </c>
      <c r="D1630" s="105" t="s">
        <v>99</v>
      </c>
      <c r="E1630" s="106" t="s">
        <v>333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5" t="s">
        <v>396</v>
      </c>
    </row>
    <row r="1631" spans="1:10" s="105" customFormat="1" ht="15" hidden="1" x14ac:dyDescent="0.25">
      <c r="A1631" s="103"/>
      <c r="B1631" s="104"/>
      <c r="E1631" s="106" t="s">
        <v>334</v>
      </c>
      <c r="F1631" s="101">
        <v>0</v>
      </c>
      <c r="G1631" s="102">
        <v>0</v>
      </c>
      <c r="H1631" s="102">
        <v>0</v>
      </c>
      <c r="I1631" s="102">
        <f>F1631+G1631-H1631</f>
        <v>0</v>
      </c>
      <c r="J1631" s="105" t="s">
        <v>396</v>
      </c>
    </row>
    <row r="1632" spans="1:10" s="105" customFormat="1" ht="15" hidden="1" x14ac:dyDescent="0.25">
      <c r="A1632" s="103"/>
      <c r="B1632" s="104"/>
      <c r="E1632" s="106" t="s">
        <v>335</v>
      </c>
      <c r="F1632" s="101">
        <f>SUM(F1630:F1631)</f>
        <v>0</v>
      </c>
      <c r="G1632" s="102">
        <v>0</v>
      </c>
      <c r="H1632" s="102">
        <v>0</v>
      </c>
      <c r="I1632" s="102">
        <f t="shared" ref="I1632" si="471">F1632+G1632-H1632</f>
        <v>0</v>
      </c>
      <c r="J1632" s="105" t="s">
        <v>396</v>
      </c>
    </row>
    <row r="1633" spans="1:10" s="105" customFormat="1" ht="15" hidden="1" x14ac:dyDescent="0.25">
      <c r="A1633" s="103"/>
      <c r="B1633" s="104"/>
      <c r="E1633" s="106"/>
      <c r="F1633" s="101"/>
      <c r="G1633" s="102"/>
      <c r="H1633" s="102"/>
      <c r="I1633" s="102"/>
      <c r="J1633" s="105" t="s">
        <v>396</v>
      </c>
    </row>
    <row r="1634" spans="1:10" s="105" customFormat="1" ht="15" hidden="1" x14ac:dyDescent="0.25">
      <c r="A1634" s="103"/>
      <c r="B1634" s="104" t="s">
        <v>311</v>
      </c>
      <c r="D1634" s="105" t="s">
        <v>312</v>
      </c>
      <c r="E1634" s="106" t="s">
        <v>333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5" t="s">
        <v>396</v>
      </c>
    </row>
    <row r="1635" spans="1:10" s="105" customFormat="1" ht="15" hidden="1" x14ac:dyDescent="0.25">
      <c r="A1635" s="103"/>
      <c r="B1635" s="104"/>
      <c r="E1635" s="106" t="s">
        <v>334</v>
      </c>
      <c r="F1635" s="101">
        <v>0</v>
      </c>
      <c r="G1635" s="102">
        <v>0</v>
      </c>
      <c r="H1635" s="102">
        <v>0</v>
      </c>
      <c r="I1635" s="102">
        <f>F1635+G1635-H1635</f>
        <v>0</v>
      </c>
      <c r="J1635" s="105" t="s">
        <v>396</v>
      </c>
    </row>
    <row r="1636" spans="1:10" s="105" customFormat="1" ht="15" hidden="1" x14ac:dyDescent="0.25">
      <c r="A1636" s="103"/>
      <c r="B1636" s="104"/>
      <c r="E1636" s="106" t="s">
        <v>335</v>
      </c>
      <c r="F1636" s="101">
        <f>SUM(F1634:F1635)</f>
        <v>0</v>
      </c>
      <c r="G1636" s="102">
        <v>0</v>
      </c>
      <c r="H1636" s="102">
        <v>0</v>
      </c>
      <c r="I1636" s="102">
        <f t="shared" ref="I1636" si="472">F1636+G1636-H1636</f>
        <v>0</v>
      </c>
      <c r="J1636" s="105" t="s">
        <v>396</v>
      </c>
    </row>
    <row r="1637" spans="1:10" s="105" customFormat="1" ht="15" hidden="1" x14ac:dyDescent="0.25">
      <c r="A1637" s="103"/>
      <c r="B1637" s="104"/>
      <c r="E1637" s="106"/>
      <c r="F1637" s="101"/>
      <c r="G1637" s="102"/>
      <c r="H1637" s="102"/>
      <c r="I1637" s="102"/>
      <c r="J1637" s="105" t="s">
        <v>396</v>
      </c>
    </row>
    <row r="1638" spans="1:10" s="105" customFormat="1" ht="15" hidden="1" x14ac:dyDescent="0.25">
      <c r="A1638" s="107"/>
      <c r="B1638" s="108" t="s">
        <v>102</v>
      </c>
      <c r="C1638" s="109" t="s">
        <v>93</v>
      </c>
      <c r="D1638" s="109" t="s">
        <v>310</v>
      </c>
      <c r="E1638" s="106" t="s">
        <v>333</v>
      </c>
      <c r="F1638" s="156">
        <f>F1634+F1630</f>
        <v>0</v>
      </c>
      <c r="G1638" s="156">
        <f t="shared" ref="G1638:I1638" si="473">G1634+G1630</f>
        <v>0</v>
      </c>
      <c r="H1638" s="156">
        <f t="shared" si="473"/>
        <v>0</v>
      </c>
      <c r="I1638" s="156">
        <f t="shared" si="473"/>
        <v>0</v>
      </c>
      <c r="J1638" s="105" t="s">
        <v>396</v>
      </c>
    </row>
    <row r="1639" spans="1:10" s="105" customFormat="1" ht="15" hidden="1" x14ac:dyDescent="0.25">
      <c r="A1639" s="107"/>
      <c r="B1639" s="108"/>
      <c r="C1639" s="109"/>
      <c r="D1639" s="109"/>
      <c r="E1639" s="106" t="s">
        <v>334</v>
      </c>
      <c r="F1639" s="156">
        <f t="shared" ref="F1639:I1640" si="474">F1635+F1631</f>
        <v>0</v>
      </c>
      <c r="G1639" s="156">
        <f t="shared" si="474"/>
        <v>0</v>
      </c>
      <c r="H1639" s="156">
        <f t="shared" si="474"/>
        <v>0</v>
      </c>
      <c r="I1639" s="156">
        <f t="shared" si="474"/>
        <v>0</v>
      </c>
      <c r="J1639" s="105" t="s">
        <v>396</v>
      </c>
    </row>
    <row r="1640" spans="1:10" s="105" customFormat="1" ht="15" hidden="1" x14ac:dyDescent="0.25">
      <c r="A1640" s="107"/>
      <c r="B1640" s="108"/>
      <c r="C1640" s="109"/>
      <c r="D1640" s="109"/>
      <c r="E1640" s="106" t="s">
        <v>335</v>
      </c>
      <c r="F1640" s="156">
        <f t="shared" si="474"/>
        <v>0</v>
      </c>
      <c r="G1640" s="156">
        <f t="shared" si="474"/>
        <v>0</v>
      </c>
      <c r="H1640" s="156">
        <f t="shared" si="474"/>
        <v>0</v>
      </c>
      <c r="I1640" s="156">
        <f t="shared" si="474"/>
        <v>0</v>
      </c>
      <c r="J1640" s="105" t="s">
        <v>396</v>
      </c>
    </row>
    <row r="1641" spans="1:10" s="105" customFormat="1" ht="15" hidden="1" x14ac:dyDescent="0.25">
      <c r="A1641" s="103"/>
      <c r="B1641" s="113"/>
      <c r="E1641" s="106"/>
      <c r="F1641" s="158"/>
      <c r="G1641" s="151"/>
      <c r="H1641" s="151"/>
      <c r="I1641" s="151"/>
      <c r="J1641" s="105" t="s">
        <v>396</v>
      </c>
    </row>
    <row r="1642" spans="1:10" s="164" customFormat="1" ht="0.75" hidden="1" customHeight="1" x14ac:dyDescent="0.25">
      <c r="A1642" s="120" t="s">
        <v>313</v>
      </c>
      <c r="B1642" s="121"/>
      <c r="C1642" s="122"/>
      <c r="D1642" s="122" t="s">
        <v>309</v>
      </c>
      <c r="E1642" s="123" t="s">
        <v>333</v>
      </c>
      <c r="F1642" s="155">
        <f>F1638</f>
        <v>0</v>
      </c>
      <c r="G1642" s="155">
        <f t="shared" ref="G1642:I1642" si="475">G1638</f>
        <v>0</v>
      </c>
      <c r="H1642" s="155">
        <f t="shared" si="475"/>
        <v>0</v>
      </c>
      <c r="I1642" s="155">
        <f t="shared" si="475"/>
        <v>0</v>
      </c>
    </row>
    <row r="1643" spans="1:10" s="164" customFormat="1" ht="23.25" hidden="1" x14ac:dyDescent="0.25">
      <c r="A1643" s="180"/>
      <c r="B1643" s="181"/>
      <c r="C1643" s="166"/>
      <c r="D1643" s="166"/>
      <c r="E1643" s="166" t="s">
        <v>334</v>
      </c>
      <c r="F1643" s="201">
        <f t="shared" ref="F1643:I1644" si="476">F1639</f>
        <v>0</v>
      </c>
      <c r="G1643" s="201">
        <f t="shared" si="476"/>
        <v>0</v>
      </c>
      <c r="H1643" s="201">
        <f t="shared" si="476"/>
        <v>0</v>
      </c>
      <c r="I1643" s="201">
        <f t="shared" si="476"/>
        <v>0</v>
      </c>
    </row>
    <row r="1644" spans="1:10" s="105" customFormat="1" ht="23.25" hidden="1" x14ac:dyDescent="0.25">
      <c r="A1644" s="180"/>
      <c r="B1644" s="181"/>
      <c r="C1644" s="166"/>
      <c r="D1644" s="166"/>
      <c r="E1644" s="166" t="s">
        <v>335</v>
      </c>
      <c r="F1644" s="201">
        <f t="shared" si="476"/>
        <v>0</v>
      </c>
      <c r="G1644" s="201">
        <f t="shared" si="476"/>
        <v>0</v>
      </c>
      <c r="H1644" s="201">
        <f t="shared" si="476"/>
        <v>0</v>
      </c>
      <c r="I1644" s="201">
        <f t="shared" si="476"/>
        <v>0</v>
      </c>
      <c r="J1644" s="105" t="s">
        <v>396</v>
      </c>
    </row>
    <row r="1645" spans="1:10" s="166" customFormat="1" ht="24" thickBot="1" x14ac:dyDescent="0.3">
      <c r="A1645" s="103"/>
      <c r="B1645" s="113"/>
      <c r="C1645" s="105"/>
      <c r="D1645" s="105"/>
      <c r="E1645" s="106"/>
      <c r="F1645" s="101"/>
      <c r="G1645" s="102"/>
      <c r="H1645" s="102"/>
      <c r="I1645" s="102"/>
      <c r="J1645" s="166" t="s">
        <v>484</v>
      </c>
    </row>
    <row r="1646" spans="1:10" s="164" customFormat="1" ht="23.25" x14ac:dyDescent="0.25">
      <c r="A1646" s="309" t="s">
        <v>92</v>
      </c>
      <c r="B1646" s="310"/>
      <c r="C1646" s="311" t="s">
        <v>314</v>
      </c>
      <c r="D1646" s="311" t="s">
        <v>315</v>
      </c>
      <c r="E1646" s="311"/>
      <c r="F1646" s="312"/>
      <c r="G1646" s="313"/>
      <c r="H1646" s="313"/>
      <c r="I1646" s="313"/>
      <c r="J1646" s="166" t="s">
        <v>484</v>
      </c>
    </row>
    <row r="1647" spans="1:10" s="164" customFormat="1" ht="23.25" x14ac:dyDescent="0.25">
      <c r="A1647" s="171"/>
      <c r="B1647" s="195"/>
      <c r="F1647" s="194"/>
      <c r="G1647" s="173"/>
      <c r="H1647" s="173"/>
      <c r="I1647" s="173"/>
      <c r="J1647" s="164" t="s">
        <v>432</v>
      </c>
    </row>
    <row r="1648" spans="1:10" s="164" customFormat="1" ht="23.25" x14ac:dyDescent="0.25">
      <c r="A1648" s="174">
        <v>9901</v>
      </c>
      <c r="B1648" s="176" t="s">
        <v>96</v>
      </c>
      <c r="C1648" s="176" t="s">
        <v>93</v>
      </c>
      <c r="D1648" s="176" t="s">
        <v>316</v>
      </c>
      <c r="E1648" s="176"/>
      <c r="F1648" s="198"/>
      <c r="G1648" s="178"/>
      <c r="H1648" s="178"/>
      <c r="I1648" s="178"/>
      <c r="J1648" s="164" t="s">
        <v>432</v>
      </c>
    </row>
    <row r="1649" spans="1:16" s="164" customFormat="1" ht="23.25" x14ac:dyDescent="0.25">
      <c r="A1649" s="171"/>
      <c r="B1649" s="179" t="s">
        <v>317</v>
      </c>
      <c r="D1649" s="164" t="s">
        <v>318</v>
      </c>
      <c r="E1649" s="164" t="s">
        <v>333</v>
      </c>
      <c r="F1649" s="194">
        <v>0</v>
      </c>
      <c r="G1649" s="173">
        <v>0</v>
      </c>
      <c r="H1649" s="173">
        <v>0</v>
      </c>
      <c r="I1649" s="173">
        <f>F1649+G1649-H1649</f>
        <v>0</v>
      </c>
      <c r="J1649" s="164" t="s">
        <v>432</v>
      </c>
    </row>
    <row r="1650" spans="1:16" s="164" customFormat="1" ht="23.25" x14ac:dyDescent="0.25">
      <c r="A1650" s="171"/>
      <c r="B1650" s="195"/>
      <c r="E1650" s="164" t="s">
        <v>334</v>
      </c>
      <c r="F1650" s="194">
        <v>6581942.21</v>
      </c>
      <c r="G1650" s="173">
        <v>0</v>
      </c>
      <c r="H1650" s="173">
        <v>0</v>
      </c>
      <c r="I1650" s="173">
        <f>F1650+G1650-H1650</f>
        <v>6581942.21</v>
      </c>
      <c r="J1650" s="164" t="s">
        <v>432</v>
      </c>
    </row>
    <row r="1651" spans="1:16" s="164" customFormat="1" ht="23.25" x14ac:dyDescent="0.25">
      <c r="A1651" s="171"/>
      <c r="B1651" s="195"/>
      <c r="E1651" s="164" t="s">
        <v>335</v>
      </c>
      <c r="F1651" s="194">
        <v>6581942.21</v>
      </c>
      <c r="G1651" s="173">
        <v>0</v>
      </c>
      <c r="H1651" s="173">
        <v>0</v>
      </c>
      <c r="I1651" s="173">
        <f t="shared" ref="I1651" si="477">F1651+G1651-H1651</f>
        <v>6581942.21</v>
      </c>
      <c r="J1651" s="164" t="s">
        <v>432</v>
      </c>
    </row>
    <row r="1652" spans="1:16" s="164" customFormat="1" ht="23.25" x14ac:dyDescent="0.25">
      <c r="A1652" s="171"/>
      <c r="B1652" s="195"/>
      <c r="F1652" s="194"/>
      <c r="G1652" s="173"/>
      <c r="H1652" s="173"/>
      <c r="I1652" s="173"/>
      <c r="J1652" s="164" t="s">
        <v>432</v>
      </c>
    </row>
    <row r="1653" spans="1:16" s="164" customFormat="1" ht="46.5" x14ac:dyDescent="0.25">
      <c r="A1653" s="180"/>
      <c r="B1653" s="181" t="s">
        <v>102</v>
      </c>
      <c r="C1653" s="166" t="s">
        <v>93</v>
      </c>
      <c r="D1653" s="166" t="s">
        <v>316</v>
      </c>
      <c r="E1653" s="166" t="s">
        <v>333</v>
      </c>
      <c r="F1653" s="201">
        <f>F1649</f>
        <v>0</v>
      </c>
      <c r="G1653" s="201">
        <f t="shared" ref="G1653:I1653" si="478">G1649</f>
        <v>0</v>
      </c>
      <c r="H1653" s="201">
        <f t="shared" si="478"/>
        <v>0</v>
      </c>
      <c r="I1653" s="201">
        <f t="shared" si="478"/>
        <v>0</v>
      </c>
      <c r="J1653" s="164" t="s">
        <v>432</v>
      </c>
    </row>
    <row r="1654" spans="1:16" s="164" customFormat="1" ht="23.25" x14ac:dyDescent="0.25">
      <c r="A1654" s="180"/>
      <c r="B1654" s="181"/>
      <c r="C1654" s="166"/>
      <c r="D1654" s="166"/>
      <c r="E1654" s="166" t="s">
        <v>334</v>
      </c>
      <c r="F1654" s="201">
        <f t="shared" ref="F1654:I1655" si="479">F1650</f>
        <v>6581942.21</v>
      </c>
      <c r="G1654" s="201">
        <f t="shared" si="479"/>
        <v>0</v>
      </c>
      <c r="H1654" s="201">
        <f t="shared" si="479"/>
        <v>0</v>
      </c>
      <c r="I1654" s="201">
        <f t="shared" si="479"/>
        <v>6581942.21</v>
      </c>
      <c r="J1654" s="164" t="s">
        <v>432</v>
      </c>
    </row>
    <row r="1655" spans="1:16" s="164" customFormat="1" ht="23.25" x14ac:dyDescent="0.25">
      <c r="A1655" s="180"/>
      <c r="B1655" s="181"/>
      <c r="C1655" s="166"/>
      <c r="D1655" s="166"/>
      <c r="E1655" s="166" t="s">
        <v>335</v>
      </c>
      <c r="F1655" s="201">
        <f t="shared" si="479"/>
        <v>6581942.21</v>
      </c>
      <c r="G1655" s="201">
        <f t="shared" si="479"/>
        <v>0</v>
      </c>
      <c r="H1655" s="201">
        <f t="shared" si="479"/>
        <v>0</v>
      </c>
      <c r="I1655" s="201">
        <f t="shared" si="479"/>
        <v>6581942.21</v>
      </c>
      <c r="J1655" s="164" t="s">
        <v>432</v>
      </c>
    </row>
    <row r="1656" spans="1:16" s="105" customFormat="1" ht="23.25" hidden="1" x14ac:dyDescent="0.25">
      <c r="A1656" s="180"/>
      <c r="B1656" s="181"/>
      <c r="C1656" s="166"/>
      <c r="D1656" s="166"/>
      <c r="E1656" s="166"/>
      <c r="F1656" s="182"/>
      <c r="G1656" s="183"/>
      <c r="H1656" s="183"/>
      <c r="I1656" s="183"/>
      <c r="J1656" s="105" t="s">
        <v>433</v>
      </c>
    </row>
    <row r="1657" spans="1:16" s="105" customFormat="1" ht="15" hidden="1" x14ac:dyDescent="0.25">
      <c r="A1657" s="114">
        <v>9902</v>
      </c>
      <c r="B1657" s="116" t="s">
        <v>96</v>
      </c>
      <c r="C1657" s="116" t="s">
        <v>104</v>
      </c>
      <c r="D1657" s="116" t="s">
        <v>319</v>
      </c>
      <c r="E1657" s="117"/>
      <c r="F1657" s="118"/>
      <c r="G1657" s="119"/>
      <c r="H1657" s="119"/>
      <c r="I1657" s="119"/>
      <c r="J1657" s="105" t="s">
        <v>433</v>
      </c>
    </row>
    <row r="1658" spans="1:16" s="105" customFormat="1" ht="15" hidden="1" x14ac:dyDescent="0.25">
      <c r="A1658" s="103"/>
      <c r="B1658" s="104" t="s">
        <v>317</v>
      </c>
      <c r="D1658" s="105" t="s">
        <v>318</v>
      </c>
      <c r="E1658" s="106" t="s">
        <v>333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5" t="s">
        <v>433</v>
      </c>
    </row>
    <row r="1659" spans="1:16" s="105" customFormat="1" ht="15" hidden="1" x14ac:dyDescent="0.25">
      <c r="A1659" s="103"/>
      <c r="B1659" s="113"/>
      <c r="E1659" s="106" t="s">
        <v>334</v>
      </c>
      <c r="F1659" s="101">
        <v>0</v>
      </c>
      <c r="G1659" s="102">
        <v>0</v>
      </c>
      <c r="H1659" s="102">
        <v>0</v>
      </c>
      <c r="I1659" s="102">
        <f>F1659+G1659-H1659</f>
        <v>0</v>
      </c>
      <c r="J1659" s="105" t="s">
        <v>433</v>
      </c>
    </row>
    <row r="1660" spans="1:16" s="105" customFormat="1" ht="15" hidden="1" x14ac:dyDescent="0.25">
      <c r="A1660" s="103"/>
      <c r="B1660" s="113"/>
      <c r="E1660" s="106" t="s">
        <v>335</v>
      </c>
      <c r="F1660" s="101">
        <f>SUM(F1658:F1659)</f>
        <v>0</v>
      </c>
      <c r="G1660" s="102">
        <v>0</v>
      </c>
      <c r="H1660" s="102">
        <v>0</v>
      </c>
      <c r="I1660" s="102">
        <f t="shared" ref="I1660" si="480">F1660+G1660-H1660</f>
        <v>0</v>
      </c>
      <c r="J1660" s="105" t="s">
        <v>433</v>
      </c>
    </row>
    <row r="1661" spans="1:16" s="105" customFormat="1" ht="15" hidden="1" x14ac:dyDescent="0.25">
      <c r="A1661" s="103"/>
      <c r="B1661" s="113"/>
      <c r="E1661" s="106"/>
      <c r="F1661" s="101"/>
      <c r="G1661" s="102"/>
      <c r="H1661" s="102"/>
      <c r="I1661" s="102"/>
      <c r="J1661" s="105" t="s">
        <v>433</v>
      </c>
      <c r="P1661" s="105" t="s">
        <v>2</v>
      </c>
    </row>
    <row r="1662" spans="1:16" s="105" customFormat="1" ht="15" hidden="1" x14ac:dyDescent="0.25">
      <c r="A1662" s="107"/>
      <c r="B1662" s="108" t="s">
        <v>102</v>
      </c>
      <c r="C1662" s="109" t="s">
        <v>104</v>
      </c>
      <c r="D1662" s="109" t="s">
        <v>319</v>
      </c>
      <c r="E1662" s="110" t="s">
        <v>333</v>
      </c>
      <c r="F1662" s="111">
        <v>0</v>
      </c>
      <c r="G1662" s="112">
        <v>0</v>
      </c>
      <c r="H1662" s="112">
        <v>0</v>
      </c>
      <c r="I1662" s="102">
        <f>F1662+G1662-H1662</f>
        <v>0</v>
      </c>
      <c r="J1662" s="105" t="s">
        <v>433</v>
      </c>
    </row>
    <row r="1663" spans="1:16" s="105" customFormat="1" ht="15" hidden="1" x14ac:dyDescent="0.25">
      <c r="A1663" s="107"/>
      <c r="B1663" s="108"/>
      <c r="C1663" s="109"/>
      <c r="D1663" s="109"/>
      <c r="E1663" s="110" t="s">
        <v>334</v>
      </c>
      <c r="F1663" s="111">
        <v>0</v>
      </c>
      <c r="G1663" s="112"/>
      <c r="H1663" s="112"/>
      <c r="I1663" s="102">
        <f>F1663+G1663-H1663</f>
        <v>0</v>
      </c>
      <c r="J1663" s="105" t="s">
        <v>433</v>
      </c>
    </row>
    <row r="1664" spans="1:16" s="105" customFormat="1" ht="15" hidden="1" x14ac:dyDescent="0.25">
      <c r="A1664" s="107"/>
      <c r="B1664" s="108"/>
      <c r="C1664" s="109"/>
      <c r="D1664" s="109"/>
      <c r="E1664" s="110" t="s">
        <v>335</v>
      </c>
      <c r="F1664" s="111">
        <v>0</v>
      </c>
      <c r="G1664" s="112"/>
      <c r="H1664" s="112"/>
      <c r="I1664" s="102">
        <f t="shared" ref="I1664" si="481">F1664+G1664-H1664</f>
        <v>0</v>
      </c>
      <c r="J1664" s="105" t="s">
        <v>433</v>
      </c>
    </row>
    <row r="1665" spans="1:10" s="164" customFormat="1" ht="23.25" x14ac:dyDescent="0.25">
      <c r="A1665" s="103"/>
      <c r="B1665" s="113"/>
      <c r="C1665" s="105"/>
      <c r="D1665" s="105"/>
      <c r="E1665" s="106"/>
      <c r="F1665" s="101"/>
      <c r="G1665" s="102"/>
      <c r="H1665" s="102"/>
      <c r="I1665" s="102"/>
      <c r="J1665" s="164" t="s">
        <v>403</v>
      </c>
    </row>
    <row r="1666" spans="1:10" s="164" customFormat="1" ht="46.5" x14ac:dyDescent="0.25">
      <c r="A1666" s="293" t="s">
        <v>320</v>
      </c>
      <c r="B1666" s="295"/>
      <c r="C1666" s="295"/>
      <c r="D1666" s="295" t="s">
        <v>315</v>
      </c>
      <c r="E1666" s="295" t="s">
        <v>333</v>
      </c>
      <c r="F1666" s="296">
        <f>F1662+F1653</f>
        <v>0</v>
      </c>
      <c r="G1666" s="296">
        <f t="shared" ref="G1666:I1666" si="482">G1662+G1653</f>
        <v>0</v>
      </c>
      <c r="H1666" s="296">
        <f t="shared" si="482"/>
        <v>0</v>
      </c>
      <c r="I1666" s="296">
        <f t="shared" si="482"/>
        <v>0</v>
      </c>
      <c r="J1666" s="164" t="s">
        <v>403</v>
      </c>
    </row>
    <row r="1667" spans="1:10" s="164" customFormat="1" ht="23.25" x14ac:dyDescent="0.25">
      <c r="A1667" s="297"/>
      <c r="B1667" s="299"/>
      <c r="C1667" s="299"/>
      <c r="D1667" s="299"/>
      <c r="E1667" s="299" t="s">
        <v>334</v>
      </c>
      <c r="F1667" s="300">
        <f t="shared" ref="F1667:I1668" si="483">F1663+F1654</f>
        <v>6581942.21</v>
      </c>
      <c r="G1667" s="300">
        <f t="shared" si="483"/>
        <v>0</v>
      </c>
      <c r="H1667" s="300">
        <f t="shared" si="483"/>
        <v>0</v>
      </c>
      <c r="I1667" s="300">
        <f t="shared" si="483"/>
        <v>6581942.21</v>
      </c>
      <c r="J1667" s="164" t="s">
        <v>403</v>
      </c>
    </row>
    <row r="1668" spans="1:10" s="164" customFormat="1" ht="23.25" x14ac:dyDescent="0.25">
      <c r="A1668" s="297"/>
      <c r="B1668" s="299"/>
      <c r="C1668" s="299"/>
      <c r="D1668" s="299"/>
      <c r="E1668" s="299" t="s">
        <v>335</v>
      </c>
      <c r="F1668" s="300">
        <f t="shared" si="483"/>
        <v>6581942.21</v>
      </c>
      <c r="G1668" s="300">
        <f t="shared" si="483"/>
        <v>0</v>
      </c>
      <c r="H1668" s="300">
        <f t="shared" si="483"/>
        <v>0</v>
      </c>
      <c r="I1668" s="300">
        <f t="shared" si="483"/>
        <v>6581942.21</v>
      </c>
      <c r="J1668" s="164" t="s">
        <v>403</v>
      </c>
    </row>
    <row r="1669" spans="1:10" s="164" customFormat="1" ht="24" thickBot="1" x14ac:dyDescent="0.3">
      <c r="A1669" s="180"/>
      <c r="B1669" s="166"/>
      <c r="C1669" s="166"/>
      <c r="D1669" s="166"/>
      <c r="E1669" s="166"/>
      <c r="F1669" s="201"/>
      <c r="G1669" s="202"/>
      <c r="H1669" s="202"/>
      <c r="I1669" s="202"/>
      <c r="J1669" s="164" t="s">
        <v>404</v>
      </c>
    </row>
    <row r="1670" spans="1:10" s="164" customFormat="1" ht="46.5" x14ac:dyDescent="0.25">
      <c r="A1670" s="309" t="s">
        <v>321</v>
      </c>
      <c r="B1670" s="311"/>
      <c r="C1670" s="311"/>
      <c r="D1670" s="311"/>
      <c r="E1670" s="311" t="s">
        <v>333</v>
      </c>
      <c r="F1670" s="312">
        <f t="shared" ref="F1670:I1672" si="484">F1666+F1642+F1625+F1603+F1557+F1517+F411+F1475+F1435+F1378+F1304+F1213+F1124+F947+F890+F782+F623+F566+F526+F469+F269+F212+F167</f>
        <v>2494000</v>
      </c>
      <c r="G1670" s="312">
        <f t="shared" si="484"/>
        <v>0</v>
      </c>
      <c r="H1670" s="312">
        <f t="shared" si="484"/>
        <v>0</v>
      </c>
      <c r="I1670" s="312">
        <f t="shared" si="484"/>
        <v>3532350.9499999997</v>
      </c>
      <c r="J1670" s="164" t="s">
        <v>404</v>
      </c>
    </row>
    <row r="1671" spans="1:10" s="164" customFormat="1" ht="23.25" x14ac:dyDescent="0.25">
      <c r="A1671" s="314"/>
      <c r="B1671" s="315"/>
      <c r="C1671" s="315"/>
      <c r="D1671" s="315"/>
      <c r="E1671" s="315" t="s">
        <v>334</v>
      </c>
      <c r="F1671" s="316">
        <f t="shared" si="484"/>
        <v>36418592.519999996</v>
      </c>
      <c r="G1671" s="316">
        <f t="shared" si="484"/>
        <v>0</v>
      </c>
      <c r="H1671" s="316">
        <f t="shared" si="484"/>
        <v>0</v>
      </c>
      <c r="I1671" s="316">
        <f t="shared" si="484"/>
        <v>36418592.519999996</v>
      </c>
      <c r="J1671" s="164" t="s">
        <v>404</v>
      </c>
    </row>
    <row r="1672" spans="1:10" s="164" customFormat="1" ht="23.25" x14ac:dyDescent="0.25">
      <c r="A1672" s="314"/>
      <c r="B1672" s="315"/>
      <c r="C1672" s="315"/>
      <c r="D1672" s="315"/>
      <c r="E1672" s="315" t="s">
        <v>335</v>
      </c>
      <c r="F1672" s="316">
        <f t="shared" si="484"/>
        <v>38912592.519999996</v>
      </c>
      <c r="G1672" s="316">
        <f t="shared" si="484"/>
        <v>1077857.25</v>
      </c>
      <c r="H1672" s="316">
        <f t="shared" si="484"/>
        <v>39506.300000000003</v>
      </c>
      <c r="I1672" s="316">
        <f t="shared" si="484"/>
        <v>39950943.469999999</v>
      </c>
      <c r="J1672" s="164" t="s">
        <v>404</v>
      </c>
    </row>
    <row r="1673" spans="1:10" s="164" customFormat="1" ht="24" thickBot="1" x14ac:dyDescent="0.3">
      <c r="A1673" s="180"/>
      <c r="B1673" s="166"/>
      <c r="C1673" s="166"/>
      <c r="D1673" s="166"/>
      <c r="E1673" s="166"/>
      <c r="F1673" s="182"/>
      <c r="G1673" s="183"/>
      <c r="H1673" s="183"/>
      <c r="I1673" s="183"/>
      <c r="J1673" s="164" t="s">
        <v>405</v>
      </c>
    </row>
    <row r="1674" spans="1:10" s="164" customFormat="1" ht="69.75" x14ac:dyDescent="0.25">
      <c r="A1674" s="309" t="s">
        <v>322</v>
      </c>
      <c r="B1674" s="311"/>
      <c r="C1674" s="311"/>
      <c r="D1674" s="311"/>
      <c r="E1674" s="311" t="s">
        <v>333</v>
      </c>
      <c r="F1674" s="312">
        <f>F1670</f>
        <v>2494000</v>
      </c>
      <c r="G1674" s="312">
        <f t="shared" ref="G1674:I1674" si="485">G1670</f>
        <v>0</v>
      </c>
      <c r="H1674" s="312">
        <f t="shared" si="485"/>
        <v>0</v>
      </c>
      <c r="I1674" s="312">
        <f t="shared" si="485"/>
        <v>3532350.9499999997</v>
      </c>
      <c r="J1674" s="164" t="s">
        <v>405</v>
      </c>
    </row>
    <row r="1675" spans="1:10" s="164" customFormat="1" ht="23.25" x14ac:dyDescent="0.25">
      <c r="A1675" s="314"/>
      <c r="B1675" s="315"/>
      <c r="C1675" s="315"/>
      <c r="D1675" s="315"/>
      <c r="E1675" s="315" t="s">
        <v>334</v>
      </c>
      <c r="F1675" s="316">
        <f t="shared" ref="F1675:I1676" si="486">F1671</f>
        <v>36418592.519999996</v>
      </c>
      <c r="G1675" s="316">
        <f t="shared" si="486"/>
        <v>0</v>
      </c>
      <c r="H1675" s="316">
        <f t="shared" si="486"/>
        <v>0</v>
      </c>
      <c r="I1675" s="316">
        <f t="shared" si="486"/>
        <v>36418592.519999996</v>
      </c>
      <c r="J1675" s="164" t="s">
        <v>405</v>
      </c>
    </row>
    <row r="1676" spans="1:10" ht="23.25" x14ac:dyDescent="0.25">
      <c r="A1676" s="314"/>
      <c r="B1676" s="315"/>
      <c r="C1676" s="315"/>
      <c r="D1676" s="315"/>
      <c r="E1676" s="315" t="s">
        <v>335</v>
      </c>
      <c r="F1676" s="316">
        <f t="shared" si="486"/>
        <v>38912592.519999996</v>
      </c>
      <c r="G1676" s="316">
        <f t="shared" si="486"/>
        <v>1077857.25</v>
      </c>
      <c r="H1676" s="316">
        <f t="shared" si="486"/>
        <v>39506.300000000003</v>
      </c>
      <c r="I1676" s="316">
        <f t="shared" si="486"/>
        <v>39950943.469999999</v>
      </c>
    </row>
    <row r="1677" spans="1:10" x14ac:dyDescent="0.25">
      <c r="F1677" s="160" t="s">
        <v>2</v>
      </c>
    </row>
    <row r="1678" spans="1:10" x14ac:dyDescent="0.25">
      <c r="F1678" s="160" t="s">
        <v>2</v>
      </c>
    </row>
    <row r="1680" spans="1:10" x14ac:dyDescent="0.25">
      <c r="B1680" s="159" t="s">
        <v>366</v>
      </c>
      <c r="C1680" s="159" t="s">
        <v>365</v>
      </c>
      <c r="D1680" s="159">
        <v>0</v>
      </c>
      <c r="F1680" s="160">
        <v>0</v>
      </c>
      <c r="G1680" s="161">
        <v>0</v>
      </c>
      <c r="H1680" s="161" t="s">
        <v>2</v>
      </c>
    </row>
    <row r="1681" spans="1:9" x14ac:dyDescent="0.25">
      <c r="A1681" s="159" t="s">
        <v>2</v>
      </c>
      <c r="B1681" s="159" t="s">
        <v>367</v>
      </c>
      <c r="C1681" s="159" t="s">
        <v>365</v>
      </c>
      <c r="D1681" s="159">
        <v>0</v>
      </c>
      <c r="F1681" s="160" t="s">
        <v>360</v>
      </c>
      <c r="G1681" s="161" t="s">
        <v>359</v>
      </c>
      <c r="I1681" s="161" t="s">
        <v>357</v>
      </c>
    </row>
    <row r="1682" spans="1:9" x14ac:dyDescent="0.25">
      <c r="C1682" s="159" t="s">
        <v>2</v>
      </c>
      <c r="D1682" s="159" t="s">
        <v>2</v>
      </c>
      <c r="F1682" s="160">
        <v>27883061.530000001</v>
      </c>
      <c r="G1682" s="161">
        <v>-550000</v>
      </c>
      <c r="H1682" s="161" t="s">
        <v>351</v>
      </c>
      <c r="I1682" s="161">
        <v>27333061.530000001</v>
      </c>
    </row>
    <row r="1683" spans="1:9" x14ac:dyDescent="0.25">
      <c r="D1683" s="159" t="s">
        <v>2</v>
      </c>
      <c r="F1683" s="160">
        <v>30231800.869999997</v>
      </c>
      <c r="G1683" s="161">
        <v>-550000</v>
      </c>
      <c r="H1683" s="161" t="s">
        <v>354</v>
      </c>
      <c r="I1683" s="161">
        <v>29681800.869999997</v>
      </c>
    </row>
    <row r="1684" spans="1:9" x14ac:dyDescent="0.25">
      <c r="B1684" s="159" t="s">
        <v>2</v>
      </c>
      <c r="D1684" s="159" t="s">
        <v>2</v>
      </c>
      <c r="F1684" s="160">
        <v>1399817.8</v>
      </c>
      <c r="G1684" s="161">
        <v>-500000</v>
      </c>
      <c r="H1684" s="161" t="s">
        <v>352</v>
      </c>
      <c r="I1684" s="161">
        <v>899817.8</v>
      </c>
    </row>
    <row r="1685" spans="1:9" x14ac:dyDescent="0.25">
      <c r="B1685" s="159" t="s">
        <v>2</v>
      </c>
      <c r="D1685" s="159" t="s">
        <v>2</v>
      </c>
      <c r="F1685" s="160">
        <v>2188137.41</v>
      </c>
      <c r="G1685" s="161">
        <v>-500000</v>
      </c>
      <c r="H1685" s="161" t="s">
        <v>354</v>
      </c>
      <c r="I1685" s="161">
        <v>1688137.4100000001</v>
      </c>
    </row>
    <row r="1686" spans="1:9" x14ac:dyDescent="0.25">
      <c r="A1686" s="159" t="s">
        <v>2</v>
      </c>
      <c r="F1686" s="160">
        <v>5316949.3499999996</v>
      </c>
      <c r="G1686" s="161">
        <v>0</v>
      </c>
      <c r="H1686" s="161" t="s">
        <v>353</v>
      </c>
      <c r="I1686" s="161">
        <v>5316949.3499999996</v>
      </c>
    </row>
    <row r="1687" spans="1:9" x14ac:dyDescent="0.25">
      <c r="D1687" s="159" t="s">
        <v>2</v>
      </c>
      <c r="F1687" s="160">
        <v>5316949.3499999996</v>
      </c>
      <c r="G1687" s="161">
        <v>0</v>
      </c>
      <c r="H1687" s="161" t="s">
        <v>354</v>
      </c>
      <c r="I1687" s="161">
        <v>5316949.3499999996</v>
      </c>
    </row>
    <row r="1688" spans="1:9" x14ac:dyDescent="0.25">
      <c r="D1688" s="159" t="s">
        <v>2</v>
      </c>
      <c r="H1688" s="161" t="s">
        <v>370</v>
      </c>
      <c r="I1688" s="161">
        <v>0</v>
      </c>
    </row>
    <row r="1689" spans="1:9" x14ac:dyDescent="0.25">
      <c r="H1689" s="161" t="s">
        <v>354</v>
      </c>
      <c r="I1689" s="161">
        <v>0</v>
      </c>
    </row>
    <row r="1690" spans="1:9" x14ac:dyDescent="0.25">
      <c r="D1690" s="159" t="s">
        <v>2</v>
      </c>
      <c r="H1690" s="161" t="s">
        <v>355</v>
      </c>
      <c r="I1690" s="161">
        <v>33549828.68</v>
      </c>
    </row>
    <row r="1691" spans="1:9" x14ac:dyDescent="0.25">
      <c r="D1691" s="159" t="s">
        <v>2</v>
      </c>
      <c r="H1691" s="161" t="s">
        <v>356</v>
      </c>
      <c r="I1691" s="161">
        <v>36686887.629999995</v>
      </c>
    </row>
    <row r="1692" spans="1:9" x14ac:dyDescent="0.25">
      <c r="I1692" s="161">
        <v>1050000.0000000075</v>
      </c>
    </row>
    <row r="1693" spans="1:9" x14ac:dyDescent="0.25">
      <c r="I1693" s="161" t="s">
        <v>2</v>
      </c>
    </row>
    <row r="1694" spans="1:9" x14ac:dyDescent="0.25">
      <c r="I1694" s="161" t="s">
        <v>2</v>
      </c>
    </row>
    <row r="1695" spans="1:9" x14ac:dyDescent="0.25">
      <c r="I1695" s="161" t="s">
        <v>2</v>
      </c>
    </row>
    <row r="1696" spans="1:9" x14ac:dyDescent="0.25">
      <c r="I1696" s="161" t="s">
        <v>2</v>
      </c>
    </row>
    <row r="1697" spans="9:9" x14ac:dyDescent="0.25">
      <c r="I1697" s="161" t="s">
        <v>2</v>
      </c>
    </row>
    <row r="1698" spans="9:9" x14ac:dyDescent="0.25">
      <c r="I1698" s="161" t="s">
        <v>2</v>
      </c>
    </row>
    <row r="1699" spans="9:9" x14ac:dyDescent="0.25">
      <c r="I1699" s="161" t="s">
        <v>2</v>
      </c>
    </row>
  </sheetData>
  <autoFilter ref="A3:J1678" xr:uid="{00000000-0001-0000-0100-000000000000}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2"/>
        <filter val="missione 01 prog 03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Totale"/>
        <filter val="missione 04"/>
        <filter val="missione 04 prog 07"/>
        <filter val="Missione 04 Totale"/>
        <filter val="missione 05"/>
        <filter val="missione 05 prog 02"/>
        <filter val="Missione 05 totale"/>
        <filter val="missione 06"/>
        <filter val="missione 06 prog 02"/>
        <filter val="Missione 06 totale"/>
        <filter val="missione 09"/>
        <filter val="missione 09 prog 03"/>
        <filter val="Missione 09 totale"/>
        <filter val="missione 12"/>
        <filter val="missione 12 prog 02"/>
        <filter val="missione 12 prog 10"/>
        <filter val="Missione 12 totale"/>
        <filter val="missione 14"/>
        <filter val="missione 14 prog 03"/>
        <filter val="Missione 14 totale"/>
        <filter val="missione 15"/>
        <filter val="missione 15 prog 02"/>
        <filter val="Missione 15 totale"/>
        <filter val="missione 18 prog 02"/>
        <filter val="Missione 18 totale"/>
        <filter val="missione 20"/>
        <filter val="missione 20 prog 01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4">
    <mergeCell ref="A4:F4"/>
    <mergeCell ref="G3:H3"/>
    <mergeCell ref="A3:C3"/>
    <mergeCell ref="A1:I1"/>
  </mergeCells>
  <phoneticPr fontId="27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39" fitToHeight="0" orientation="portrait" r:id="rId1"/>
  <headerFooter>
    <oddHeader xml:space="preserve">&amp;C </oddHeader>
    <oddFooter xml:space="preserve">&amp;C&amp;14 &amp;R&amp;14 </oddFooter>
  </headerFooter>
  <rowBreaks count="5" manualBreakCount="5">
    <brk id="88" max="8" man="1"/>
    <brk id="170" max="8" man="1"/>
    <brk id="471" max="8" man="1"/>
    <brk id="986" max="8" man="1"/>
    <brk id="138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49" t="s">
        <v>2</v>
      </c>
      <c r="B1" s="349"/>
      <c r="C1" s="349"/>
      <c r="D1" s="349"/>
      <c r="E1" s="349"/>
      <c r="F1" s="349"/>
      <c r="G1" s="349"/>
      <c r="H1" s="349"/>
      <c r="I1" s="349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50" t="s">
        <v>361</v>
      </c>
      <c r="B4" s="350"/>
      <c r="C4" s="350"/>
      <c r="D4" s="350"/>
      <c r="E4" s="350"/>
      <c r="F4" s="350"/>
      <c r="G4" s="350"/>
      <c r="H4" s="350"/>
    </row>
    <row r="5" spans="1:15" ht="28.5" x14ac:dyDescent="0.25">
      <c r="A5" s="56"/>
      <c r="B5" s="56"/>
      <c r="C5" s="56"/>
      <c r="D5" s="56"/>
      <c r="E5" s="56"/>
      <c r="F5" s="57"/>
      <c r="G5" s="351"/>
      <c r="H5" s="352"/>
    </row>
    <row r="6" spans="1:15" ht="28.5" x14ac:dyDescent="0.25">
      <c r="A6" s="353" t="s">
        <v>363</v>
      </c>
      <c r="B6" s="353"/>
      <c r="C6" s="353"/>
      <c r="D6" s="353"/>
      <c r="E6" s="353"/>
      <c r="F6" s="353"/>
      <c r="G6" s="353"/>
      <c r="H6" s="353"/>
    </row>
    <row r="7" spans="1:15" ht="21.75" thickBot="1" x14ac:dyDescent="0.3"/>
    <row r="8" spans="1:15" ht="21.75" thickTop="1" x14ac:dyDescent="0.25">
      <c r="A8" s="354" t="s">
        <v>91</v>
      </c>
      <c r="B8" s="355"/>
      <c r="C8" s="356"/>
      <c r="D8" s="361" t="s">
        <v>1</v>
      </c>
      <c r="E8" s="361"/>
      <c r="F8" s="364" t="s">
        <v>364</v>
      </c>
      <c r="G8" s="367" t="s">
        <v>336</v>
      </c>
      <c r="H8" s="368"/>
      <c r="I8" s="364" t="s">
        <v>362</v>
      </c>
    </row>
    <row r="9" spans="1:15" ht="21.75" thickBot="1" x14ac:dyDescent="0.3">
      <c r="A9" s="347"/>
      <c r="B9" s="348"/>
      <c r="C9" s="357"/>
      <c r="D9" s="362"/>
      <c r="E9" s="362"/>
      <c r="F9" s="365"/>
      <c r="G9" s="369"/>
      <c r="H9" s="370"/>
      <c r="I9" s="365"/>
    </row>
    <row r="10" spans="1:15" ht="83.25" customHeight="1" thickTop="1" thickBot="1" x14ac:dyDescent="0.3">
      <c r="A10" s="358"/>
      <c r="B10" s="359"/>
      <c r="C10" s="360"/>
      <c r="D10" s="363"/>
      <c r="E10" s="363"/>
      <c r="F10" s="366"/>
      <c r="G10" s="10" t="s">
        <v>337</v>
      </c>
      <c r="H10" s="11" t="s">
        <v>338</v>
      </c>
      <c r="I10" s="366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71" t="s">
        <v>92</v>
      </c>
      <c r="B12" s="372"/>
      <c r="C12" s="18" t="s">
        <v>93</v>
      </c>
      <c r="D12" s="19" t="s">
        <v>94</v>
      </c>
      <c r="E12" s="19"/>
      <c r="F12" s="20"/>
      <c r="G12" s="21"/>
      <c r="H12" s="22"/>
      <c r="I12" s="93"/>
    </row>
    <row r="13" spans="1:15" x14ac:dyDescent="0.25">
      <c r="A13" s="7"/>
      <c r="B13" s="4"/>
      <c r="C13" s="4"/>
      <c r="D13" s="4"/>
      <c r="E13" s="4"/>
      <c r="G13" s="23"/>
      <c r="H13" s="24"/>
      <c r="I13" s="88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4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5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6"/>
    </row>
    <row r="17" spans="1:9" ht="42" x14ac:dyDescent="0.25">
      <c r="A17" s="347" t="s">
        <v>102</v>
      </c>
      <c r="B17" s="34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7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7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4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5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6"/>
    </row>
    <row r="22" spans="1:9" ht="42" x14ac:dyDescent="0.25">
      <c r="A22" s="347" t="s">
        <v>102</v>
      </c>
      <c r="B22" s="34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7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7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4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5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6"/>
    </row>
    <row r="27" spans="1:9" ht="42" x14ac:dyDescent="0.25">
      <c r="A27" s="347" t="s">
        <v>102</v>
      </c>
      <c r="B27" s="34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7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7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4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5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5">
        <f>F31+G31-H31</f>
        <v>0</v>
      </c>
    </row>
    <row r="32" spans="1:9" x14ac:dyDescent="0.25">
      <c r="A32" s="7"/>
      <c r="F32" s="30"/>
      <c r="G32" s="31"/>
      <c r="H32" s="32"/>
      <c r="I32" s="95"/>
    </row>
    <row r="33" spans="1:9" ht="42" x14ac:dyDescent="0.25">
      <c r="A33" s="347" t="s">
        <v>102</v>
      </c>
      <c r="B33" s="34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7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7"/>
    </row>
    <row r="35" spans="1:9" ht="42" x14ac:dyDescent="0.25">
      <c r="A35" s="347" t="s">
        <v>343</v>
      </c>
      <c r="B35" s="34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7">
        <f>I33+I27+I22+I17</f>
        <v>591.92000000000007</v>
      </c>
    </row>
    <row r="36" spans="1:9" x14ac:dyDescent="0.25">
      <c r="A36" s="7"/>
      <c r="G36" s="21"/>
      <c r="H36" s="22"/>
      <c r="I36" s="98"/>
    </row>
    <row r="37" spans="1:9" ht="42" customHeight="1" x14ac:dyDescent="0.25">
      <c r="A37" s="371" t="s">
        <v>92</v>
      </c>
      <c r="B37" s="372"/>
      <c r="C37" s="18" t="s">
        <v>116</v>
      </c>
      <c r="D37" s="19" t="s">
        <v>175</v>
      </c>
      <c r="E37" s="19"/>
      <c r="F37" s="20"/>
      <c r="G37" s="21"/>
      <c r="H37" s="22"/>
      <c r="I37" s="93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47" t="s">
        <v>102</v>
      </c>
      <c r="B42" s="34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47" t="s">
        <v>343</v>
      </c>
      <c r="B44" s="34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7"/>
    </row>
    <row r="46" spans="1:9" ht="42" customHeight="1" x14ac:dyDescent="0.25">
      <c r="A46" s="371" t="s">
        <v>92</v>
      </c>
      <c r="B46" s="372"/>
      <c r="C46" s="18" t="s">
        <v>128</v>
      </c>
      <c r="D46" s="19" t="s">
        <v>203</v>
      </c>
      <c r="E46" s="19"/>
      <c r="F46" s="20"/>
      <c r="G46" s="21"/>
      <c r="H46" s="22"/>
      <c r="I46" s="93"/>
    </row>
    <row r="47" spans="1:9" x14ac:dyDescent="0.25">
      <c r="A47" s="7"/>
      <c r="B47" s="4"/>
      <c r="C47" s="4"/>
      <c r="D47" s="4"/>
      <c r="E47" s="4"/>
      <c r="G47" s="23"/>
      <c r="H47" s="24"/>
      <c r="I47" s="88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4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5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6"/>
    </row>
    <row r="51" spans="1:9" ht="42" x14ac:dyDescent="0.25">
      <c r="A51" s="347" t="s">
        <v>102</v>
      </c>
      <c r="B51" s="34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7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8"/>
    </row>
    <row r="53" spans="1:9" ht="42" x14ac:dyDescent="0.25">
      <c r="A53" s="347" t="s">
        <v>343</v>
      </c>
      <c r="B53" s="34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7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7"/>
    </row>
    <row r="55" spans="1:9" ht="42" customHeight="1" x14ac:dyDescent="0.25">
      <c r="A55" s="371" t="s">
        <v>92</v>
      </c>
      <c r="B55" s="372"/>
      <c r="C55" s="18">
        <v>12</v>
      </c>
      <c r="D55" s="19" t="s">
        <v>239</v>
      </c>
      <c r="E55" s="19"/>
      <c r="F55" s="20"/>
      <c r="G55" s="21"/>
      <c r="H55" s="22"/>
      <c r="I55" s="93"/>
    </row>
    <row r="56" spans="1:9" x14ac:dyDescent="0.25">
      <c r="A56" s="7"/>
      <c r="B56" s="4"/>
      <c r="C56" s="4"/>
      <c r="D56" s="4"/>
      <c r="E56" s="4"/>
      <c r="G56" s="23"/>
      <c r="H56" s="24"/>
      <c r="I56" s="88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4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47" t="s">
        <v>102</v>
      </c>
      <c r="B60" s="34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47" t="s">
        <v>343</v>
      </c>
      <c r="B62" s="34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2023-01-12T14:03:38Z</cp:lastPrinted>
  <dcterms:created xsi:type="dcterms:W3CDTF">2015-06-11T15:19:37Z</dcterms:created>
  <dcterms:modified xsi:type="dcterms:W3CDTF">2023-01-27T15:06:52Z</dcterms:modified>
</cp:coreProperties>
</file>