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.nenci\Desktop\DELIBERA CONS. N.50 DEL 23.07.2004__\"/>
    </mc:Choice>
  </mc:AlternateContent>
  <xr:revisionPtr revIDLastSave="0" documentId="8_{7B58377A-B0F6-41EB-B555-BA18AA48AF47}" xr6:coauthVersionLast="47" xr6:coauthVersionMax="47" xr10:uidLastSave="{00000000-0000-0000-0000-000000000000}"/>
  <bookViews>
    <workbookView xWindow="-120" yWindow="-120" windowWidth="29040" windowHeight="15840" xr2:uid="{754DB7CF-CACE-407F-AA10-27B373ADFC0A}"/>
  </bookViews>
  <sheets>
    <sheet name="Entrata assestamento" sheetId="12" r:id="rId1"/>
    <sheet name="Spesa assestamento" sheetId="5" r:id="rId2"/>
    <sheet name="Riepilogo missioni" sheetId="16" r:id="rId3"/>
    <sheet name="Riepilogo titoli" sheetId="14" r:id="rId4"/>
  </sheets>
  <definedNames>
    <definedName name="_xlnm._FilterDatabase" localSheetId="1" hidden="1">'Spesa assestamento'!$A$3:$I$22</definedName>
    <definedName name="_xlnm.Print_Area" localSheetId="0">'Entrata assestamento'!$A$1:$F$18</definedName>
    <definedName name="_xlnm.Print_Area" localSheetId="1">'Spesa assestamento'!$A$1:$I$31</definedName>
    <definedName name="_xlnm.Print_Titles" localSheetId="1">'Spesa assestamento'!$3:$3</definedName>
  </definedNames>
  <calcPr calcId="191029" fullCalcOnLoad="1"/>
</workbook>
</file>

<file path=xl/calcChain.xml><?xml version="1.0" encoding="utf-8"?>
<calcChain xmlns="http://schemas.openxmlformats.org/spreadsheetml/2006/main">
  <c r="H24" i="5" l="1"/>
  <c r="H16" i="5"/>
  <c r="G16" i="5"/>
  <c r="G24" i="5"/>
  <c r="G28" i="5"/>
  <c r="H6" i="5"/>
  <c r="H8" i="5"/>
  <c r="G6" i="5"/>
  <c r="G8" i="5"/>
  <c r="E9" i="12"/>
  <c r="E10" i="12"/>
  <c r="E11" i="12"/>
  <c r="H5" i="5"/>
  <c r="G5" i="5"/>
  <c r="H27" i="5"/>
  <c r="G27" i="5"/>
  <c r="D12" i="12"/>
  <c r="D7" i="12"/>
  <c r="C7" i="12"/>
  <c r="C16" i="12"/>
  <c r="D16" i="12"/>
  <c r="E16" i="12"/>
  <c r="E15" i="12"/>
  <c r="D14" i="12"/>
  <c r="C14" i="12"/>
  <c r="E13" i="12"/>
  <c r="E5" i="12"/>
  <c r="E6" i="12"/>
  <c r="E7" i="12"/>
  <c r="E8" i="12"/>
  <c r="E12" i="12"/>
  <c r="C12" i="12"/>
  <c r="H28" i="5"/>
  <c r="C17" i="12"/>
  <c r="E14" i="12"/>
  <c r="E17" i="12"/>
  <c r="D17" i="12"/>
  <c r="G9" i="5"/>
  <c r="G26" i="5"/>
  <c r="G29" i="5"/>
  <c r="H9" i="5"/>
  <c r="H26" i="5"/>
  <c r="H29" i="5"/>
</calcChain>
</file>

<file path=xl/sharedStrings.xml><?xml version="1.0" encoding="utf-8"?>
<sst xmlns="http://schemas.openxmlformats.org/spreadsheetml/2006/main" count="211" uniqueCount="112">
  <si>
    <t>Miss</t>
  </si>
  <si>
    <t>Progr.</t>
  </si>
  <si>
    <t>Titolo</t>
  </si>
  <si>
    <t>Motivazione</t>
  </si>
  <si>
    <t xml:space="preserve"> </t>
  </si>
  <si>
    <t>Totale avanzo libero</t>
  </si>
  <si>
    <t>Descrizione</t>
  </si>
  <si>
    <t>Settore</t>
  </si>
  <si>
    <t>Motivazioni</t>
  </si>
  <si>
    <t>Avanzo di amministrazione esercizio precedente - parte accantonata relativa alle quote non utilizzate dei fondi speciali per finanziamento provvedimenti legislativi del Consiglio regionale per spese correnti in corso di approvazione ex art. 49 c.5 d.lgs. 118/2011</t>
  </si>
  <si>
    <t>Bilancio e finanze</t>
  </si>
  <si>
    <t>Avanzo di amministrazione esercizio precedente - parte accantonata relativa al fondo rischi da contenzioso</t>
  </si>
  <si>
    <t>Totale parte accantonata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</si>
  <si>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</si>
  <si>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</si>
  <si>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</si>
  <si>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Totale parte vincolata</t>
  </si>
  <si>
    <t>Totale generale</t>
  </si>
  <si>
    <t>'Avanzo di amministrazione esercizio precedente - parte destinata agli investimenti</t>
  </si>
  <si>
    <t>Totale parte destinata agli investimenti</t>
  </si>
  <si>
    <t>Utilizzo avanzo di amministrazione esercizio precedente - avanzo libero</t>
  </si>
  <si>
    <t>Spesa corrente</t>
  </si>
  <si>
    <t>SETTORE</t>
  </si>
  <si>
    <t>Tipo stanziamento</t>
  </si>
  <si>
    <t>Avanzo</t>
  </si>
  <si>
    <t>ALLEGATO A</t>
  </si>
  <si>
    <t xml:space="preserve">Descrizione </t>
  </si>
  <si>
    <t>Avanzo di amministrazione esercizio precedente - parte accantonata relativa alle quote non utilizzate dei fondi speciali per finanziamento provvedimenti legislativi del Consiglio regionale per spese in conto capitale - ex art. 49 c.5 d.lgs. 118/2011</t>
  </si>
  <si>
    <t xml:space="preserve">Totali variazioni positive spesa  </t>
  </si>
  <si>
    <t>Avanzo da applicare a seguito approvazione rendiconto 2023</t>
  </si>
  <si>
    <t>AVANZO</t>
  </si>
  <si>
    <t>Spese correnti</t>
  </si>
  <si>
    <t xml:space="preserve">SPESE POSTALI OLI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</si>
  <si>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Totale avanzo vincolato  totale (A)</t>
  </si>
  <si>
    <t xml:space="preserve">Totale generale avanzo parte vincolata Agcom  e OLI applicato (A)    </t>
  </si>
  <si>
    <t xml:space="preserve">FONDO SPECIALE PER FINANZIAMENTO NUOVI PROVVEDIMENTI LEGISLATIVI DEL CONSIGLIO REGIONALE - SPESE CORRENTI                                                                                                                                           </t>
  </si>
  <si>
    <t>Totale avanzo vincolato Agcom (A1)</t>
  </si>
  <si>
    <t>Totale avanzo vincolato OLI (A2)</t>
  </si>
  <si>
    <t>Totale  avanzo parte destinato agli investimenti (C)</t>
  </si>
  <si>
    <t xml:space="preserve">Totale generale avanzo parte destinata agli investimenti applicato (C)   </t>
  </si>
  <si>
    <t xml:space="preserve">Totale generale avanzo libero applicato (B)   </t>
  </si>
  <si>
    <t xml:space="preserve">Allegato A </t>
  </si>
  <si>
    <t>Variazione di bilancio 2024 (competenza)</t>
  </si>
  <si>
    <t>Assestamento Bilancio 2024 - Avanzo - Entrata</t>
  </si>
  <si>
    <t xml:space="preserve"> La quota è stata applicata al bilancio 2024 con deliberazione Consiglio 1 del 16.01.2024 e conseguente deliberazione Ufficio di presidenza 11 del 25.1.2024</t>
  </si>
  <si>
    <t xml:space="preserve">Avanzo applicato - deliberazione Consiglio 16 gennaio 2024, n. 1 e Ufficio di Presidenza n. 11 del 25.01.2024  </t>
  </si>
  <si>
    <t>Applicazione ulteriore quota avanzo vincolato  risultante dal Rendiconto del Consiglio per l'esercizio 2023 a seguito del riaccertamento ordinario di cui alla delibera Ufficio di presidenza n.33 del 2024</t>
  </si>
  <si>
    <t>Avanzo di amministrazione esercizio precedente - parte vincolata relativa ad altri vincoli di cui al fondo oneri ex art. 27-ter legge Regione Toscana n. 3/2009</t>
  </si>
  <si>
    <t>Assestamento Bilancio 2024 - Avanzo - Spesa</t>
  </si>
  <si>
    <t>Variazione competenza 2024</t>
  </si>
  <si>
    <t>Variazione cassa 2024</t>
  </si>
  <si>
    <t xml:space="preserve">SPESE TIPOGRAFICHE OLI                                                                                                                                                                                                                             </t>
  </si>
  <si>
    <t xml:space="preserve">Applicazione quota avanzo libero accertato in sede di rendiconto 2023 per finanziamento nuovi provvedimenti legislativi del Consiglio di parte corrente a carattere non permanente           </t>
  </si>
  <si>
    <t xml:space="preserve">CORECOM - TRASFERIMENTI AD ENTI PUBBLICI PER PROGETTI COMUNI  RISORSE AGCOM                                                                                                                                                                                                                              </t>
  </si>
  <si>
    <t xml:space="preserve">Settore Informatica. Archivio e protocollo. Comunicazione web, Urp </t>
  </si>
  <si>
    <t>Assistenza al Difensore civico e ai Garanti. Assistenza generale al Corecom. Biblioteca e documentazione</t>
  </si>
  <si>
    <t>Settore Provveditorato, gare, contratti e manutenzione sedi</t>
  </si>
  <si>
    <t xml:space="preserve">MANUTENZIONE IMMOBILI-SPESE DI INVESTIMENTO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</si>
  <si>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SOFTWARE E MANUTENZIONE EVOLUTIVA                                                                                                                                                                                                                                            </t>
  </si>
  <si>
    <t>8</t>
  </si>
  <si>
    <t>2</t>
  </si>
  <si>
    <t xml:space="preserve">SERVER E APPARATI DI TELECOMUNICAZIONE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</si>
  <si>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HARDWARE</t>
  </si>
  <si>
    <t xml:space="preserve">ANTITACCHEGGIO - SPESA DI INVESTIMENTO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</si>
  <si>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</t>
  </si>
  <si>
    <t>Spesa capitale</t>
  </si>
  <si>
    <t>Totale quota avanzo libero applicato (B)</t>
  </si>
  <si>
    <t>Applicazione parte destinata agli investimenti accertata in sede di rendiconto 2023 da destinare alla spesa informatica</t>
  </si>
  <si>
    <t>Applicazione parte destinata agli investimenti accertata in sede di rendiconto 2023 da destinare alla spesa antitaccheggio per biblioteca del Consiglio</t>
  </si>
  <si>
    <t xml:space="preserve">Applicazione parte destinata agli investimenti accertata in sede di rendiconto 2023 da destinare alla spesa per manutenzione immobili  </t>
  </si>
  <si>
    <t>Applicazione quota avanzo libero accertato in sede di rendiconto 2023 per finanziamento spesa manutenzione immobili</t>
  </si>
  <si>
    <t>ACQUISTO MOBILI E ARREDI -SPESE DI INVESTIMENTO</t>
  </si>
  <si>
    <t xml:space="preserve">Applicazione quota avanzo libero accertato in sede di rendiconto 2023 per finanziamento spesa ainerente l'acquisto attrezzature mensa con l'avvio del nuovo contratto a settembre 2024 </t>
  </si>
  <si>
    <t>Applicazione quota avanzo libero accertato in sede di rendiconto 2023 per finanziamento spesa inerente l'acquisto mobili e arredi</t>
  </si>
  <si>
    <t>3</t>
  </si>
  <si>
    <t>ACQUISTO ATTREZZATURE E APPARECCHIATURE PER MENSA</t>
  </si>
  <si>
    <t>Applicazione quota avanzo libero accertato in sede di rendiconto 2023 da destinare alla spesa informatica  - server e apparati di telecomunicazione (adeguamento sicurezza e aggiornamento infrastrutture)</t>
  </si>
  <si>
    <t xml:space="preserve">Applicazione quota avanzo libero accertato in sede di rendiconto 2023 da destinare alla spesa informatica Hardware (sale multimediali) </t>
  </si>
  <si>
    <t>SERVER E APPARATI DI TELECOMUNICAZIONE</t>
  </si>
  <si>
    <t>Iniziative istituzionali e contributi. Rappresentanza e cerimoniale. Servizi di supporto</t>
  </si>
  <si>
    <r>
      <t>Ulteriori quota di avanzo vincolato risorse Agcom accertato in sede di rendiconto 2023, conseguente al riaccertamento ordinario delibera U.P. 33/2024</t>
    </r>
    <r>
      <rPr>
        <sz val="28"/>
        <rFont val="Arial"/>
        <family val="2"/>
      </rPr>
      <t xml:space="preserve">  </t>
    </r>
  </si>
  <si>
    <r>
      <t xml:space="preserve">Ulteriori quota di avanzo vincolato risorse Agcom accertato in sede di rendiconto 2023, conseguente al riaccertamento ordinario delibera U.P. 33/2024 </t>
    </r>
    <r>
      <rPr>
        <sz val="28"/>
        <rFont val="Arial"/>
        <family val="2"/>
      </rPr>
      <t xml:space="preserve"> </t>
    </r>
  </si>
  <si>
    <t>RIEPILOGO DELLE MISSIONI</t>
  </si>
  <si>
    <t>DENOMINAZIONE</t>
  </si>
  <si>
    <t>VARIAZIONE RESIDUI</t>
  </si>
  <si>
    <t>VARIAZIONI CASSA DELL'ANNO 2024</t>
  </si>
  <si>
    <t>VARIAZIONI COMPETENZA DELL'ANNO 2024</t>
  </si>
  <si>
    <t>VARIAZIONI COMPETENZA DELL'ANNO 2025</t>
  </si>
  <si>
    <t>VARIAZIONI COMPETENZA DELL'ANNO 2026</t>
  </si>
  <si>
    <t>DISAVANZO DI AMMINISTRAZIONE</t>
  </si>
  <si>
    <t>0,00</t>
  </si>
  <si>
    <t>TOTALE MISSIONE 1</t>
  </si>
  <si>
    <t>TOTALE MISSIONE 5</t>
  </si>
  <si>
    <t>TOTALE MISSIONE 20</t>
  </si>
  <si>
    <t>TOTALE VARIAZIONI MISSIONI</t>
  </si>
  <si>
    <t>TOTALE GENERALE VARIAZIONI SPESE</t>
  </si>
  <si>
    <t>VARIAZIONI AL BILANCIO DI PREVISIONE 2024 - 2026
SPESE - RIEPILOGO PER TITOLI</t>
  </si>
  <si>
    <t>TITOLO</t>
  </si>
  <si>
    <t>TITOLO 0</t>
  </si>
  <si>
    <t xml:space="preserve">COMPONENTE PASSIVA DI AMMINISTRAZIONE                                                                                                                                                                                                                         </t>
  </si>
  <si>
    <t>TITOLO 1</t>
  </si>
  <si>
    <t xml:space="preserve">SPESE CORRENTI                                                                                                                                                                                                                                                </t>
  </si>
  <si>
    <t>TITOLO 2</t>
  </si>
  <si>
    <t xml:space="preserve">SPESE IN CONTO CAPITALE                                                                                                                                                                                                                                       </t>
  </si>
  <si>
    <t>TITOLO 3</t>
  </si>
  <si>
    <t xml:space="preserve">SPESE PER INCREMENTO ATTIVITÀ FINANZIARIE                                                                                                                                                                                                                     </t>
  </si>
  <si>
    <t>TITOLO 7</t>
  </si>
  <si>
    <t xml:space="preserve">USCITE PER CONTO TERZI E PARTITE DI GIRO                                                                                                                                                                                                                      </t>
  </si>
  <si>
    <t>TOTALE VARIAZIONI TITOLI</t>
  </si>
  <si>
    <t>VARIAZIONI AL BILANCIO DI PREVISIONE 2024 - 2026
SPESE - RIEPILOGO PER MISSIONI</t>
  </si>
  <si>
    <t>Avanzo parte investimenti risultante dal Rendiconto del Consiglio per l'esercizio 2023 - deliberazione Consiglio ___ del 2024</t>
  </si>
  <si>
    <t>Avanzo libero risultante dal Rendiconto del Consiglio per l'esercizio 2023 - deliberazione Consiglio ___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</si>
</sst>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9" formatCode="_(* #,##0.00_);_(* \(#,##0.00\);_(* &quot;-&quot;??_);_(@_)"/>
  </numFmts>
  <fonts count="31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8"/>
      <name val="Calibri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i/>
      <sz val="16"/>
      <color rgb="FFFF0000"/>
      <name val="Arial"/>
      <family val="2"/>
    </font>
    <font>
      <b/>
      <sz val="16"/>
      <color rgb="FFFF0000"/>
      <name val="Arial"/>
      <family val="2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sz val="9"/>
      <color rgb="FF000000"/>
      <name val="Arial"/>
    </font>
    <font>
      <b/>
      <sz val="7"/>
      <color rgb="FF000000"/>
      <name val="Arial"/>
    </font>
    <font>
      <b/>
      <sz val="11"/>
      <color rgb="FF000000"/>
      <name val="Arial"/>
    </font>
    <font>
      <sz val="16"/>
      <color theme="1"/>
      <name val="Arial"/>
      <family val="2"/>
    </font>
    <font>
      <i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" fillId="0" borderId="0"/>
  </cellStyleXfs>
  <cellXfs count="106">
    <xf numFmtId="0" fontId="0" fillId="0" borderId="0" xfId="0"/>
    <xf numFmtId="179" fontId="4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" fontId="9" fillId="0" borderId="1" xfId="0" quotePrefix="1" applyNumberFormat="1" applyFont="1" applyBorder="1" applyAlignment="1">
      <alignment horizontal="center" vertical="center" wrapText="1"/>
    </xf>
    <xf numFmtId="16" fontId="10" fillId="0" borderId="1" xfId="0" quotePrefix="1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" fontId="9" fillId="0" borderId="1" xfId="0" quotePrefix="1" applyNumberFormat="1" applyFont="1" applyBorder="1" applyAlignment="1">
      <alignment horizontal="right" vertical="center" wrapText="1"/>
    </xf>
    <xf numFmtId="179" fontId="11" fillId="5" borderId="1" xfId="1" applyFont="1" applyFill="1" applyBorder="1" applyAlignment="1">
      <alignment horizontal="center" vertical="center" wrapText="1"/>
    </xf>
    <xf numFmtId="179" fontId="12" fillId="5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5" fillId="5" borderId="5" xfId="0" applyFont="1" applyFill="1" applyBorder="1" applyAlignment="1">
      <alignment horizontal="center" vertical="center" wrapText="1"/>
    </xf>
    <xf numFmtId="4" fontId="16" fillId="5" borderId="6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/>
    </xf>
    <xf numFmtId="49" fontId="16" fillId="5" borderId="2" xfId="0" applyNumberFormat="1" applyFont="1" applyFill="1" applyBorder="1" applyAlignment="1">
      <alignment horizontal="center" vertical="center" wrapText="1"/>
    </xf>
    <xf numFmtId="1" fontId="15" fillId="5" borderId="7" xfId="0" applyNumberFormat="1" applyFont="1" applyFill="1" applyBorder="1" applyAlignment="1">
      <alignment horizontal="center" vertical="center" wrapText="1"/>
    </xf>
    <xf numFmtId="1" fontId="15" fillId="5" borderId="8" xfId="0" applyNumberFormat="1" applyFont="1" applyFill="1" applyBorder="1" applyAlignment="1">
      <alignment horizontal="center" vertical="center" wrapText="1"/>
    </xf>
    <xf numFmtId="49" fontId="15" fillId="5" borderId="8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4" fontId="15" fillId="5" borderId="5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4" fontId="16" fillId="5" borderId="11" xfId="0" applyNumberFormat="1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1" fontId="15" fillId="5" borderId="5" xfId="0" applyNumberFormat="1" applyFont="1" applyFill="1" applyBorder="1" applyAlignment="1">
      <alignment horizontal="center" vertical="center" wrapText="1"/>
    </xf>
    <xf numFmtId="49" fontId="15" fillId="5" borderId="5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4" fillId="2" borderId="1" xfId="0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5" borderId="5" xfId="0" quotePrefix="1" applyNumberFormat="1" applyFont="1" applyFill="1" applyBorder="1" applyAlignment="1">
      <alignment horizontal="center" vertical="center" wrapText="1"/>
    </xf>
    <xf numFmtId="49" fontId="16" fillId="5" borderId="5" xfId="0" applyNumberFormat="1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/>
    </xf>
    <xf numFmtId="49" fontId="9" fillId="5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49" fontId="16" fillId="5" borderId="1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4" fontId="16" fillId="5" borderId="14" xfId="0" applyNumberFormat="1" applyFont="1" applyFill="1" applyBorder="1" applyAlignment="1">
      <alignment vertical="center" wrapText="1"/>
    </xf>
    <xf numFmtId="4" fontId="15" fillId="5" borderId="8" xfId="0" applyNumberFormat="1" applyFont="1" applyFill="1" applyBorder="1" applyAlignment="1">
      <alignment horizontal="center" vertical="center"/>
    </xf>
    <xf numFmtId="4" fontId="16" fillId="5" borderId="8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49" fontId="16" fillId="5" borderId="15" xfId="0" applyNumberFormat="1" applyFont="1" applyFill="1" applyBorder="1" applyAlignment="1">
      <alignment horizontal="center" vertical="center" wrapText="1"/>
    </xf>
    <xf numFmtId="1" fontId="16" fillId="5" borderId="10" xfId="0" applyNumberFormat="1" applyFont="1" applyFill="1" applyBorder="1" applyAlignment="1">
      <alignment horizontal="center" vertical="center" wrapText="1"/>
    </xf>
    <xf numFmtId="1" fontId="16" fillId="5" borderId="11" xfId="0" quotePrefix="1" applyNumberFormat="1" applyFont="1" applyFill="1" applyBorder="1" applyAlignment="1">
      <alignment horizontal="center" vertical="center" wrapText="1"/>
    </xf>
    <xf numFmtId="49" fontId="16" fillId="5" borderId="11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4" fontId="16" fillId="5" borderId="0" xfId="0" applyNumberFormat="1" applyFont="1" applyFill="1" applyBorder="1" applyAlignment="1">
      <alignment horizontal="center" vertical="center"/>
    </xf>
    <xf numFmtId="0" fontId="26" fillId="6" borderId="0" xfId="0" applyFont="1" applyFill="1" applyAlignment="1">
      <alignment horizontal="left"/>
    </xf>
    <xf numFmtId="49" fontId="27" fillId="6" borderId="16" xfId="0" applyNumberFormat="1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  <xf numFmtId="49" fontId="27" fillId="6" borderId="18" xfId="0" applyNumberFormat="1" applyFont="1" applyFill="1" applyBorder="1" applyAlignment="1">
      <alignment horizontal="left" vertical="center" wrapText="1"/>
    </xf>
    <xf numFmtId="4" fontId="27" fillId="6" borderId="18" xfId="0" applyNumberFormat="1" applyFont="1" applyFill="1" applyBorder="1" applyAlignment="1">
      <alignment horizontal="right" vertical="center" wrapText="1"/>
    </xf>
    <xf numFmtId="4" fontId="27" fillId="6" borderId="19" xfId="0" applyNumberFormat="1" applyFont="1" applyFill="1" applyBorder="1" applyAlignment="1">
      <alignment horizontal="right" vertical="center" wrapText="1"/>
    </xf>
    <xf numFmtId="49" fontId="27" fillId="6" borderId="17" xfId="0" applyNumberFormat="1" applyFont="1" applyFill="1" applyBorder="1" applyAlignment="1">
      <alignment horizontal="left" vertical="center" wrapText="1"/>
    </xf>
    <xf numFmtId="39" fontId="27" fillId="6" borderId="18" xfId="0" applyNumberFormat="1" applyFont="1" applyFill="1" applyBorder="1" applyAlignment="1">
      <alignment horizontal="right" vertical="center" wrapText="1"/>
    </xf>
    <xf numFmtId="39" fontId="27" fillId="6" borderId="19" xfId="0" applyNumberFormat="1" applyFont="1" applyFill="1" applyBorder="1" applyAlignment="1">
      <alignment horizontal="right" vertical="center" wrapText="1"/>
    </xf>
    <xf numFmtId="49" fontId="27" fillId="6" borderId="17" xfId="0" applyNumberFormat="1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left" vertical="center" wrapText="1"/>
    </xf>
    <xf numFmtId="0" fontId="27" fillId="6" borderId="20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16" fillId="5" borderId="1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 wrapText="1"/>
    </xf>
    <xf numFmtId="49" fontId="27" fillId="6" borderId="17" xfId="0" applyNumberFormat="1" applyFont="1" applyFill="1" applyBorder="1" applyAlignment="1">
      <alignment horizontal="left" vertical="center" wrapText="1"/>
    </xf>
    <xf numFmtId="0" fontId="28" fillId="6" borderId="0" xfId="0" applyFont="1" applyFill="1" applyAlignment="1">
      <alignment horizontal="center" wrapText="1"/>
    </xf>
    <xf numFmtId="49" fontId="27" fillId="6" borderId="16" xfId="0" applyNumberFormat="1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</cellXfs>
  <cellStyles count="5">
    <cellStyle name="Migliaia" xfId="1" builtinId="3"/>
    <cellStyle name="Migliaia 2" xfId="2" xr:uid="{1E64125F-7F61-4DD1-8DD2-FDA17A4AB2BA}"/>
    <cellStyle name="Migliaia 3" xfId="3" xr:uid="{A3E7BB46-F9AC-4756-8DFD-B58C8A3437F3}"/>
    <cellStyle name="Normale" xfId="0" builtinId="0"/>
    <cellStyle name="Normale 2" xfId="4" xr:uid="{98646FDC-D807-49D2-8493-F54A522FFB5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BD5F6-E272-4438-BA3C-90EF63A19E7A}">
  <sheetPr codeName="Foglio2">
    <pageSetUpPr fitToPage="1"/>
  </sheetPr>
  <dimension ref="A1:G18"/>
  <sheetViews>
    <sheetView tabSelected="1" topLeftCell="A5" zoomScale="70" zoomScaleNormal="70" zoomScaleSheetLayoutView="70" workbookViewId="0">
      <selection activeCell="F13" sqref="F13"/>
    </sheetView>
  </sheetViews>
  <sheetFormatPr defaultColWidth="17.7109375" defaultRowHeight="15" x14ac:dyDescent="0.2"/>
  <cols>
    <col min="1" max="1" width="24.140625" style="2" customWidth="1"/>
    <col min="2" max="2" width="112.5703125" style="2" customWidth="1"/>
    <col min="3" max="3" width="35.7109375" style="3" customWidth="1"/>
    <col min="4" max="5" width="31" style="3" customWidth="1"/>
    <col min="6" max="6" width="81" style="2" customWidth="1"/>
    <col min="7" max="7" width="35.5703125" style="2" customWidth="1"/>
    <col min="8" max="16384" width="17.7109375" style="2"/>
  </cols>
  <sheetData>
    <row r="1" spans="1:7" ht="23.25" x14ac:dyDescent="0.2">
      <c r="A1" s="98" t="s">
        <v>43</v>
      </c>
      <c r="B1" s="98"/>
      <c r="E1" s="18" t="s">
        <v>4</v>
      </c>
      <c r="F1" s="4" t="s">
        <v>41</v>
      </c>
    </row>
    <row r="3" spans="1:7" ht="96.75" customHeight="1" x14ac:dyDescent="0.2">
      <c r="A3" s="5" t="s">
        <v>7</v>
      </c>
      <c r="B3" s="5" t="s">
        <v>6</v>
      </c>
      <c r="C3" s="1" t="s">
        <v>45</v>
      </c>
      <c r="D3" s="1" t="s">
        <v>29</v>
      </c>
      <c r="E3" s="1" t="s">
        <v>42</v>
      </c>
      <c r="F3" s="5" t="s">
        <v>8</v>
      </c>
    </row>
    <row r="4" spans="1:7" s="17" customFormat="1" ht="90.75" customHeight="1" x14ac:dyDescent="0.2">
      <c r="A4" s="97"/>
      <c r="B4" s="6" t="s">
        <v>27</v>
      </c>
      <c r="C4" s="52">
        <v>1300000</v>
      </c>
      <c r="D4" s="52">
        <v>1300000</v>
      </c>
      <c r="E4" s="16"/>
      <c r="F4" s="13" t="s">
        <v>44</v>
      </c>
    </row>
    <row r="5" spans="1:7" ht="97.5" customHeight="1" x14ac:dyDescent="0.2">
      <c r="A5" s="97"/>
      <c r="B5" s="6" t="s">
        <v>9</v>
      </c>
      <c r="C5" s="52">
        <v>400000</v>
      </c>
      <c r="D5" s="52">
        <v>400000</v>
      </c>
      <c r="E5" s="15">
        <f t="shared" ref="E5:E16" si="0">D5-C5</f>
        <v>0</v>
      </c>
      <c r="F5" s="13" t="s">
        <v>44</v>
      </c>
    </row>
    <row r="6" spans="1:7" ht="101.25" customHeight="1" x14ac:dyDescent="0.2">
      <c r="A6" s="97"/>
      <c r="B6" s="6" t="s">
        <v>11</v>
      </c>
      <c r="C6" s="52">
        <v>3162456.4</v>
      </c>
      <c r="D6" s="52">
        <v>3162456.4</v>
      </c>
      <c r="E6" s="15">
        <f t="shared" si="0"/>
        <v>0</v>
      </c>
      <c r="F6" s="13" t="s">
        <v>44</v>
      </c>
    </row>
    <row r="7" spans="1:7" ht="39.75" customHeight="1" x14ac:dyDescent="0.2">
      <c r="A7" s="97"/>
      <c r="B7" s="7" t="s">
        <v>12</v>
      </c>
      <c r="C7" s="10">
        <f>SUM(C4:C6)</f>
        <v>4862456.4000000004</v>
      </c>
      <c r="D7" s="10">
        <f>SUM(D4:D6)</f>
        <v>4862456.4000000004</v>
      </c>
      <c r="E7" s="10">
        <f>SUM(E4:E6)</f>
        <v>0</v>
      </c>
      <c r="F7" s="13"/>
    </row>
    <row r="8" spans="1:7" ht="102.75" customHeight="1" x14ac:dyDescent="0.2">
      <c r="A8" s="97"/>
      <c r="B8" s="6" t="s">
        <v>13</v>
      </c>
      <c r="C8" s="52">
        <v>427746.52</v>
      </c>
      <c r="D8" s="52">
        <v>460685.06</v>
      </c>
      <c r="E8" s="15">
        <f t="shared" si="0"/>
        <v>32938.539999999979</v>
      </c>
      <c r="F8" s="13" t="s">
        <v>46</v>
      </c>
    </row>
    <row r="9" spans="1:7" ht="90.75" customHeight="1" x14ac:dyDescent="0.2">
      <c r="A9" s="97"/>
      <c r="B9" s="6" t="s">
        <v>14</v>
      </c>
      <c r="C9" s="52">
        <v>9774.64</v>
      </c>
      <c r="D9" s="52">
        <v>10355.030000000001</v>
      </c>
      <c r="E9" s="15">
        <f t="shared" si="0"/>
        <v>580.39000000000124</v>
      </c>
      <c r="F9" s="13" t="s">
        <v>46</v>
      </c>
    </row>
    <row r="10" spans="1:7" ht="92.25" customHeight="1" x14ac:dyDescent="0.2">
      <c r="A10" s="97"/>
      <c r="B10" s="6" t="s">
        <v>15</v>
      </c>
      <c r="C10" s="53">
        <v>21880</v>
      </c>
      <c r="D10" s="53">
        <v>21880</v>
      </c>
      <c r="E10" s="15">
        <f t="shared" si="0"/>
        <v>0</v>
      </c>
      <c r="F10" s="13" t="s">
        <v>44</v>
      </c>
    </row>
    <row r="11" spans="1:7" ht="92.25" customHeight="1" x14ac:dyDescent="0.2">
      <c r="A11" s="97"/>
      <c r="B11" s="6" t="s">
        <v>47</v>
      </c>
      <c r="C11" s="54">
        <v>13095.26</v>
      </c>
      <c r="D11" s="54">
        <v>13095.26</v>
      </c>
      <c r="E11" s="15">
        <f t="shared" si="0"/>
        <v>0</v>
      </c>
      <c r="F11" s="13" t="s">
        <v>44</v>
      </c>
    </row>
    <row r="12" spans="1:7" ht="34.5" customHeight="1" x14ac:dyDescent="0.2">
      <c r="A12" s="7"/>
      <c r="B12" s="7" t="s">
        <v>16</v>
      </c>
      <c r="C12" s="11">
        <f>SUM(C8:C11)</f>
        <v>472496.42000000004</v>
      </c>
      <c r="D12" s="11">
        <f>SUM(D8:D11)</f>
        <v>506015.35000000003</v>
      </c>
      <c r="E12" s="11">
        <f>SUM(E8:E11)</f>
        <v>33518.929999999978</v>
      </c>
      <c r="F12" s="13"/>
    </row>
    <row r="13" spans="1:7" ht="83.25" customHeight="1" x14ac:dyDescent="0.2">
      <c r="A13" s="6" t="s">
        <v>10</v>
      </c>
      <c r="B13" s="6" t="s">
        <v>18</v>
      </c>
      <c r="C13" s="8">
        <v>0</v>
      </c>
      <c r="D13" s="8">
        <v>190289.2</v>
      </c>
      <c r="E13" s="15">
        <f t="shared" si="0"/>
        <v>190289.2</v>
      </c>
      <c r="F13" s="95" t="s">
        <v>110</v>
      </c>
    </row>
    <row r="14" spans="1:7" s="17" customFormat="1" ht="34.5" customHeight="1" x14ac:dyDescent="0.2">
      <c r="A14" s="6"/>
      <c r="B14" s="7" t="s">
        <v>19</v>
      </c>
      <c r="C14" s="11">
        <f>SUM(C13)</f>
        <v>0</v>
      </c>
      <c r="D14" s="11">
        <f>SUM(D13)</f>
        <v>190289.2</v>
      </c>
      <c r="E14" s="16">
        <f t="shared" si="0"/>
        <v>190289.2</v>
      </c>
      <c r="F14" s="96"/>
    </row>
    <row r="15" spans="1:7" ht="72.75" customHeight="1" x14ac:dyDescent="0.15">
      <c r="A15" s="6" t="s">
        <v>10</v>
      </c>
      <c r="B15" s="14" t="s">
        <v>20</v>
      </c>
      <c r="C15" s="8">
        <v>0</v>
      </c>
      <c r="D15" s="8">
        <v>1724960.12</v>
      </c>
      <c r="E15" s="15">
        <f t="shared" si="0"/>
        <v>1724960.12</v>
      </c>
      <c r="F15" s="95" t="s">
        <v>111</v>
      </c>
      <c r="G15" s="55" t="s">
        <v>4</v>
      </c>
    </row>
    <row r="16" spans="1:7" s="17" customFormat="1" ht="34.5" customHeight="1" x14ac:dyDescent="0.2">
      <c r="A16" s="7"/>
      <c r="B16" s="7" t="s">
        <v>5</v>
      </c>
      <c r="C16" s="11">
        <f>SUM(C15)</f>
        <v>0</v>
      </c>
      <c r="D16" s="11">
        <f>SUM(D15)</f>
        <v>1724960.12</v>
      </c>
      <c r="E16" s="16">
        <f t="shared" si="0"/>
        <v>1724960.12</v>
      </c>
      <c r="F16" s="50"/>
    </row>
    <row r="17" spans="1:6" ht="44.25" customHeight="1" x14ac:dyDescent="0.2">
      <c r="A17" s="9"/>
      <c r="B17" s="9" t="s">
        <v>17</v>
      </c>
      <c r="C17" s="12">
        <f>C16+C14+C12+C7</f>
        <v>5334952.82</v>
      </c>
      <c r="D17" s="12">
        <f>D16+D14+D12+D7</f>
        <v>7283721.0700000003</v>
      </c>
      <c r="E17" s="12">
        <f>E16+E14+E12+E7</f>
        <v>1948768.25</v>
      </c>
      <c r="F17" s="51" t="s">
        <v>4</v>
      </c>
    </row>
    <row r="18" spans="1:6" ht="44.25" customHeight="1" x14ac:dyDescent="0.2"/>
  </sheetData>
  <mergeCells count="2">
    <mergeCell ref="A4:A11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A6D0-672B-49D0-A5D3-E59557CFB9FC}">
  <sheetPr codeName="Foglio1">
    <tabColor rgb="FF92D050"/>
    <pageSetUpPr fitToPage="1"/>
  </sheetPr>
  <dimension ref="A1:M33"/>
  <sheetViews>
    <sheetView topLeftCell="A7" zoomScale="50" zoomScaleNormal="50" zoomScaleSheetLayoutView="40" workbookViewId="0">
      <selection activeCell="G14" activeCellId="11" sqref="G10 G22 G23 G17 G18 G19 G20 G21 G11 G12 G13 G14"/>
    </sheetView>
  </sheetViews>
  <sheetFormatPr defaultRowHeight="23.25" x14ac:dyDescent="0.35"/>
  <cols>
    <col min="1" max="1" width="56.28515625" style="20" customWidth="1"/>
    <col min="2" max="2" width="33.140625" style="20" customWidth="1"/>
    <col min="3" max="3" width="23" style="20" customWidth="1"/>
    <col min="4" max="4" width="12.42578125" style="20" customWidth="1"/>
    <col min="5" max="5" width="28" style="20" customWidth="1"/>
    <col min="6" max="6" width="125.5703125" style="20" customWidth="1"/>
    <col min="7" max="7" width="39.140625" style="21" customWidth="1"/>
    <col min="8" max="8" width="35.140625" style="21" customWidth="1"/>
    <col min="9" max="9" width="167.28515625" style="21" customWidth="1"/>
    <col min="10" max="11" width="9.140625" style="20"/>
    <col min="12" max="12" width="45.28515625" style="20" customWidth="1"/>
    <col min="13" max="13" width="2.42578125" style="20" customWidth="1"/>
    <col min="14" max="16384" width="9.140625" style="20"/>
  </cols>
  <sheetData>
    <row r="1" spans="1:13" s="40" customFormat="1" ht="34.5" x14ac:dyDescent="0.45">
      <c r="A1" s="39" t="s">
        <v>48</v>
      </c>
      <c r="B1" s="39"/>
      <c r="C1" s="39"/>
      <c r="D1" s="39"/>
      <c r="F1" s="43" t="s">
        <v>4</v>
      </c>
      <c r="G1" s="41"/>
      <c r="H1" s="41"/>
      <c r="I1" s="42" t="s">
        <v>25</v>
      </c>
    </row>
    <row r="3" spans="1:13" s="23" customFormat="1" ht="46.5" x14ac:dyDescent="0.35">
      <c r="A3" s="22" t="s">
        <v>22</v>
      </c>
      <c r="B3" s="22" t="s">
        <v>23</v>
      </c>
      <c r="C3" s="22" t="s">
        <v>0</v>
      </c>
      <c r="D3" s="22" t="s">
        <v>1</v>
      </c>
      <c r="E3" s="22" t="s">
        <v>2</v>
      </c>
      <c r="F3" s="22" t="s">
        <v>26</v>
      </c>
      <c r="G3" s="22" t="s">
        <v>49</v>
      </c>
      <c r="H3" s="22" t="s">
        <v>50</v>
      </c>
      <c r="I3" s="22" t="s">
        <v>3</v>
      </c>
    </row>
    <row r="4" spans="1:13" s="23" customFormat="1" ht="114.75" customHeight="1" x14ac:dyDescent="0.35">
      <c r="A4" s="63" t="s">
        <v>55</v>
      </c>
      <c r="B4" s="69" t="s">
        <v>30</v>
      </c>
      <c r="C4" s="58">
        <v>1</v>
      </c>
      <c r="D4" s="59">
        <v>1</v>
      </c>
      <c r="E4" s="60" t="s">
        <v>31</v>
      </c>
      <c r="F4" s="61" t="s">
        <v>53</v>
      </c>
      <c r="G4" s="62">
        <v>32938.54</v>
      </c>
      <c r="H4" s="62">
        <v>32938.54</v>
      </c>
      <c r="I4" s="70" t="s">
        <v>80</v>
      </c>
    </row>
    <row r="5" spans="1:13" s="23" customFormat="1" ht="59.25" customHeight="1" x14ac:dyDescent="0.35">
      <c r="A5" s="27"/>
      <c r="B5" s="67"/>
      <c r="C5" s="45"/>
      <c r="D5" s="46"/>
      <c r="E5" s="47"/>
      <c r="F5" s="24" t="s">
        <v>36</v>
      </c>
      <c r="G5" s="71">
        <f>SUM(G4:G4)</f>
        <v>32938.54</v>
      </c>
      <c r="H5" s="71">
        <f>SUM(H4:H4)</f>
        <v>32938.54</v>
      </c>
      <c r="I5" s="72"/>
    </row>
    <row r="6" spans="1:13" s="23" customFormat="1" ht="63" x14ac:dyDescent="0.35">
      <c r="A6" s="56" t="s">
        <v>79</v>
      </c>
      <c r="B6" s="69" t="s">
        <v>30</v>
      </c>
      <c r="C6" s="58">
        <v>1</v>
      </c>
      <c r="D6" s="59">
        <v>3</v>
      </c>
      <c r="E6" s="60" t="s">
        <v>31</v>
      </c>
      <c r="F6" s="61" t="s">
        <v>32</v>
      </c>
      <c r="G6" s="62">
        <f>80.53+46.24</f>
        <v>126.77000000000001</v>
      </c>
      <c r="H6" s="62">
        <f>80.53+46.24</f>
        <v>126.77000000000001</v>
      </c>
      <c r="I6" s="70" t="s">
        <v>81</v>
      </c>
    </row>
    <row r="7" spans="1:13" s="23" customFormat="1" ht="63" x14ac:dyDescent="0.35">
      <c r="A7" s="56" t="s">
        <v>79</v>
      </c>
      <c r="B7" s="69" t="s">
        <v>30</v>
      </c>
      <c r="C7" s="58">
        <v>1</v>
      </c>
      <c r="D7" s="59">
        <v>3</v>
      </c>
      <c r="E7" s="60" t="s">
        <v>31</v>
      </c>
      <c r="F7" s="61" t="s">
        <v>51</v>
      </c>
      <c r="G7" s="62">
        <v>453.62</v>
      </c>
      <c r="H7" s="62">
        <v>453.62</v>
      </c>
      <c r="I7" s="70" t="s">
        <v>81</v>
      </c>
    </row>
    <row r="8" spans="1:13" s="23" customFormat="1" ht="36" customHeight="1" x14ac:dyDescent="0.35">
      <c r="A8" s="27"/>
      <c r="B8" s="67"/>
      <c r="C8" s="45"/>
      <c r="D8" s="46"/>
      <c r="E8" s="47"/>
      <c r="F8" s="24" t="s">
        <v>37</v>
      </c>
      <c r="G8" s="71">
        <f>SUM(G6:G7)</f>
        <v>580.39</v>
      </c>
      <c r="H8" s="71">
        <f>SUM(H6:H7)</f>
        <v>580.39</v>
      </c>
      <c r="I8" s="72"/>
    </row>
    <row r="9" spans="1:13" s="23" customFormat="1" ht="42.6" customHeight="1" x14ac:dyDescent="0.35">
      <c r="A9" s="27"/>
      <c r="B9" s="67"/>
      <c r="C9" s="45"/>
      <c r="D9" s="46"/>
      <c r="E9" s="47"/>
      <c r="F9" s="73" t="s">
        <v>33</v>
      </c>
      <c r="G9" s="74">
        <f>G8+G5</f>
        <v>33518.93</v>
      </c>
      <c r="H9" s="74">
        <f>H8+H5</f>
        <v>33518.93</v>
      </c>
      <c r="I9" s="68"/>
    </row>
    <row r="10" spans="1:13" s="26" customFormat="1" ht="63.75" customHeight="1" x14ac:dyDescent="0.35">
      <c r="A10" s="56" t="s">
        <v>56</v>
      </c>
      <c r="B10" s="66" t="s">
        <v>24</v>
      </c>
      <c r="C10" s="32">
        <v>1</v>
      </c>
      <c r="D10" s="63" t="s">
        <v>64</v>
      </c>
      <c r="E10" s="63" t="s">
        <v>65</v>
      </c>
      <c r="F10" s="64" t="s">
        <v>57</v>
      </c>
      <c r="G10" s="65">
        <v>21460.12</v>
      </c>
      <c r="H10" s="65">
        <v>21460.12</v>
      </c>
      <c r="I10" s="68" t="s">
        <v>70</v>
      </c>
    </row>
    <row r="11" spans="1:13" s="26" customFormat="1" ht="63.75" customHeight="1" x14ac:dyDescent="0.35">
      <c r="A11" s="56" t="s">
        <v>79</v>
      </c>
      <c r="B11" s="66" t="s">
        <v>24</v>
      </c>
      <c r="C11" s="32">
        <v>1</v>
      </c>
      <c r="D11" s="63" t="s">
        <v>74</v>
      </c>
      <c r="E11" s="63" t="s">
        <v>65</v>
      </c>
      <c r="F11" s="64" t="s">
        <v>71</v>
      </c>
      <c r="G11" s="65">
        <v>13500</v>
      </c>
      <c r="H11" s="65">
        <v>13500</v>
      </c>
      <c r="I11" s="25" t="s">
        <v>73</v>
      </c>
    </row>
    <row r="12" spans="1:13" s="26" customFormat="1" ht="63.75" customHeight="1" x14ac:dyDescent="0.35">
      <c r="A12" s="56" t="s">
        <v>56</v>
      </c>
      <c r="B12" s="66" t="s">
        <v>24</v>
      </c>
      <c r="C12" s="32">
        <v>1</v>
      </c>
      <c r="D12" s="63" t="s">
        <v>74</v>
      </c>
      <c r="E12" s="63" t="s">
        <v>65</v>
      </c>
      <c r="F12" s="64" t="s">
        <v>75</v>
      </c>
      <c r="G12" s="65">
        <v>25000</v>
      </c>
      <c r="H12" s="65">
        <v>25000</v>
      </c>
      <c r="I12" s="68" t="s">
        <v>72</v>
      </c>
    </row>
    <row r="13" spans="1:13" s="26" customFormat="1" ht="75" customHeight="1" x14ac:dyDescent="0.35">
      <c r="A13" s="56" t="s">
        <v>54</v>
      </c>
      <c r="B13" s="66" t="s">
        <v>24</v>
      </c>
      <c r="C13" s="32">
        <v>1</v>
      </c>
      <c r="D13" s="63" t="s">
        <v>59</v>
      </c>
      <c r="E13" s="63" t="s">
        <v>65</v>
      </c>
      <c r="F13" s="64" t="s">
        <v>78</v>
      </c>
      <c r="G13" s="65">
        <v>70000</v>
      </c>
      <c r="H13" s="65">
        <v>70000</v>
      </c>
      <c r="I13" s="68" t="s">
        <v>76</v>
      </c>
    </row>
    <row r="14" spans="1:13" s="26" customFormat="1" ht="63.75" customHeight="1" x14ac:dyDescent="0.35">
      <c r="A14" s="56" t="s">
        <v>54</v>
      </c>
      <c r="B14" s="66" t="s">
        <v>24</v>
      </c>
      <c r="C14" s="32">
        <v>1</v>
      </c>
      <c r="D14" s="63" t="s">
        <v>59</v>
      </c>
      <c r="E14" s="63" t="s">
        <v>65</v>
      </c>
      <c r="F14" s="64" t="s">
        <v>62</v>
      </c>
      <c r="G14" s="65">
        <v>75000</v>
      </c>
      <c r="H14" s="65">
        <v>75000</v>
      </c>
      <c r="I14" s="68" t="s">
        <v>77</v>
      </c>
    </row>
    <row r="15" spans="1:13" s="26" customFormat="1" ht="65.25" customHeight="1" x14ac:dyDescent="0.35">
      <c r="A15" s="75" t="s">
        <v>10</v>
      </c>
      <c r="B15" s="66" t="s">
        <v>24</v>
      </c>
      <c r="C15" s="76">
        <v>20</v>
      </c>
      <c r="D15" s="77">
        <v>3</v>
      </c>
      <c r="E15" s="78" t="s">
        <v>21</v>
      </c>
      <c r="F15" s="79" t="s">
        <v>35</v>
      </c>
      <c r="G15" s="65">
        <v>1520000</v>
      </c>
      <c r="H15" s="65">
        <v>1520000</v>
      </c>
      <c r="I15" s="25" t="s">
        <v>52</v>
      </c>
      <c r="M15" s="80">
        <v>2057000</v>
      </c>
    </row>
    <row r="16" spans="1:13" s="26" customFormat="1" ht="45.75" customHeight="1" x14ac:dyDescent="0.35">
      <c r="A16" s="27"/>
      <c r="B16" s="67"/>
      <c r="C16" s="28"/>
      <c r="D16" s="29"/>
      <c r="E16" s="30"/>
      <c r="F16" s="31" t="s">
        <v>66</v>
      </c>
      <c r="G16" s="71">
        <f>SUM(G10:G15)</f>
        <v>1724960.12</v>
      </c>
      <c r="H16" s="71">
        <f>SUM(H10:H15)</f>
        <v>1724960.12</v>
      </c>
      <c r="I16" s="68"/>
    </row>
    <row r="17" spans="1:9" s="26" customFormat="1" ht="63.75" customHeight="1" x14ac:dyDescent="0.35">
      <c r="A17" s="56" t="s">
        <v>54</v>
      </c>
      <c r="B17" s="66" t="s">
        <v>24</v>
      </c>
      <c r="C17" s="32">
        <v>1</v>
      </c>
      <c r="D17" s="63" t="s">
        <v>59</v>
      </c>
      <c r="E17" s="63" t="s">
        <v>65</v>
      </c>
      <c r="F17" s="64" t="s">
        <v>58</v>
      </c>
      <c r="G17" s="65">
        <v>1737.3</v>
      </c>
      <c r="H17" s="65">
        <v>1737.3</v>
      </c>
      <c r="I17" s="68" t="s">
        <v>67</v>
      </c>
    </row>
    <row r="18" spans="1:9" s="26" customFormat="1" ht="63.75" customHeight="1" x14ac:dyDescent="0.35">
      <c r="A18" s="56" t="s">
        <v>54</v>
      </c>
      <c r="B18" s="66" t="s">
        <v>24</v>
      </c>
      <c r="C18" s="32">
        <v>1</v>
      </c>
      <c r="D18" s="63" t="s">
        <v>59</v>
      </c>
      <c r="E18" s="63" t="s">
        <v>65</v>
      </c>
      <c r="F18" s="64" t="s">
        <v>61</v>
      </c>
      <c r="G18" s="65">
        <v>102.24</v>
      </c>
      <c r="H18" s="65">
        <v>102.24</v>
      </c>
      <c r="I18" s="68" t="s">
        <v>67</v>
      </c>
    </row>
    <row r="19" spans="1:9" s="26" customFormat="1" ht="63.75" customHeight="1" x14ac:dyDescent="0.35">
      <c r="A19" s="56" t="s">
        <v>54</v>
      </c>
      <c r="B19" s="66" t="s">
        <v>24</v>
      </c>
      <c r="C19" s="32">
        <v>1</v>
      </c>
      <c r="D19" s="63" t="s">
        <v>59</v>
      </c>
      <c r="E19" s="63" t="s">
        <v>65</v>
      </c>
      <c r="F19" s="64" t="s">
        <v>62</v>
      </c>
      <c r="G19" s="65">
        <v>5687.28</v>
      </c>
      <c r="H19" s="65">
        <v>5687.28</v>
      </c>
      <c r="I19" s="68" t="s">
        <v>67</v>
      </c>
    </row>
    <row r="20" spans="1:9" s="26" customFormat="1" ht="63.75" customHeight="1" x14ac:dyDescent="0.35">
      <c r="A20" s="56" t="s">
        <v>54</v>
      </c>
      <c r="B20" s="66" t="s">
        <v>24</v>
      </c>
      <c r="C20" s="32">
        <v>1</v>
      </c>
      <c r="D20" s="63" t="s">
        <v>59</v>
      </c>
      <c r="E20" s="63" t="s">
        <v>65</v>
      </c>
      <c r="F20" s="64" t="s">
        <v>62</v>
      </c>
      <c r="G20" s="65">
        <v>1227.1699999999983</v>
      </c>
      <c r="H20" s="65">
        <v>1227.1699999999983</v>
      </c>
      <c r="I20" s="68" t="s">
        <v>67</v>
      </c>
    </row>
    <row r="21" spans="1:9" s="26" customFormat="1" ht="84.75" customHeight="1" x14ac:dyDescent="0.35">
      <c r="A21" s="63" t="s">
        <v>55</v>
      </c>
      <c r="B21" s="66" t="s">
        <v>24</v>
      </c>
      <c r="C21" s="32">
        <v>5</v>
      </c>
      <c r="D21" s="63" t="s">
        <v>60</v>
      </c>
      <c r="E21" s="63" t="s">
        <v>65</v>
      </c>
      <c r="F21" s="64" t="s">
        <v>63</v>
      </c>
      <c r="G21" s="65">
        <v>13000</v>
      </c>
      <c r="H21" s="65">
        <v>13000</v>
      </c>
      <c r="I21" s="68" t="s">
        <v>68</v>
      </c>
    </row>
    <row r="22" spans="1:9" s="26" customFormat="1" ht="63.75" customHeight="1" x14ac:dyDescent="0.35">
      <c r="A22" s="56" t="s">
        <v>56</v>
      </c>
      <c r="B22" s="66" t="s">
        <v>24</v>
      </c>
      <c r="C22" s="32">
        <v>1</v>
      </c>
      <c r="D22" s="63" t="s">
        <v>64</v>
      </c>
      <c r="E22" s="63" t="s">
        <v>65</v>
      </c>
      <c r="F22" s="64" t="s">
        <v>57</v>
      </c>
      <c r="G22" s="65">
        <v>101522.21</v>
      </c>
      <c r="H22" s="65">
        <v>101522.21</v>
      </c>
      <c r="I22" s="57" t="s">
        <v>69</v>
      </c>
    </row>
    <row r="23" spans="1:9" s="26" customFormat="1" ht="63.75" customHeight="1" x14ac:dyDescent="0.35">
      <c r="A23" s="56" t="s">
        <v>56</v>
      </c>
      <c r="B23" s="66" t="s">
        <v>24</v>
      </c>
      <c r="C23" s="32">
        <v>1</v>
      </c>
      <c r="D23" s="63" t="s">
        <v>64</v>
      </c>
      <c r="E23" s="63" t="s">
        <v>65</v>
      </c>
      <c r="F23" s="64" t="s">
        <v>57</v>
      </c>
      <c r="G23" s="65">
        <v>67013</v>
      </c>
      <c r="H23" s="65">
        <v>67013</v>
      </c>
      <c r="I23" s="68" t="s">
        <v>69</v>
      </c>
    </row>
    <row r="24" spans="1:9" s="23" customFormat="1" ht="57" customHeight="1" x14ac:dyDescent="0.35">
      <c r="A24" s="27"/>
      <c r="B24" s="67"/>
      <c r="C24" s="45"/>
      <c r="D24" s="46"/>
      <c r="E24" s="47"/>
      <c r="F24" s="24" t="s">
        <v>38</v>
      </c>
      <c r="G24" s="33">
        <f>SUM(G17:G23)</f>
        <v>190289.2</v>
      </c>
      <c r="H24" s="33">
        <f>SUM(H17:H23)</f>
        <v>190289.2</v>
      </c>
      <c r="I24" s="44"/>
    </row>
    <row r="25" spans="1:9" s="23" customFormat="1" x14ac:dyDescent="0.35">
      <c r="A25" s="34"/>
      <c r="B25" s="35"/>
      <c r="C25" s="28"/>
      <c r="D25" s="29"/>
      <c r="E25" s="30"/>
      <c r="F25" s="31"/>
      <c r="G25" s="33"/>
      <c r="H25" s="33"/>
      <c r="I25" s="25"/>
    </row>
    <row r="26" spans="1:9" s="23" customFormat="1" ht="59.25" customHeight="1" x14ac:dyDescent="0.35">
      <c r="A26" s="99"/>
      <c r="B26" s="99"/>
      <c r="C26" s="99"/>
      <c r="D26" s="99"/>
      <c r="E26" s="99"/>
      <c r="F26" s="36" t="s">
        <v>34</v>
      </c>
      <c r="G26" s="48">
        <f>G9</f>
        <v>33518.93</v>
      </c>
      <c r="H26" s="48">
        <f>H9</f>
        <v>33518.93</v>
      </c>
      <c r="I26" s="100"/>
    </row>
    <row r="27" spans="1:9" s="23" customFormat="1" ht="59.25" customHeight="1" x14ac:dyDescent="0.35">
      <c r="A27" s="99"/>
      <c r="B27" s="99"/>
      <c r="C27" s="99"/>
      <c r="D27" s="99"/>
      <c r="E27" s="99"/>
      <c r="F27" s="19" t="s">
        <v>40</v>
      </c>
      <c r="G27" s="49">
        <f>G16</f>
        <v>1724960.12</v>
      </c>
      <c r="H27" s="49">
        <f>H16</f>
        <v>1724960.12</v>
      </c>
      <c r="I27" s="100"/>
    </row>
    <row r="28" spans="1:9" s="23" customFormat="1" ht="59.25" customHeight="1" x14ac:dyDescent="0.35">
      <c r="A28" s="99"/>
      <c r="B28" s="99"/>
      <c r="C28" s="99"/>
      <c r="D28" s="99"/>
      <c r="E28" s="99"/>
      <c r="F28" s="37" t="s">
        <v>39</v>
      </c>
      <c r="G28" s="49">
        <f>G24</f>
        <v>190289.2</v>
      </c>
      <c r="H28" s="49">
        <f>H24</f>
        <v>190289.2</v>
      </c>
      <c r="I28" s="100"/>
    </row>
    <row r="29" spans="1:9" s="23" customFormat="1" ht="59.25" customHeight="1" x14ac:dyDescent="0.35">
      <c r="A29" s="99"/>
      <c r="B29" s="99"/>
      <c r="C29" s="99"/>
      <c r="D29" s="99"/>
      <c r="E29" s="99"/>
      <c r="F29" s="19" t="s">
        <v>28</v>
      </c>
      <c r="G29" s="49">
        <f>G26+G27+G28</f>
        <v>1948768.25</v>
      </c>
      <c r="H29" s="49">
        <f>H26+H27+H28</f>
        <v>1948768.25</v>
      </c>
      <c r="I29" s="100"/>
    </row>
    <row r="31" spans="1:9" x14ac:dyDescent="0.35">
      <c r="G31" s="38" t="s">
        <v>4</v>
      </c>
    </row>
    <row r="33" spans="9:9" x14ac:dyDescent="0.35">
      <c r="I33" s="38" t="s">
        <v>4</v>
      </c>
    </row>
  </sheetData>
  <autoFilter ref="A3:I22" xr:uid="{B664835A-6ACB-4C4C-A505-D920CA1C91FF}"/>
  <mergeCells count="2">
    <mergeCell ref="A26:E29"/>
    <mergeCell ref="I26:I29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 alignWithMargins="0"/>
  <rowBreaks count="1" manualBreakCount="1">
    <brk id="3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EECEE-2B27-4820-B6BB-3778D99049C2}">
  <dimension ref="A1:I15"/>
  <sheetViews>
    <sheetView workbookViewId="0">
      <selection activeCell="G33" sqref="G33"/>
    </sheetView>
  </sheetViews>
  <sheetFormatPr defaultRowHeight="12.75" x14ac:dyDescent="0.2"/>
  <cols>
    <col min="1" max="1" width="13.7109375" customWidth="1"/>
    <col min="3" max="3" width="16.42578125" customWidth="1"/>
    <col min="4" max="4" width="11.42578125" customWidth="1"/>
    <col min="5" max="5" width="14.42578125" customWidth="1"/>
    <col min="6" max="6" width="14.5703125" customWidth="1"/>
    <col min="7" max="8" width="12" customWidth="1"/>
  </cols>
  <sheetData>
    <row r="1" spans="1:9" ht="15" x14ac:dyDescent="0.25">
      <c r="A1" s="102" t="s">
        <v>109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81"/>
      <c r="B2" s="81"/>
      <c r="C2" s="81"/>
      <c r="D2" s="81"/>
      <c r="E2" s="81"/>
      <c r="F2" s="81"/>
      <c r="G2" s="81"/>
      <c r="H2" s="81"/>
      <c r="I2" s="81"/>
    </row>
    <row r="3" spans="1:9" ht="36" x14ac:dyDescent="0.2">
      <c r="A3" s="103" t="s">
        <v>82</v>
      </c>
      <c r="B3" s="103"/>
      <c r="C3" s="82" t="s">
        <v>83</v>
      </c>
      <c r="D3" s="82" t="s">
        <v>84</v>
      </c>
      <c r="E3" s="82" t="s">
        <v>85</v>
      </c>
      <c r="F3" s="82" t="s">
        <v>86</v>
      </c>
      <c r="G3" s="82" t="s">
        <v>87</v>
      </c>
      <c r="H3" s="82" t="s">
        <v>88</v>
      </c>
      <c r="I3" s="81"/>
    </row>
    <row r="4" spans="1:9" x14ac:dyDescent="0.2">
      <c r="A4" s="104"/>
      <c r="B4" s="104"/>
      <c r="C4" s="83"/>
      <c r="D4" s="83"/>
      <c r="E4" s="83"/>
      <c r="F4" s="83"/>
      <c r="G4" s="83"/>
      <c r="H4" s="83"/>
      <c r="I4" s="81"/>
    </row>
    <row r="5" spans="1:9" ht="18" x14ac:dyDescent="0.2">
      <c r="A5" s="84"/>
      <c r="B5" s="85"/>
      <c r="C5" s="86" t="s">
        <v>89</v>
      </c>
      <c r="D5" s="87" t="s">
        <v>90</v>
      </c>
      <c r="E5" s="87" t="s">
        <v>90</v>
      </c>
      <c r="F5" s="87" t="s">
        <v>90</v>
      </c>
      <c r="G5" s="87" t="s">
        <v>90</v>
      </c>
      <c r="H5" s="88" t="s">
        <v>90</v>
      </c>
      <c r="I5" s="81"/>
    </row>
    <row r="6" spans="1:9" x14ac:dyDescent="0.2">
      <c r="A6" s="81"/>
      <c r="B6" s="81"/>
      <c r="C6" s="81"/>
      <c r="D6" s="81"/>
      <c r="E6" s="81"/>
      <c r="F6" s="81"/>
      <c r="G6" s="81"/>
      <c r="H6" s="81"/>
      <c r="I6" s="81"/>
    </row>
    <row r="7" spans="1:9" ht="18" x14ac:dyDescent="0.2">
      <c r="A7" s="89" t="s">
        <v>91</v>
      </c>
      <c r="B7" s="105"/>
      <c r="C7" s="105"/>
      <c r="D7" s="87">
        <v>0</v>
      </c>
      <c r="E7" s="87">
        <v>415768.25</v>
      </c>
      <c r="F7" s="87">
        <v>415768.25</v>
      </c>
      <c r="G7" s="87">
        <v>0</v>
      </c>
      <c r="H7" s="88">
        <v>0</v>
      </c>
      <c r="I7" s="81"/>
    </row>
    <row r="8" spans="1:9" x14ac:dyDescent="0.2">
      <c r="A8" s="81"/>
      <c r="B8" s="81"/>
      <c r="C8" s="81"/>
      <c r="D8" s="81"/>
      <c r="E8" s="81"/>
      <c r="F8" s="81"/>
      <c r="G8" s="81"/>
      <c r="H8" s="81"/>
      <c r="I8" s="81"/>
    </row>
    <row r="9" spans="1:9" ht="18" x14ac:dyDescent="0.2">
      <c r="A9" s="89" t="s">
        <v>92</v>
      </c>
      <c r="B9" s="105"/>
      <c r="C9" s="105"/>
      <c r="D9" s="87">
        <v>0</v>
      </c>
      <c r="E9" s="87">
        <v>13000</v>
      </c>
      <c r="F9" s="87">
        <v>13000</v>
      </c>
      <c r="G9" s="87">
        <v>0</v>
      </c>
      <c r="H9" s="88">
        <v>0</v>
      </c>
      <c r="I9" s="81"/>
    </row>
    <row r="10" spans="1:9" x14ac:dyDescent="0.2">
      <c r="A10" s="81"/>
      <c r="B10" s="81"/>
      <c r="C10" s="81"/>
      <c r="D10" s="81"/>
      <c r="E10" s="81"/>
      <c r="F10" s="81"/>
      <c r="G10" s="81"/>
      <c r="H10" s="81"/>
      <c r="I10" s="81"/>
    </row>
    <row r="11" spans="1:9" ht="18" x14ac:dyDescent="0.2">
      <c r="A11" s="89" t="s">
        <v>93</v>
      </c>
      <c r="B11" s="105"/>
      <c r="C11" s="105"/>
      <c r="D11" s="87">
        <v>0</v>
      </c>
      <c r="E11" s="87">
        <v>1520000</v>
      </c>
      <c r="F11" s="87">
        <v>1520000</v>
      </c>
      <c r="G11" s="87">
        <v>0</v>
      </c>
      <c r="H11" s="88">
        <v>0</v>
      </c>
      <c r="I11" s="81"/>
    </row>
    <row r="12" spans="1:9" x14ac:dyDescent="0.2">
      <c r="A12" s="81"/>
      <c r="B12" s="81"/>
      <c r="C12" s="81"/>
      <c r="D12" s="81"/>
      <c r="E12" s="81"/>
      <c r="F12" s="81"/>
      <c r="G12" s="81"/>
      <c r="H12" s="81"/>
      <c r="I12" s="81"/>
    </row>
    <row r="13" spans="1:9" x14ac:dyDescent="0.2">
      <c r="A13" s="101" t="s">
        <v>94</v>
      </c>
      <c r="B13" s="101"/>
      <c r="C13" s="101"/>
      <c r="D13" s="87">
        <v>0</v>
      </c>
      <c r="E13" s="87">
        <v>1948768.25</v>
      </c>
      <c r="F13" s="87">
        <v>1948768.25</v>
      </c>
      <c r="G13" s="87">
        <v>0</v>
      </c>
      <c r="H13" s="88">
        <v>0</v>
      </c>
      <c r="I13" s="81"/>
    </row>
    <row r="14" spans="1:9" x14ac:dyDescent="0.2">
      <c r="A14" s="81"/>
      <c r="B14" s="81"/>
      <c r="C14" s="81"/>
      <c r="D14" s="81"/>
      <c r="E14" s="81"/>
      <c r="F14" s="81"/>
      <c r="G14" s="81"/>
      <c r="H14" s="81"/>
      <c r="I14" s="81"/>
    </row>
    <row r="15" spans="1:9" x14ac:dyDescent="0.2">
      <c r="A15" s="101" t="s">
        <v>95</v>
      </c>
      <c r="B15" s="101"/>
      <c r="C15" s="101"/>
      <c r="D15" s="87">
        <v>0</v>
      </c>
      <c r="E15" s="87">
        <v>1948768.25</v>
      </c>
      <c r="F15" s="87">
        <v>1948768.25</v>
      </c>
      <c r="G15" s="87">
        <v>0</v>
      </c>
      <c r="H15" s="88">
        <v>0</v>
      </c>
      <c r="I15" s="81"/>
    </row>
  </sheetData>
  <mergeCells count="8">
    <mergeCell ref="A13:C13"/>
    <mergeCell ref="A15:C15"/>
    <mergeCell ref="A1:I1"/>
    <mergeCell ref="A3:B3"/>
    <mergeCell ref="A4:B4"/>
    <mergeCell ref="B7:C7"/>
    <mergeCell ref="B9:C9"/>
    <mergeCell ref="B11:C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E3B3F-D765-47EA-B275-4201035BA840}">
  <dimension ref="A1:I19"/>
  <sheetViews>
    <sheetView workbookViewId="0">
      <selection activeCell="K16" sqref="K16"/>
    </sheetView>
  </sheetViews>
  <sheetFormatPr defaultRowHeight="12.75" x14ac:dyDescent="0.2"/>
  <cols>
    <col min="3" max="3" width="18.7109375" customWidth="1"/>
    <col min="4" max="6" width="16.28515625" customWidth="1"/>
    <col min="7" max="8" width="13.85546875" customWidth="1"/>
  </cols>
  <sheetData>
    <row r="1" spans="1:9" ht="15" x14ac:dyDescent="0.25">
      <c r="A1" s="102" t="s">
        <v>96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2">
      <c r="A2" s="81"/>
      <c r="B2" s="81"/>
      <c r="C2" s="81"/>
      <c r="D2" s="81"/>
      <c r="E2" s="81"/>
      <c r="F2" s="81"/>
      <c r="G2" s="81"/>
      <c r="H2" s="81"/>
      <c r="I2" s="81"/>
    </row>
    <row r="3" spans="1:9" ht="36" x14ac:dyDescent="0.2">
      <c r="A3" s="103" t="s">
        <v>97</v>
      </c>
      <c r="B3" s="103"/>
      <c r="C3" s="82" t="s">
        <v>83</v>
      </c>
      <c r="D3" s="82" t="s">
        <v>84</v>
      </c>
      <c r="E3" s="82" t="s">
        <v>85</v>
      </c>
      <c r="F3" s="82" t="s">
        <v>86</v>
      </c>
      <c r="G3" s="82" t="s">
        <v>87</v>
      </c>
      <c r="H3" s="82" t="s">
        <v>88</v>
      </c>
      <c r="I3" s="81"/>
    </row>
    <row r="4" spans="1:9" x14ac:dyDescent="0.2">
      <c r="A4" s="104"/>
      <c r="B4" s="104"/>
      <c r="C4" s="83"/>
      <c r="D4" s="83"/>
      <c r="E4" s="83"/>
      <c r="F4" s="83"/>
      <c r="G4" s="83"/>
      <c r="H4" s="83"/>
      <c r="I4" s="81"/>
    </row>
    <row r="5" spans="1:9" ht="18" x14ac:dyDescent="0.2">
      <c r="A5" s="84"/>
      <c r="B5" s="85"/>
      <c r="C5" s="86" t="s">
        <v>89</v>
      </c>
      <c r="D5" s="90" t="s">
        <v>90</v>
      </c>
      <c r="E5" s="90" t="s">
        <v>90</v>
      </c>
      <c r="F5" s="90" t="s">
        <v>90</v>
      </c>
      <c r="G5" s="90" t="s">
        <v>90</v>
      </c>
      <c r="H5" s="91" t="s">
        <v>90</v>
      </c>
      <c r="I5" s="81"/>
    </row>
    <row r="6" spans="1:9" x14ac:dyDescent="0.2">
      <c r="A6" s="81"/>
      <c r="B6" s="81"/>
      <c r="C6" s="81"/>
      <c r="D6" s="81"/>
      <c r="E6" s="81"/>
      <c r="F6" s="81"/>
      <c r="G6" s="81"/>
      <c r="H6" s="81"/>
      <c r="I6" s="81"/>
    </row>
    <row r="7" spans="1:9" ht="27" x14ac:dyDescent="0.2">
      <c r="A7" s="92" t="s">
        <v>98</v>
      </c>
      <c r="B7" s="85"/>
      <c r="C7" s="86" t="s">
        <v>99</v>
      </c>
      <c r="D7" s="90" t="s">
        <v>90</v>
      </c>
      <c r="E7" s="90" t="s">
        <v>90</v>
      </c>
      <c r="F7" s="90" t="s">
        <v>90</v>
      </c>
      <c r="G7" s="90" t="s">
        <v>90</v>
      </c>
      <c r="H7" s="91" t="s">
        <v>90</v>
      </c>
      <c r="I7" s="81"/>
    </row>
    <row r="8" spans="1:9" x14ac:dyDescent="0.2">
      <c r="A8" s="93"/>
      <c r="B8" s="94"/>
      <c r="C8" s="93"/>
      <c r="D8" s="93"/>
      <c r="E8" s="93"/>
      <c r="F8" s="93"/>
      <c r="G8" s="93"/>
      <c r="H8" s="93"/>
      <c r="I8" s="81"/>
    </row>
    <row r="9" spans="1:9" x14ac:dyDescent="0.2">
      <c r="A9" s="92" t="s">
        <v>100</v>
      </c>
      <c r="B9" s="85"/>
      <c r="C9" s="86" t="s">
        <v>101</v>
      </c>
      <c r="D9" s="90">
        <v>0</v>
      </c>
      <c r="E9" s="90">
        <v>1553518.93</v>
      </c>
      <c r="F9" s="90">
        <v>1553518.93</v>
      </c>
      <c r="G9" s="90">
        <v>0</v>
      </c>
      <c r="H9" s="91">
        <v>0</v>
      </c>
      <c r="I9" s="81"/>
    </row>
    <row r="10" spans="1:9" x14ac:dyDescent="0.2">
      <c r="A10" s="93"/>
      <c r="B10" s="94"/>
      <c r="C10" s="93"/>
      <c r="D10" s="93"/>
      <c r="E10" s="93"/>
      <c r="F10" s="93"/>
      <c r="G10" s="93"/>
      <c r="H10" s="93"/>
      <c r="I10" s="81"/>
    </row>
    <row r="11" spans="1:9" ht="18" x14ac:dyDescent="0.2">
      <c r="A11" s="92" t="s">
        <v>102</v>
      </c>
      <c r="B11" s="85"/>
      <c r="C11" s="86" t="s">
        <v>103</v>
      </c>
      <c r="D11" s="90">
        <v>0</v>
      </c>
      <c r="E11" s="90">
        <v>395249.32</v>
      </c>
      <c r="F11" s="90">
        <v>395249.32</v>
      </c>
      <c r="G11" s="90">
        <v>0</v>
      </c>
      <c r="H11" s="91">
        <v>0</v>
      </c>
      <c r="I11" s="81"/>
    </row>
    <row r="12" spans="1:9" x14ac:dyDescent="0.2">
      <c r="A12" s="93"/>
      <c r="B12" s="94"/>
      <c r="C12" s="93"/>
      <c r="D12" s="93"/>
      <c r="E12" s="93"/>
      <c r="F12" s="93"/>
      <c r="G12" s="93"/>
      <c r="H12" s="93"/>
      <c r="I12" s="81"/>
    </row>
    <row r="13" spans="1:9" ht="36" x14ac:dyDescent="0.2">
      <c r="A13" s="92" t="s">
        <v>104</v>
      </c>
      <c r="B13" s="85"/>
      <c r="C13" s="86" t="s">
        <v>105</v>
      </c>
      <c r="D13" s="90" t="s">
        <v>90</v>
      </c>
      <c r="E13" s="90" t="s">
        <v>90</v>
      </c>
      <c r="F13" s="90" t="s">
        <v>90</v>
      </c>
      <c r="G13" s="90" t="s">
        <v>90</v>
      </c>
      <c r="H13" s="91" t="s">
        <v>90</v>
      </c>
      <c r="I13" s="81"/>
    </row>
    <row r="14" spans="1:9" x14ac:dyDescent="0.2">
      <c r="A14" s="93"/>
      <c r="B14" s="94"/>
      <c r="C14" s="93"/>
      <c r="D14" s="93"/>
      <c r="E14" s="93"/>
      <c r="F14" s="93"/>
      <c r="G14" s="93"/>
      <c r="H14" s="93"/>
      <c r="I14" s="81"/>
    </row>
    <row r="15" spans="1:9" ht="27" x14ac:dyDescent="0.2">
      <c r="A15" s="92" t="s">
        <v>106</v>
      </c>
      <c r="B15" s="85"/>
      <c r="C15" s="86" t="s">
        <v>107</v>
      </c>
      <c r="D15" s="90" t="s">
        <v>90</v>
      </c>
      <c r="E15" s="90" t="s">
        <v>90</v>
      </c>
      <c r="F15" s="90" t="s">
        <v>90</v>
      </c>
      <c r="G15" s="90" t="s">
        <v>90</v>
      </c>
      <c r="H15" s="91" t="s">
        <v>90</v>
      </c>
      <c r="I15" s="81"/>
    </row>
    <row r="16" spans="1:9" x14ac:dyDescent="0.2">
      <c r="A16" s="93"/>
      <c r="B16" s="94"/>
      <c r="C16" s="93"/>
      <c r="D16" s="93"/>
      <c r="E16" s="93"/>
      <c r="F16" s="93"/>
      <c r="G16" s="93"/>
      <c r="H16" s="93"/>
      <c r="I16" s="81"/>
    </row>
    <row r="17" spans="1:9" x14ac:dyDescent="0.2">
      <c r="A17" s="101" t="s">
        <v>108</v>
      </c>
      <c r="B17" s="101"/>
      <c r="C17" s="101"/>
      <c r="D17" s="90">
        <v>0</v>
      </c>
      <c r="E17" s="90">
        <v>1948768.25</v>
      </c>
      <c r="F17" s="90">
        <v>1948768.25</v>
      </c>
      <c r="G17" s="90">
        <v>0</v>
      </c>
      <c r="H17" s="91">
        <v>0</v>
      </c>
      <c r="I17" s="81"/>
    </row>
    <row r="18" spans="1:9" x14ac:dyDescent="0.2">
      <c r="A18" s="81"/>
      <c r="B18" s="81"/>
      <c r="C18" s="81"/>
      <c r="D18" s="81"/>
      <c r="E18" s="81"/>
      <c r="F18" s="81"/>
      <c r="G18" s="81"/>
      <c r="H18" s="81"/>
      <c r="I18" s="81"/>
    </row>
    <row r="19" spans="1:9" x14ac:dyDescent="0.2">
      <c r="A19" s="101" t="s">
        <v>95</v>
      </c>
      <c r="B19" s="101"/>
      <c r="C19" s="101"/>
      <c r="D19" s="90">
        <v>0</v>
      </c>
      <c r="E19" s="90">
        <v>1948768.25</v>
      </c>
      <c r="F19" s="90">
        <v>1948768.25</v>
      </c>
      <c r="G19" s="90">
        <v>0</v>
      </c>
      <c r="H19" s="91">
        <v>0</v>
      </c>
      <c r="I19" s="81"/>
    </row>
  </sheetData>
  <mergeCells count="5">
    <mergeCell ref="A1:I1"/>
    <mergeCell ref="A3:B3"/>
    <mergeCell ref="A4:B4"/>
    <mergeCell ref="A17:C17"/>
    <mergeCell ref="A19:C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Entrata assestamento</vt:lpstr>
      <vt:lpstr>Spesa assestamento</vt:lpstr>
      <vt:lpstr>Riepilogo missioni</vt:lpstr>
      <vt:lpstr>Riepilogo titoli</vt:lpstr>
      <vt:lpstr>'Entrata assestamento'!Area_stampa</vt:lpstr>
      <vt:lpstr>'Spesa assestamento'!Area_stampa</vt:lpstr>
      <vt:lpstr>'Spesa assestamento'!Titoli_stampa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2024-06-06T14:30:34Z</cp:lastPrinted>
  <dcterms:created xsi:type="dcterms:W3CDTF">2020-04-30T19:21:57Z</dcterms:created>
  <dcterms:modified xsi:type="dcterms:W3CDTF">2024-07-30T06:18:49Z</dcterms:modified>
</cp:coreProperties>
</file>