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5" windowWidth="20115" windowHeight="7995" activeTab="1"/>
  </bookViews>
  <sheets>
    <sheet name="Bil gestionale 2020 ENtrata" sheetId="1" r:id="rId1"/>
    <sheet name="Bil gestionale 2020 spesa" sheetId="3" r:id="rId2"/>
  </sheets>
  <definedNames>
    <definedName name="_xlnm._FilterDatabase" localSheetId="0" hidden="1">'Bil gestionale 2020 ENtrata'!$A$1:$J$158</definedName>
    <definedName name="_xlnm._FilterDatabase" localSheetId="1" hidden="1">'Bil gestionale 2020 spesa'!$A$1:$M$960</definedName>
    <definedName name="_xlnm.Print_Area" localSheetId="0">'Bil gestionale 2020 ENtrata'!$A$1:$J$164</definedName>
    <definedName name="_xlnm.Print_Area" localSheetId="1">'Bil gestionale 2020 spesa'!$A$1:$M$960</definedName>
    <definedName name="_xlnm.Print_Titles" localSheetId="0">'Bil gestionale 2020 ENtrata'!$1:$1</definedName>
    <definedName name="_xlnm.Print_Titles" localSheetId="1">'Bil gestionale 2020 spesa'!$1:$1</definedName>
  </definedNames>
  <calcPr calcId="125725"/>
</workbook>
</file>

<file path=xl/calcChain.xml><?xml version="1.0" encoding="utf-8"?>
<calcChain xmlns="http://schemas.openxmlformats.org/spreadsheetml/2006/main">
  <c r="I908" i="3"/>
  <c r="I907"/>
  <c r="I904"/>
  <c r="I903"/>
  <c r="I894"/>
  <c r="I893"/>
  <c r="I753"/>
  <c r="I729"/>
  <c r="I694"/>
  <c r="I688"/>
  <c r="I687"/>
  <c r="I674"/>
  <c r="I672"/>
  <c r="I657"/>
  <c r="I656"/>
  <c r="I655"/>
  <c r="I654"/>
  <c r="I510"/>
  <c r="I509"/>
  <c r="I508"/>
  <c r="I507"/>
  <c r="I506"/>
  <c r="I501"/>
  <c r="I500"/>
  <c r="I353"/>
  <c r="I352"/>
  <c r="I312"/>
  <c r="I307"/>
  <c r="I306"/>
  <c r="I274"/>
  <c r="I236"/>
  <c r="I235"/>
  <c r="I212"/>
  <c r="G103" i="1" l="1"/>
  <c r="G102"/>
  <c r="G97"/>
  <c r="G96"/>
  <c r="G31"/>
  <c r="G28"/>
</calcChain>
</file>

<file path=xl/sharedStrings.xml><?xml version="1.0" encoding="utf-8"?>
<sst xmlns="http://schemas.openxmlformats.org/spreadsheetml/2006/main" count="6426" uniqueCount="1126">
  <si>
    <t>Capitolo di bilancio</t>
  </si>
  <si>
    <t>IV livello
PdC</t>
  </si>
  <si>
    <t>V livello
PdC</t>
  </si>
  <si>
    <t>Descrizione capitolo</t>
  </si>
  <si>
    <t>Identificativo attivita</t>
  </si>
  <si>
    <t>Descrizione attivita</t>
  </si>
  <si>
    <t>Previsione competenza 2020</t>
  </si>
  <si>
    <t>P.O. riferimento / RUP</t>
  </si>
  <si>
    <t>Tempi realizzazione previsti</t>
  </si>
  <si>
    <t>Settore</t>
  </si>
  <si>
    <t>ENTRATE DA RIMBORSI, RECUPERI E RESTITUZIONI DI SOMME AFFERENTI AL SETTORE ASSISTENZA GENERALE ALLE COMMISSIONI DI CONTROLLO ED ISTITUZIONALE, AL PARLAMENTO DEGLI STUDENTI, FORMAZIONE DEL PERSONALE</t>
  </si>
  <si>
    <t xml:space="preserve">Assistenza generale alla Commissione di controllo, al Parlamento degli studenti. Formazione del personale                                      </t>
  </si>
  <si>
    <t>Entrate da rimborsi, recuperi e restituzioni di somme</t>
  </si>
  <si>
    <t>Letizia Brogioni</t>
  </si>
  <si>
    <t>in corso di esercizio</t>
  </si>
  <si>
    <t>INTERESSI ATTIVI SU RECUPERO CONTRIBUTI  EROGATI</t>
  </si>
  <si>
    <t>Interessi attivi su recupero contributi
erogati</t>
  </si>
  <si>
    <t>Cinzia Dolci</t>
  </si>
  <si>
    <t>REVOCHE RECUPERI E RESTITUZIONE SOMME IN CONTO CAPITALE DA AMMINISTRAZIONI LOCALI</t>
  </si>
  <si>
    <t>Revoche recuperi e restituzione somme
in conto capitale da amministrazioni
locali</t>
  </si>
  <si>
    <t>RIMBORSI E INCASSO BOLLI PER SPESE CONTRATTUALI - Settore Organizzazione e personale</t>
  </si>
  <si>
    <t xml:space="preserve">Organizzazione e personale. Informatica                               </t>
  </si>
  <si>
    <t>Rimborsi, recuperi vari e incasso bolli per spese contrattuali</t>
  </si>
  <si>
    <t>Ugo Galeotti</t>
  </si>
  <si>
    <t>RECUPERI SPESE TELEFONICHE - QUOTA A CARICO CONSIGLIERI E GRUPPI CONSILIARI - GESTIONE RESIDUI</t>
  </si>
  <si>
    <t>Recupero quota telefonia mobile consiglieri e recupero quote a carico dei gruppi - gestione residui</t>
  </si>
  <si>
    <t>Lorella Vichi</t>
  </si>
  <si>
    <t>RECUPERI, RIMBORSI E RESTITUZIONE SOMME (PERSONALE E INFORMATICA)</t>
  </si>
  <si>
    <t>RECUPERI SPESE TELEFONICHE - QUOTA A CARICO CONSIGLIERI E GRUPPI CONSILIARI</t>
  </si>
  <si>
    <t>Recupero quota telefonia mobile consiglieri e recupero quota a carico dei gruppi</t>
  </si>
  <si>
    <t>TRASFERIMENTO RISORSE DA AGENZIE E ENTI DELLA RETE COBIRE</t>
  </si>
  <si>
    <t xml:space="preserve">Biblioteca e documentazione, Archivio e protocollo. Assistenza generale al Corecom                                            </t>
  </si>
  <si>
    <t>Versamento contributi</t>
  </si>
  <si>
    <t>Elena Michelagnoli</t>
  </si>
  <si>
    <t>luglio 2020</t>
  </si>
  <si>
    <t>TRASFERIMENTI  PER FUNZIONI DELEGATE AL CORECOM</t>
  </si>
  <si>
    <t>Trasferimenti per funzioni delegate</t>
  </si>
  <si>
    <t>Cinzia Guerrini</t>
  </si>
  <si>
    <t>RIMBORSI, RECUPERI VARI E INCASSO BOLLI PER SPESE CONTRATTUALI (BIBLIOTECA, ARCHIVIO E CORECOM)</t>
  </si>
  <si>
    <t>Incasso bolli</t>
  </si>
  <si>
    <t>RECUPERI, RIMBORSI E RESTITUZIONE SOMME  (BIBLIOTECA, ARCHIVIO E CORECOM)</t>
  </si>
  <si>
    <t>PROVENTI DERIVANTI DA RIPRODUZIONE DI DOCUMENTI D'INTERESSE STORICO, ARTISTICO E CULTURALE CONSERVATI PRESSO L'ARCHIVIO DEL CONSIGLIO REGIONALE</t>
  </si>
  <si>
    <t>Proventi derivanti da riproduzioni di documenti dell'archivio consiliare</t>
  </si>
  <si>
    <t>Monica Valentini</t>
  </si>
  <si>
    <t>RESTITUZIONE DI DEPOSITI CAUZIONALI O CONTRATTUALI PRESSO TERZI (BIBLIOTECA)</t>
  </si>
  <si>
    <t>Restituzione depositi cauzionali presso terzi bilblioteca</t>
  </si>
  <si>
    <t xml:space="preserve"> </t>
  </si>
  <si>
    <t>FONDO PLURIENNALE VINCOLATO DI PARTE CORRENTE (FPV ENTRATA)</t>
  </si>
  <si>
    <t xml:space="preserve">Bilancio e finanze                                           </t>
  </si>
  <si>
    <t>Fondo pluriennale vincolato in entrata a copertura delle spese correnti</t>
  </si>
  <si>
    <t>Fabrizio Mascagni</t>
  </si>
  <si>
    <t>Fondo pluriennale vincolato in entrata a copertura delle spese correnti (riaccertamento febbraio 2020)</t>
  </si>
  <si>
    <t>FONDO PLURIENNALE VINCOLATO DI PARTE CAPITALE (FPV ENTRATA)</t>
  </si>
  <si>
    <t xml:space="preserve">Fondo pluriennale vincolata in entrata di parte capitale </t>
  </si>
  <si>
    <t>Fondo pluriennale vincolata in entrata di parte capitale  (riaccertamento febbraio 2020)</t>
  </si>
  <si>
    <t>UTILIZZO AVANZO DI AMMINISTRAZIONE ESERCIZIO PRECEDENTE - LIBERO</t>
  </si>
  <si>
    <t>Avanzo libero esercizio precedente applicato al Bilancio</t>
  </si>
  <si>
    <t>FONDO DI CASSA ALL'INIZIO DELL'ESERCIZIO DI BILANCIO</t>
  </si>
  <si>
    <t>Fondo di cassa inizio esercizio</t>
  </si>
  <si>
    <t>AVANZO DI AMMINISTRAZIONE ESERCIZIO PRECEDENTE PARTE DESTINATA AGLI INVESTIMENTI</t>
  </si>
  <si>
    <t>Avanzo esercizio precedente - parte investimenti</t>
  </si>
  <si>
    <t>FONDO PLURIENNALE VINCOLATO DI PARTE CORRENTE (FPV ENTRATA) - RISORSE VINCOLATE</t>
  </si>
  <si>
    <t xml:space="preserve">Fondo pluriennale vincolata parte corrente (FPV entrata) risorse vincolate - Riaccertamento  </t>
  </si>
  <si>
    <t>FONDO PLURIENNALE VINCOLATO DI PARTE CAPITALE (FPV ENTRATA) - RISORSE VINCOLATE</t>
  </si>
  <si>
    <t xml:space="preserve">Fondo pluriennale vincolata parte capitale (Fpv entrata) risorse vincolate - Riaccertamento  </t>
  </si>
  <si>
    <t>12</t>
  </si>
  <si>
    <t>AVANZO DI AMMINISTRAZIONE ESERCIZIO PRECEDENTE - PARTE ACCANTONATA RELATIVA ALLE QUOTE NON UTILIZZATE DEI FONDI SPECIALI PER FINANZIAMENTO PROVVEDIMENTI LEGISLATIVI DEL CONSIGLIO REGIONALE PER SPESE CORRENTI IN CORSO DI APPROVAZIONE EX ART. 49 C.5 D.LGS. 118/2011</t>
  </si>
  <si>
    <t>1</t>
  </si>
  <si>
    <t>Avanzo  parte accantonata relativa alle quote non utilizzate dei fondi speciali per finanziamento provvedimenti legislativi del Consiglio regionale per spese correnti in corso di approvazione ex art. 49 c.5 d.lgs. 118/2011</t>
  </si>
  <si>
    <t>13</t>
  </si>
  <si>
    <t>AVANZO DI AMMINISTRAZIONE ESERCIZIO PRECEDENTE - PARTE ACCANTONATA RELATIVA AL FONDO RISCHI DA CONTENZIOSO</t>
  </si>
  <si>
    <t>Avanzo di amministrazione esercizio precedente - parte accantonata relativa al fondo rischi da contenzioso</t>
  </si>
  <si>
    <t>14</t>
  </si>
  <si>
    <t>AVANZO DI AMMINISTRAZIONE ESERCIZIO PRECEDENTE - PARTE VINCOLATA RELATIVA A VINCOLI DERIVANTI DA LEGGI E DAI PRINCIPI CONTABILI - TRASFERIMENTI AGCOM</t>
  </si>
  <si>
    <t>Avanzo di amministrazione esercizio precedente - parte vincolata relativa a vincoli derivanti da leggi e dai principi contabili - trasferimenti Agcom</t>
  </si>
  <si>
    <t>15</t>
  </si>
  <si>
    <t>AVANZO DI AMMINISTRAZIONE ESERCIZIO PRECEDENTE - PARTE VINCOLATA RELATIVA A VINCOLI DA TRASFERIMENTI EX ART. 5 BIS LEGGE REGIONE TOSCANA N. 4/2008 - OSSERVATORIO LEGISLATIVO INTERREGIONALE</t>
  </si>
  <si>
    <t>Avanzo di amministrazione esercizio precedente - parte vincolata relativa a vincoli da trasferimenti ex art. 5 bis legge regione Toscana n. 4/2008 - Osservatorio legislativo interregionale</t>
  </si>
  <si>
    <t>16</t>
  </si>
  <si>
    <t>AVANZO DI AMMINISTRAZIONE ESERCIZIO PRECEDENTE - PARTE VINCOLATA RELATIVA A VINCOLI DA TRASFERIMENTI RETE COORDINAMENTO BIBLIOTECHE REGIONALI (COBIRE)</t>
  </si>
  <si>
    <t>Avanzo di amministrazione esercizio precedente - parte vincolata relativa a vincoli da trasferimenti rete Cobire</t>
  </si>
  <si>
    <t>17</t>
  </si>
  <si>
    <t>AVANZO DI AMMINISTRAZIONE ESERCIZIO PRECEDENTE - PARTE VINCOLATA RELATIVA AD ALTRI VINCOLI DI CUI AL FONDO ONERI EX ART. 27-TER LEGGE REGIONE TOSCANA N. 3/2009</t>
  </si>
  <si>
    <t>Avanzo di amministrazione esercizio precedente - parte vincolata relativa ad altri vincoli di cui al fondo oneri ex art. 27-ter legge regione Toscana n. 3/2009 per fronteggiare emergenze sociali e ambientali</t>
  </si>
  <si>
    <t>TRASFERIMENTI DAL BILANCIO REGIONALE-CORRENTE</t>
  </si>
  <si>
    <t>Trasferimenti dal bilancio regionale-corrente</t>
  </si>
  <si>
    <t>Leonardo Grassi</t>
  </si>
  <si>
    <t>gennaio 2020</t>
  </si>
  <si>
    <t>INTERESSI ATTIVI SU CONTO CORRENTE (TESORERIA - ECONOMATO)</t>
  </si>
  <si>
    <t>ENTRATE DA RIVERSARE ALLA GIUNTA REGIONALE</t>
  </si>
  <si>
    <t xml:space="preserve">Entrate da riversare alla Giunta regionale </t>
  </si>
  <si>
    <t>RECUPERI, RIMBORSI E RESTITUZIONE SOMME AFFERENTI AL SETTORE BILANCIO E FINANZE</t>
  </si>
  <si>
    <t>Entrate di competenza del Settore</t>
  </si>
  <si>
    <t>ENTRATE PER RESTITUZIONE AVANZO GRUPPI CONSILIARI , ALTRI RIMBORSI E RESTITUZIONE SOMME AFFERENTI AL SETTORE BILANCIO E FINANZE</t>
  </si>
  <si>
    <t>Entrate per restituzione avanzo Gruppi Consiliari per fine legislatura, altri rimborsi e restituzione somme</t>
  </si>
  <si>
    <t>Siliana Ticci</t>
  </si>
  <si>
    <t>TRASFERIMENTI DAL BILANCIO REGIONALE PARTE CAPITALE - CONTRIBUTI AGLI INVESTIMENTI</t>
  </si>
  <si>
    <t>Trasferimenti in conto capitale dalla Giunta regionale - contributi agli investimenti</t>
  </si>
  <si>
    <t>RITENUTE PREVIDENZIALI E ASSISTENZIALI SU REDDITI DI LAVORO AUTONOMO</t>
  </si>
  <si>
    <t>Ritenute previdenziali e assistenziali su lavoro autonomo (quota 1/3 e 2/3)</t>
  </si>
  <si>
    <t>Claudia Bartarelli</t>
  </si>
  <si>
    <t>RITENUTE ERARIALI SU CONTRIBUTI 4%</t>
  </si>
  <si>
    <t>Ritenute erariali su contributi 4%</t>
  </si>
  <si>
    <t>RESTITUZIONE DALL'ECONOMO DEL FONDO ECONOMALE - CASSA ECONOMALE</t>
  </si>
  <si>
    <t>Restituzione dall'economo del fondo economale - cassa economale</t>
  </si>
  <si>
    <t>RITENUTE ERARIALI APPLICATE SU REDDITI ASSIMILATI A LAVORO DIPENDENTE</t>
  </si>
  <si>
    <t>Ritenute erariali applicate su redditi assimilati a lavoro dipendente</t>
  </si>
  <si>
    <t>RITENUTE ERARIALI APPLICATE SU REDDITI DA LAVORO OCCASIONALE E AUTONOMO</t>
  </si>
  <si>
    <t>Ritenute erariali applicate su redditi da lavoro occasionale e autonomo</t>
  </si>
  <si>
    <t>RITENUTE ERARIALI SPLIT PAYMENT ART 17 TER DPR 633 DEL 1972</t>
  </si>
  <si>
    <t>Ritenute erariali split payment art 17 ter dpr 633 del 1973</t>
  </si>
  <si>
    <t>RITENUTE PREVIDENZIALI E ASSISTENZIALI SU REDDITI ASSIMILATI A LAVORO DIPENDENTE (QUOTA 1/3)</t>
  </si>
  <si>
    <t>Ritenute previdenziali e assistenziali su redditi assimilati a lavoro dipendente (quota 1/3 e 2/3)</t>
  </si>
  <si>
    <t>RITENUTE ERARIALI SU PREMI</t>
  </si>
  <si>
    <t>Ritenute erariali su premi</t>
  </si>
  <si>
    <t>RESTITUZIONE DALL'ECONOMO DEL FONDO ECONOMALE - CONTO CORRENTE ECONOMALE</t>
  </si>
  <si>
    <t>Restituzione dall'economo del fondo economale - conto corrente economale</t>
  </si>
  <si>
    <t>ENTRATE A SEGUITO DI SPESE NON ANDATE A BUON FINE</t>
  </si>
  <si>
    <t>Entrate a seguito di spese non andate a buon fine</t>
  </si>
  <si>
    <t>RITENUTE PER RECUPERO ANTICIPI ECONOMALI</t>
  </si>
  <si>
    <t>Ritenute per recuperi anticipi economali</t>
  </si>
  <si>
    <t>RITENUTE SU COMPENSI DIPENDENTI PUBBLICI ART. 1 COMMA 126 L. 662/96 E DPCM 486/99</t>
  </si>
  <si>
    <t>Ritenute su compensi dipendenti pubblici</t>
  </si>
  <si>
    <t>TRATTENUTE OBBLIGATORIE (art.. 4 c. 1 l.r. 3/2009) DA RIVERSARE ALLA GIUNTA REGIONALE</t>
  </si>
  <si>
    <t>Trattenute obbligatorie (art.. 4 c. 1 l.r. 3/2009)  ai fini IFM</t>
  </si>
  <si>
    <t>TRATTENUTA PER VERSAMENTO ASSICURAZIONE PREVIDENZIALE INTEGRATIVA DEI CONSIGLIERI E ASSESSORI REGIONALI - ART 24 BIS L.R. 3/2009</t>
  </si>
  <si>
    <t>Trattenuta per versamento assicurazione previdenziale</t>
  </si>
  <si>
    <t>TRATTENUTA PER ATTI DI LIBERALITA' O ACQUISIZIONE SERVIZI CONNESSI ALL'ESERCIZIO DEL MANDATO DEI CONSIGLIERI E ASSESSORI REGIONALI - ART. 24 TER L.R. 3/2009</t>
  </si>
  <si>
    <t>Trattenuta per atti di liberalità</t>
  </si>
  <si>
    <t>TRATTENUTA PER INTERVENTO SOSTITUTIVO CODICE APPALTI ED EQUITALIA</t>
  </si>
  <si>
    <t>Trattenuta per intervento sostitutivo d.lgs. 50/2016 ed Equltalia</t>
  </si>
  <si>
    <t>in corso di esericzio</t>
  </si>
  <si>
    <t>RITENUTA QUOTA ASSOCIAZIONE EX CONSIGLIERI</t>
  </si>
  <si>
    <t>Ritenuta quota associativa Associazione ex consiglieri</t>
  </si>
  <si>
    <t>TRATTENUTA PER PIGNORAMENTI E CESSIONE V SU EMOLUMENTI CONSIGLIERI ED EX CONSIGLIERI</t>
  </si>
  <si>
    <t>Cessioni e pignoramenti</t>
  </si>
  <si>
    <t>RECUPERO SOMME SU REDDITI ASSIMILATI A LAVORO DIPENDENTE DA RIVERSARE ALLA GIUNTA REGIONALE</t>
  </si>
  <si>
    <t>Recupero somme su redditi assimilati a lavoro dipendente da riversare alla Giunta</t>
  </si>
  <si>
    <t>INTROITO QUOTE DI IMPOSTA IRAP DI SPETTANZA REGIONALE IN QUALITÀ DI SOGGETTO PASSIVO D'IMPOSTA DERIVANTI DAI CAPITOLI DI USCITA DA DESTINARE AL VERSAMENTO (D.LGS. 15 DICEMBRE 1997, N.446)</t>
  </si>
  <si>
    <t xml:space="preserve">INTROITO QUOTE DI IMPOSTA IRAP DI SPETTANZA REGIONALE IN QUALITÀ DI SOGGETTO PASSIVO DIMPOSTA DERIVANTI DAI CAPITOLI DI USCITA DA DESTINARE AL VERSAMENTO </t>
  </si>
  <si>
    <t>RIMBORSI. RECUPERI VARI E INCASSO BOLLI PER SPESE CONTRATTUALI - (ASSISTENZA AL DIFENSORE CIVICO, AI GARANTI E ALL'AUTORITA PER LA PARTECIPAZIONE)</t>
  </si>
  <si>
    <t xml:space="preserve">Analisi di fattibilità e per la valutazione delle politiche. Assistenza al Difensore civico, ai Garanti e all'Autorità per la partecipazione                                           </t>
  </si>
  <si>
    <t>Luciano Moretti</t>
  </si>
  <si>
    <t>TRASFERIMENTI DALLE REGIONI PER ADESIONE OSSERVATORIO LEGISLATIVO INTERREGIONALE</t>
  </si>
  <si>
    <t xml:space="preserve">Assistenza giuridica e legislativa                                          </t>
  </si>
  <si>
    <t>Trasferimenti dalle Regioni per adesione OLI</t>
  </si>
  <si>
    <t>Carla Paradiso</t>
  </si>
  <si>
    <t>TRASFERIMENTO DALLA CONFERENZA PRESIDENTI ASSEMBLEE LEGISLATIVE REGIONI E PROVINCE AUTONOME PER ADESIONE OSSERVATORIO LEGISLATIVO INTERREGIONALE</t>
  </si>
  <si>
    <t>Trasferimento dalla Conferenza per adesione OLI</t>
  </si>
  <si>
    <t>RIMBORSI. RECUPER VARI E INCASSO BOLLI PER SPESE CONTRATTUALI - (assistenza legislativa e giuridica)</t>
  </si>
  <si>
    <t>TRASFERIMENTI DALLE REGIONI PER ADESIONE OSSERVATORIO LEGISLATIVO INTERREGIONALE - PARTE CAPITALE</t>
  </si>
  <si>
    <t>TRASFERIMENTI DALLE REGIONI PER ADESIONE OSSERVATORIO LEGISLATIVO INTERREGIONALE - CAPITALE</t>
  </si>
  <si>
    <t>RIMBORSI, RECUPERI VARI E INCASSO BOLLI PER SPESE CONTRATTUALI (ASSISTENZA CDAL, COPAS, CPO)</t>
  </si>
  <si>
    <t xml:space="preserve">Assistenza al CdAL, alla CoPAS, alla CPO                  </t>
  </si>
  <si>
    <t>Rita Lupi</t>
  </si>
  <si>
    <t>RIMBORSO DA GIUNTA REGIONALE PER SERVIZI TIPOGRAFICI SVOLTI PRESSO IL CONSIGLIO</t>
  </si>
  <si>
    <t>Rappresentanza e relazioni istituzionali esterne. Comunicazione, URP e Tipografia</t>
  </si>
  <si>
    <t>Accertamento in entrata a fronte della produzione di stampa effettuata per la Giunta regionale</t>
  </si>
  <si>
    <t>Enza Gori</t>
  </si>
  <si>
    <t>RECUPERI. RIMBORSI E RESTITUZIONE SOMME  (provveditorato)</t>
  </si>
  <si>
    <t xml:space="preserve">Provveditorato, gare, contratti e manutenzione sedi                                     </t>
  </si>
  <si>
    <t>Recuperi rimborsi e restituzione di somme del Settore provveditorato a residuo</t>
  </si>
  <si>
    <t>Piero Fabrizio Puggelli</t>
  </si>
  <si>
    <t>31/12/2020</t>
  </si>
  <si>
    <t>RIMBORSI DA GIUNTA REGIONALE RECUPERI MENSA QUOTA A CARICO DIPENDENTI</t>
  </si>
  <si>
    <t>Contratto servizio mensa - quota a carico dipendenti anno 2020</t>
  </si>
  <si>
    <t>dicembre 2020</t>
  </si>
  <si>
    <t>RECUPERI PREMI ASSICURATIVI CONSIGLIERI. PRESIDENTE GIUNTA E ASSESSORI (Art. 24 c. 2 l.r. 3/2009)</t>
  </si>
  <si>
    <t>Recupero polizza invalidità permanente da malattia e infortuni - proroga affidamento periodo 1° gennaio -31 dicembre 2020</t>
  </si>
  <si>
    <t>Vincenzo Filippis</t>
  </si>
  <si>
    <t>RIMBORSI. RECUPERI VARI E INCASSO BOLLI PER SPESE CONTRATTUALI -  (PROVVEDITORATO E UFFICIO STAMPA)</t>
  </si>
  <si>
    <t>Rimborsi e recuperi vari</t>
  </si>
  <si>
    <t>RIMBORSI PER CONSUMO DI ENERGIA ELETTRICA E ACQUA</t>
  </si>
  <si>
    <t>Rimborsi per consumi energia elettrica e acqua</t>
  </si>
  <si>
    <t>Fabrizio Batacchi</t>
  </si>
  <si>
    <t>RIMBORSO SPESE PUBBLICAZIONE BANDI DI GARA DA PARTE DEI SOGGETTI RISULTANTI VINCITORI DI GARE</t>
  </si>
  <si>
    <t>Rimborso spese pubblicazione bandi di gara da parte dei soggetti risultanti vincitori di gare</t>
  </si>
  <si>
    <t>ENTRATE A TITOLO DI SPONSORIZZAZIONE TECNICA - IVA SU FATTURA ATTIVA</t>
  </si>
  <si>
    <t>ENTRATA PER SPONSORIZZAZIONE TECNICA PER INTERVENTO DI RESTAURO SUPERFICI DECORATE SALA BARILE E GALLERIA</t>
  </si>
  <si>
    <t>Annalisa Arrigo</t>
  </si>
  <si>
    <t>ENTRATA VERSATA DA SPONSOR SPONSORIZZAZIONE TECNICA PER INTERVENTO DI RESTAURO SUPERFICI DECORATE SALA BARILE E GALLERIA</t>
  </si>
  <si>
    <t>ENTRATE DA SPONSORIZZAZIONI E VINCOLATE ALLA REALIZZAZIONE DI SPESE IN CONTO CAPITALE</t>
  </si>
  <si>
    <t>INCASSO DEPOSITI CAUZIONALI</t>
  </si>
  <si>
    <t>Incasso depositi cauzionali</t>
  </si>
  <si>
    <t>COSTITUZIONE DI DEPOSITI CAUZIONALI O CONTRATTUALI DI TERZI  PROVVEDITORATO</t>
  </si>
  <si>
    <t>Costituzione di deposito cauzionale o contrattuale di terzi - provveditorato</t>
  </si>
  <si>
    <t>ENTRATE PER USO SALE CONSILIARI</t>
  </si>
  <si>
    <t>Uso delle sale consiliari TU di competenza dell'Ufficio di Presidenza</t>
  </si>
  <si>
    <t>Rosanna Romellano</t>
  </si>
  <si>
    <t xml:space="preserve"> RIMBORSI. RECUPERI VARI. INCASSO BOLLI PER SPESE CONTRATTUALI E ALTRE ENTRATE- (RAPPRESENTANZA,  RELAZIONI ESTERNE, COMUNICAZIONE, URP , TIPOGRAFIA)</t>
  </si>
  <si>
    <t>RIMBORSI. RECUPERI VARI. INCASSO BOLLI PER SPESE CONTRATTUALI E ALTRE ENTRATE- (RAPPRESENTANZA,  RELAZIONI ESTERNE, COMUNICAZIONE, URP , TIPOGRAFIA)</t>
  </si>
  <si>
    <t>Elena PIanea</t>
  </si>
  <si>
    <t>INTROITO RECUPERI SU CONTRIBUTI AGLI INVESTIMENTI A COMUNI L.R. 46/2016</t>
  </si>
  <si>
    <t>Entrate da recuperi su contributi agli investimenti a Comuni</t>
  </si>
  <si>
    <t>RECUPERI, RIMBORSI E RESTITUZIONE SOMME  (RAPPRESENTANZA,  RELAZIONI ESTERNE, COMUNICAZIONE, URP , TIPOGRAFIA)</t>
  </si>
  <si>
    <t>ENTRATE DERIVANTI DA CANONI, CONCESSIONI E DIRITTI DI GODIMENTO SU BENI APPARTENENTI ALL'ENTE</t>
  </si>
  <si>
    <t>corso di esercizio</t>
  </si>
  <si>
    <t>ENTRATE DERIVANTI DA FITTI, NOLEGGI E LOCAZIONI PER UTILIZZO DI BENI APPARTENENTI ALL'ENTE</t>
  </si>
  <si>
    <t>Entrate derivanti da fitti, noleggi e locazioni per l'utilizzo di beni appartenenti all'ente</t>
  </si>
  <si>
    <t>REITROITO ANTICIPAZIONI UTILIZZO CARTA DI CREDITO AZIENDALE</t>
  </si>
  <si>
    <t>Carta di credito aziendale</t>
  </si>
  <si>
    <t>Manuela Paperini</t>
  </si>
  <si>
    <t>RIMBORSI. RECUPERI VARI E INCASSO BOLLI PER SPESE CONTRATTUALI - (COMMISSIONI CONSILIARI)</t>
  </si>
  <si>
    <t xml:space="preserve">Assistenza generale alle commissioni consiliari                              </t>
  </si>
  <si>
    <t>Riccarda Casini</t>
  </si>
  <si>
    <t>Missione</t>
  </si>
  <si>
    <t>Programma</t>
  </si>
  <si>
    <t>PdC IV livello</t>
  </si>
  <si>
    <t>PdC V livello</t>
  </si>
  <si>
    <t>Capitolo 2020</t>
  </si>
  <si>
    <t>Numero attività</t>
  </si>
  <si>
    <t>Previsione Competenza 2020</t>
  </si>
  <si>
    <t>Tipo stanziamento</t>
  </si>
  <si>
    <t>01</t>
  </si>
  <si>
    <t>11</t>
  </si>
  <si>
    <t>VALUTAZIONE  DELLE POLITICHE PUBBLICHE (art. 45 E 47 STATUTO)</t>
  </si>
  <si>
    <t>Analisi di fattibilità e per la valutazione delle politiche. Assistenza al Difensore civico, ai Garanti e all'Autorità per la partecipazione</t>
  </si>
  <si>
    <t>Puro</t>
  </si>
  <si>
    <t>Realizzazione studi richiesti da organismi consiliari</t>
  </si>
  <si>
    <t>BENI DI RAPPRESENTANZA  DIFENSORE CIVICO</t>
  </si>
  <si>
    <t>Beni di rappresentanza difensore civico</t>
  </si>
  <si>
    <t>Simona Bonatti</t>
  </si>
  <si>
    <t>SERVIZI DI RAPPRESENTANZA  DIFENSORE CIVICO</t>
  </si>
  <si>
    <t>Servizi di rappresentanza difensore civico</t>
  </si>
  <si>
    <t>SERVIZI DI RAPPRESENTANZA  GARANTE INFANZIA E ADOLESCENZA</t>
  </si>
  <si>
    <t>servizi di rappresentanza</t>
  </si>
  <si>
    <t>Fabio Querci</t>
  </si>
  <si>
    <t>SERVIZI DI RAPPRESENTANZA  GARANTE DELLE PERSONE SOTTOPOSTE A MISURE RESTRITTIVE DELLA LIBERTA' PERSONALE</t>
  </si>
  <si>
    <t>Servizi di rappresentanza garante delle persone sottoposte a misure restrittive della libertà personale</t>
  </si>
  <si>
    <t>INDENNITA' DI FUNZIONE  DIFENSORE CIVICO</t>
  </si>
  <si>
    <t>Indennità di funzione prevista dalla L.R.  19/2009 art. 27</t>
  </si>
  <si>
    <t>RIMBORSI SPESE DIFENSORE CIVICO</t>
  </si>
  <si>
    <t>Rimborsi spese previsti dalla L. R. 19/2009 art. 27</t>
  </si>
  <si>
    <t>DIFENSORE CIVICO  - QUOTE ASSOCIATIVE</t>
  </si>
  <si>
    <t>Iscrizione alle asosciazioni dei Difensori Civici</t>
  </si>
  <si>
    <t>DIFENSORE CIVICO- SERVIZI SPESE PER RELAZIONI PUBBLICHE.CONVEGN e MOSTRE</t>
  </si>
  <si>
    <t>Organizzazione convegni programmati</t>
  </si>
  <si>
    <t>DIFENSORE CIVICO - RELATORI CONVEGNI  PRESTAZIONE LIBERO PROFESSIONALI</t>
  </si>
  <si>
    <t>Spese per relatori convegni prestazioni libero-professionali</t>
  </si>
  <si>
    <t>MISSIONI DIFENSORE CIVICO</t>
  </si>
  <si>
    <t>Missioni difensore civico</t>
  </si>
  <si>
    <t>GETTONI AUTORITA' REGIONALE PER LA PARTECIPAZIONE</t>
  </si>
  <si>
    <t>gettoni di presenza (stima 20 sedute/anno)</t>
  </si>
  <si>
    <t>Donatella Poggi</t>
  </si>
  <si>
    <t>RIMBORSI SPESE AUTORITA' REGIONALE PER LA PARTECIPAZIONE</t>
  </si>
  <si>
    <t>rimborsi spese APP</t>
  </si>
  <si>
    <t>AUTORITA' REGIONALE PER LA PARTECIPAZIONE - TRASFERIMENTI AD AMMINISTRAZIONE LOCALI</t>
  </si>
  <si>
    <t xml:space="preserve">Finanziamento processi partecipativi  </t>
  </si>
  <si>
    <t>REIMP. DA FPV/E</t>
  </si>
  <si>
    <t>Reimputazione da riaccertamento</t>
  </si>
  <si>
    <t>febbraio 2020</t>
  </si>
  <si>
    <t>AUTORITA' REGIONALE PER LA PARTECIPAZIONE-TRASFERIMENTI COMITATI</t>
  </si>
  <si>
    <t>Finanziamento processi partecipativi già approvati</t>
  </si>
  <si>
    <t>già impegnati</t>
  </si>
  <si>
    <t>Contributi processi partecipativi</t>
  </si>
  <si>
    <t>AUTORITA' REGIONALE PER LA PARTECIPAZIONE-TRASFERIMENTI ISTITUZIONI SCOLASTICHE</t>
  </si>
  <si>
    <t xml:space="preserve">Finanziamento processi partecipativi </t>
  </si>
  <si>
    <t>AUTORITA' REGIONALE PER LA PARTECIPAZIONE-TRASFERIMENTI A IMPRESE</t>
  </si>
  <si>
    <t>Finanziamento processi partecipativi</t>
  </si>
  <si>
    <t>Processi partecipativi già approvati</t>
  </si>
  <si>
    <t>AUTORITA' REGIONALE PER LA PARTECIPAZIONE. -SERVIZI PER RELAZIONI PUBBLICHE. MOSTRE E CONVEGNI</t>
  </si>
  <si>
    <t>servizi per seminari e convegni</t>
  </si>
  <si>
    <t>AUTORITA' REGIONALE PER LA PARTECIPAZIONE - RELATORI CONVEGNI PRESTAZIONI LIBERO PROFESSIONALI</t>
  </si>
  <si>
    <t>Compensi relatori per iniziative APP programmate</t>
  </si>
  <si>
    <t>MISSIONI AUTORITA' REGIONALE PER LA PARTECIPAZIONE</t>
  </si>
  <si>
    <t>missioni componenti APP</t>
  </si>
  <si>
    <t>INDENNITA' DI FUNZIONE GARANTE PER L'INFANZIA E L'ADOLESCENZA</t>
  </si>
  <si>
    <t>Indennità di funzione prevista dalla L. R. 26/2010 Art. 9</t>
  </si>
  <si>
    <t>RIMBORSI SPESE GARANTE PER L'INFANZIA E L'ADOLESCENZA</t>
  </si>
  <si>
    <t>Rimborsi spese previsti dalla L. R. 26/2010 art.9</t>
  </si>
  <si>
    <t>GARANTE INFANZIA E ADOLESCENZA. -SERVIZI PER RELAZIONI PUBBLICHE. MOSTRE E CONVEGNI</t>
  </si>
  <si>
    <t>Servizi per relazioni pubbliche, mostre e convegni</t>
  </si>
  <si>
    <t>GARANTE INFANZIA E ADOLESCENZA - RELATORI CONVEGNI  PRESTAZIONI LIBERO PROFESSIONALI</t>
  </si>
  <si>
    <t>relatori convegni - prestazioni professionali</t>
  </si>
  <si>
    <t>RIMBORSO MISSIONI - GARANTE PER L'INFANZIA E L'ADOLESCENZA</t>
  </si>
  <si>
    <t>Missioni garante per l'infanzia e l'adolescenza</t>
  </si>
  <si>
    <t>GARANTE PER LE PERSONE SOTTOPOSTE A MISURE RESTRITTIVE DELLA LIBERTA' PERSONALE  -SERVIZI PER RELAZIONI PUBBLICHE. MOSTRE E CONVEGNI</t>
  </si>
  <si>
    <t>Servizi per organizzazione di eventi su richiesta del Garante dei detenuti</t>
  </si>
  <si>
    <t>GARANTE PER LE PERSONE SOTTOPOSTE A MISURE RESTRITTIVE DELLA LIBERTA? PERSONALE  - RELATORI CONVEGNI PRESTAZIONI LIBERO PROFESSIONALI</t>
  </si>
  <si>
    <t>Compensi e rimborsi relatori per seminari richiesti dal Garante detenuti</t>
  </si>
  <si>
    <t>GARANTE PER LE PERSONE SOTTOPOSTE A MISURE RESTRITTIVE DELLA LIBERTA PERSONALE  - MISSIONI</t>
  </si>
  <si>
    <t>Missioni garante per le persone sottoposte a misure restrittive della libertà personale</t>
  </si>
  <si>
    <t>SPESE PER CONSULENZE SPECIALISTICHE PER LA REALIZZAZIONE DI DIBATTITI PUBBLICI ED ALTRI PROCESSI PARTECIPATIVI</t>
  </si>
  <si>
    <t>compensi consulenze specialistiche per dibattiti pubblici</t>
  </si>
  <si>
    <t>SPESE PER PRESTAZIONI PROFESSIONALI  PER LA REALIZZAZIONE DEI DIBATTITI PUBBLICI ED ALTRI PROCESSI PARTECIPATIVI</t>
  </si>
  <si>
    <t>Compensi per responsabile DP</t>
  </si>
  <si>
    <t>INDENNITA' DI FUNZIONE GARANTE DELLE PERSONE SOTTOPOSTE A MISURE RESTRITTIVE DELLA LIBERTA' PERSONALE</t>
  </si>
  <si>
    <t>Indennità di funzione prevista dalla L. R. 69/2009</t>
  </si>
  <si>
    <t>RIMBORSI SPESE GARANTE DELLE PERSONE SOTTOPOSTE A MISURE RESTRITTIVE DELLA LIBERTA' PERSONALE</t>
  </si>
  <si>
    <t>Rimborsi previsti dalla L. R. 69/2009</t>
  </si>
  <si>
    <t>SPESE TIPOGRAFICHE DIBATTITI PUBBLICI (L.R. 46/2013) ED ALTRI PROCESSI PARTECIPATIVI</t>
  </si>
  <si>
    <t>spese tipogafiche per organizzazione dibattiti pubblici</t>
  </si>
  <si>
    <t>SPESE PER ORGANIZZAZIONE DIBATTITI PUBBLICI (L.R. 46/2013)ED ALTRI PROCESSI PARTECIPATIVI</t>
  </si>
  <si>
    <t>spese per servizi di organizzazione e gestione dibattiti pubblici</t>
  </si>
  <si>
    <t>ATTIVITA' DI COMUNICAZIONE DEL DIFENSORE CIVICO</t>
  </si>
  <si>
    <t>Attività di comunicazione per la difesa civica</t>
  </si>
  <si>
    <t>SERVIZI DI CONCILIAZIONE PRESSO COMMISSIONI DEI GESTORI DEI SERVZI IDRICI</t>
  </si>
  <si>
    <t>Affidamento servizi di conciliazione presso le commissioni conciliative dei gestori di servizi idrici</t>
  </si>
  <si>
    <t>CONVENZIONI TRA DIFENSORE CIVICO E AOU TOSCANE</t>
  </si>
  <si>
    <t>Trasferimento risorse nell'ambito delle convenzioni tra Difensore civico e AOU toscane</t>
  </si>
  <si>
    <t>ACQUISTO DI BENI PER LE ATTIVITA' DI COMUNICAZIONE DEL DIFENSORE CIVICO</t>
  </si>
  <si>
    <t>Acquisto di beni per le attività di comunicazione del Difensore civico</t>
  </si>
  <si>
    <t>GARANTE INFANZIA E ADOLESCENZA - ACCORDI DI COLLABORAZIONE CON ALTRE PUBBLICHE AMMINISTRAZIONI</t>
  </si>
  <si>
    <t>Garante infanzia e adolescenza - accordi di collaborazione con altre pubbliche amministrazioni</t>
  </si>
  <si>
    <t xml:space="preserve">ATTIVITA' DI COMUNICAZIONE DEL GARANTE INFANZIA E ADOLESCENZA </t>
  </si>
  <si>
    <t>Attività di comunicazione del garante infanzia e adolescenza</t>
  </si>
  <si>
    <t>GARANTE INFANZIA E ADOLESCENZA - SUPPORTO GIURIDICO-LEGALE AI TUTORI VOLONTARI E PER ALTRE ATTIVITA DELL'ORGANISMO</t>
  </si>
  <si>
    <t>Garante infanzia e adolescenza - supporto giuridico-legale ai tutori volontari e per altre attivita_x001A_ dell_x001A_organismo</t>
  </si>
  <si>
    <t>GARANTE INFANZIA E ADOLESCENZA - FORMAZIONE DEI TUTORI VOLONTARI (art. 11, legge 47/2017)</t>
  </si>
  <si>
    <t>Garante infanzia e adolescenza - formazione dei tutori volontari (art. 11, legge 47/2017)</t>
  </si>
  <si>
    <t>18</t>
  </si>
  <si>
    <t>02</t>
  </si>
  <si>
    <t>MISURE A SOSTEGNO DELL'ATTIVITA' DELL'ASSOCIAZIONE ITALIANA DEL CONSIGLIO DEI COMUNI E DELLE REGIONI D'EUROPA (A.I.C.C.R.E.)- FEDERAZIONE REGIONALE DELLA TOSCANA (l.r. 76/1997)</t>
  </si>
  <si>
    <t xml:space="preserve">Assistenza al CdAL, alla CoPAS, alla CPO                                </t>
  </si>
  <si>
    <t xml:space="preserve">contribuito all'AICCRE  </t>
  </si>
  <si>
    <t>Maria Pia Perrino</t>
  </si>
  <si>
    <t>BENI DI RAPPRESENTANZA PRESIDENTE CPO</t>
  </si>
  <si>
    <t>doni di rapparesentanza della Presidente della CPO</t>
  </si>
  <si>
    <t>Antonella Accardo</t>
  </si>
  <si>
    <t>SERVIZI DI RAPPRESENTANZA  PRESIDENTE CPO</t>
  </si>
  <si>
    <t>Servizi di rappresentanza della presidente della CPO</t>
  </si>
  <si>
    <t>SERVIZI DI RAPPRESENTANZA PRESIDENTE CAL</t>
  </si>
  <si>
    <t>Acquisto servizi di rappresentanza del Presidente CAL</t>
  </si>
  <si>
    <t>SPESE DI RAPPRESENTANZA PRESIDENTE COPAS</t>
  </si>
  <si>
    <t>Acquisto servizi di rappresentanza del Presidente COPAS</t>
  </si>
  <si>
    <t>INDENNITA' DI FUNZIONE COMPONENTI COMMISSIONE PARI OPPORTUNITA'</t>
  </si>
  <si>
    <t>corresponsione indennità componenti CPO (art 10, c. 1, l.r. 76/2009)</t>
  </si>
  <si>
    <t>RIMBORSI SPESE COMPONENTI COMMISSIONE PARI OPPORTUNITA'</t>
  </si>
  <si>
    <t>rimborsi spese componenti CPO</t>
  </si>
  <si>
    <t>MISSIONI COMPONENTI COMMISSIONE PARI OPPORTUNITA'</t>
  </si>
  <si>
    <t>missioni componenti CPO</t>
  </si>
  <si>
    <t>CPO- RELATORI CONVEGNI PRESTAZIONI PROFESSIONALI E DOCENZE PER L'ATTUAZIONE DEL PIANO DI ATTIVITA'</t>
  </si>
  <si>
    <t>Compensi relatori convegni per attuazione piano attività</t>
  </si>
  <si>
    <t>INDENNITA' DI FUNZIONE  PRESIDENTE CONSIGLIO AUTONOMIE LOCALI</t>
  </si>
  <si>
    <t>Corresponsione indennità Presidente CAL</t>
  </si>
  <si>
    <t>GETTONI CONSIGLIO AUTONOMIE LOCALI</t>
  </si>
  <si>
    <t>Corresponsione gettoni presenza sedute CAL</t>
  </si>
  <si>
    <t>C.A.L. -SERVIZI PER RELAZIONI PUBBLICHE. MOSTRE E CONVEGNI</t>
  </si>
  <si>
    <t>Affidamento servizi per iniziative programmate</t>
  </si>
  <si>
    <t>C.A.L. - RELATORI CONVEGNI  PRESTAZIONI LIBERO PROFESSIONALI</t>
  </si>
  <si>
    <t>Rimborso spese ai relatori ad iniziative programmate</t>
  </si>
  <si>
    <t>COPAS. -SERVIZI PER RELAZIONI PUBBLICHE. MOSTRE E CONVEGNI</t>
  </si>
  <si>
    <t>COPAS. - RELATORI CONVEGNI  PRESTAZIONI LIBERO PROFESSIONALI</t>
  </si>
  <si>
    <t>MISSIONI COMPONENTI DELLA CONFERENZA PERMANENTE DELLE AUTONOMIE SOCIALI</t>
  </si>
  <si>
    <t>Rimborso spese componenti COPAS per missioni</t>
  </si>
  <si>
    <t>SERVIZIO INTERPRETARIATO LIS PER SEDUTE COPAS</t>
  </si>
  <si>
    <t>Affidamento servizio di interpretariato nella lingua dei segni per le attività della COPAS</t>
  </si>
  <si>
    <t>ATTIVITA' DI COLLABORAZIONE DI RICERCA ATTRAVERSO CONVEGNI CON UNIVERSITA'COPAS</t>
  </si>
  <si>
    <t>Rimborso spese forfettario a Università, Istituti di ricerca e agenzie della Regione Toscana</t>
  </si>
  <si>
    <t>CPO - SPESE PER ORGANIZZAZIONE DI MANIFESTAZIONI E CONVEGNI</t>
  </si>
  <si>
    <t>servizi per manifestazioni e convegni</t>
  </si>
  <si>
    <t>SERVIZIO DI TRASCRIZIONE SEDUTE E CONVEGNI CAL E COPAS</t>
  </si>
  <si>
    <t>Affidamento del servizio di trascrizione sedute ed iniziative del CAL e della COPAS</t>
  </si>
  <si>
    <t>CPO SERVIZIO DI CATERING</t>
  </si>
  <si>
    <t>servizi di catering in occasione di eventi</t>
  </si>
  <si>
    <t>05</t>
  </si>
  <si>
    <t>RIMBORSI SPESE PER RELATORI A INIZIATIVE DI PIANETA GALILEO</t>
  </si>
  <si>
    <t xml:space="preserve">Assistenza generale alla Commissione di controllo, al Parlamento degli studenti. Formazione del personale                                  </t>
  </si>
  <si>
    <t>Rimborsi spese forfettari per relatori e autori</t>
  </si>
  <si>
    <t>CONVENZIONE CON USR PER LA GESTIONE DEL PARLAMENTO DEGLI STUDENTI LR. 34/2011</t>
  </si>
  <si>
    <t>Convenzione con USR per gestione PRST tramite rete di scuole</t>
  </si>
  <si>
    <t>In corso di esercizio</t>
  </si>
  <si>
    <t>RELATORI CONVEGNI - PRESTAZIONI PROFESSIONALI PER ATTIVITA' ED INIZIATIVE DELLE COMMISSIONI CONTROLLO E ALTRE COMMISSIONI</t>
  </si>
  <si>
    <t>Rimborsi spese a relatori per iniziative della Commissione di controllo e altre Commissioni</t>
  </si>
  <si>
    <t>Matteo Santoro</t>
  </si>
  <si>
    <t>SPESE PER ORGANIZZAZIONI CONVEGNI E MANIFESTAZIONI DELLE COMMISSIONI CONTROLLO E ALTRE COMMISSIONI</t>
  </si>
  <si>
    <t>Spese per organizzazione convegni e manifestazioni</t>
  </si>
  <si>
    <t>10</t>
  </si>
  <si>
    <t>RIMBORSI SPESE E PREMI PER TIROCINI FORMATIVI A TITOLO ONEROSO PRESSO IL CONSIGLIO REGIONALE</t>
  </si>
  <si>
    <t>Attivazione tirocini formativicon previsione rimborsospese</t>
  </si>
  <si>
    <t>Francesco Spolverini</t>
  </si>
  <si>
    <t>BENI DI RAPPRESENTANZA PRESIDENTE COMMISSIONE CONTROLLO E ALTRE COMMISSIONI</t>
  </si>
  <si>
    <t>Acquisti di beni di rappresentanza per Presidente Commissione controllo e Presidente Commissione Europa</t>
  </si>
  <si>
    <t>SERVIZI DI RAPPRESENTANZA  PRESIDENTE COMMISSIONE CONTROLLO E ALTRE COMMISSIONI</t>
  </si>
  <si>
    <t>Acquisto servizi di rappresentanza per Presidente Commissione controllo e Presidente Commissione Europa</t>
  </si>
  <si>
    <t>SPESE PER LA FORMAZIONE OBBLIGATORIA DEL PERSONALE DEL CONSIGLIO</t>
  </si>
  <si>
    <t xml:space="preserve">Spese per corsi di formazione obbligatori  </t>
  </si>
  <si>
    <t>CONVENZIONE CON ATENEI PER LA GESTIONE DI PIANETA GALILEO LR. 46/2015</t>
  </si>
  <si>
    <t>Convenzione Pianeta Galileo</t>
  </si>
  <si>
    <t>RIMBORSO SPESE PER TIROCINI FORMATIVI CORECOM - RISORSE AGCOM</t>
  </si>
  <si>
    <t>Rimborso a tirocinanti per CORECOM</t>
  </si>
  <si>
    <t>Avanzo</t>
  </si>
  <si>
    <t>03</t>
  </si>
  <si>
    <t>TRASFERIMENTI CORRENTI A IMPRESE PER FINANAZIAMENTO DEL PREMIO REGIONALE INNOVAZIONE-MADE IN TUSCANY - L.R. 9/17</t>
  </si>
  <si>
    <t>Premio Innovazione</t>
  </si>
  <si>
    <t>TRASFERIMENTI CORRENTI AD ESERCIZI STORICI PER FINANAZIAMENTO PREMIO REGIONALE GIOVANNI DA VERRAZZANO ECCELLENZE TOSCANE - LR 9/2017</t>
  </si>
  <si>
    <t>Premio Giovanni da Verrazzano</t>
  </si>
  <si>
    <t>TRASFERIMNETI CORRENTI A CENTRI COMMERCIALI NATURALI PER FINANAZIAMENTO DEL PREMIO REGIONALE GIOVANNI DA VERRAZZNO ECCELLENZE TOSCANE - LR 9/17</t>
  </si>
  <si>
    <t>TRASFERIMNETI CORRENTI A MERCATI STORICI PER FINANAZIAMENTO PREMIO REGIONALE GIOVANNI DA VERRAZZANO ECCELLENZE TOSCANE - LR 9/17</t>
  </si>
  <si>
    <t>TRASFERIMENTI CORRENTE A IMPRESE PER FINANANZIAMENTO DEL PREMIO REGIONALE GIOVANNI DA VERRAZZANO ECCELLENZE TOSCANE - LR 9/2017</t>
  </si>
  <si>
    <t>TRASFERIMENTI CORRENTI AD ANCI PER FINANZIAMENTO DEL PREMIO REGIONALE INNOVAZIONE MADE IN TUSCANY- L.R. 9/2017</t>
  </si>
  <si>
    <t>TRASFERIMENTI CORRENTI A SOGGETTI PRIVATI PER FINANZIAMENTO DEL PREMIO REGIONALE INNOVAZIONE MADE IN TUSCANY- LR 9/2017</t>
  </si>
  <si>
    <t>SPESE PER LA FORMAZIONE NON OBBLIGATORIA DEL PERSONALE DEL CONSIGLIO</t>
  </si>
  <si>
    <t>Spese per attività di formazione non obbligatoria del personale del Consiglio</t>
  </si>
  <si>
    <t>CONTRIBUTI AD AMMINISTRAZIONE LOCALI PER LA COLLOCAZIONE DI LAPIDI COMMEMORATIVE E LA REALIZZAZIONE DI MONUMENTI CHE VALORIZZINO L'IDENTITA' TOSCANA E LA MEMORIA STORICA DELLA TOSCANA L.R. 56/2012</t>
  </si>
  <si>
    <t>Contributi ad amministrazioni locali per lapidi e monumenti l.r. 56/2012</t>
  </si>
  <si>
    <t>SPESA PER LA COLLOCAZIONE DI LAPIDI COMMEMORATIVE E LA REALIZZAZIONE DI MONUMENTI CHE VALORIZZINO L'IDENTITA' TOSCANA E LA MEMORIA STORICA DELLA TOSCANA L.R. 56/2012</t>
  </si>
  <si>
    <t>Spesa per lapidi e monumenti art. 7 legge regionale 56/2012</t>
  </si>
  <si>
    <t>SERVIZI - PER ATTIVITA' ED INIZIATIVE DELLE COMMISSIONI CONSILIARI 1.2.3 e 4 - COMMISSIONE COSTA</t>
  </si>
  <si>
    <t>Assistenza generale alle commissioni consiliari</t>
  </si>
  <si>
    <t>Spese per attività istituzionali delle commissioni del settore quali a titolo esemplificativo e non esaustivo, spese organizzazione seminari e convegni</t>
  </si>
  <si>
    <t>BENI DI CONSUMO - PER ATTIVITA' ED INIZIATIVE DELLE COMMISSIONI CONSILIARI 1.2.3 e 4 - COMMISSIONE COSTA</t>
  </si>
  <si>
    <t>Spese per acquisto beni consumo</t>
  </si>
  <si>
    <t>CONVEGNI - PRESTAZIONI PROFESSIONALI PER ATTIVITA' ED INIZIATIVE DELLE COMMISSIONI CONSILIARI 1.2.3 e 4 COMMISSIONE COSTA</t>
  </si>
  <si>
    <t>Spese per attività istituzionali delle commissioni quali a titolo esemplificativo e non esaustivo prestazioni professionali per partecipazioni a convegni</t>
  </si>
  <si>
    <t>BENI DI RAPPRESENTANZA   PRESIDENTI COMMISSIONI  1.2.3.4 E COMMISSIONE ISTITUZIONALE RIPRESA ECONOMICO-SOCIALE TOSCANA COSTIERA</t>
  </si>
  <si>
    <t>Beni di rappresentanza   presidenti commissioni  1,2,3,4 e commissione Costa</t>
  </si>
  <si>
    <t>Maria Cecilia Tosetto</t>
  </si>
  <si>
    <t>SERVIZI DI RAPPRESENTANZA   PRESIDENTI COMMISSIONI 1.2.3.4 E COMMISSIONE ISTITUZIONALE RIPRESA ECONOMICO-SOCIALE TOSCANA COSTIERA</t>
  </si>
  <si>
    <t>Servizi di rappresentanza   presidenti commissioni  1,2,3,4 e commissione Costa</t>
  </si>
  <si>
    <t>SERVIZI PER IL FUNZIONAMENTO E ORGANIZZAZIONE OLI</t>
  </si>
  <si>
    <t xml:space="preserve">Assistenza giuridica e legislativa                                  </t>
  </si>
  <si>
    <t>Servizi per il funzionamento e organizzazione OLI</t>
  </si>
  <si>
    <t>COMPENSI RELATORI OLI</t>
  </si>
  <si>
    <t>Compensi relatori Oli</t>
  </si>
  <si>
    <t>RIMBORSI SPESE RELATORI A CONVEGNI E RIUNIONI OLI</t>
  </si>
  <si>
    <t>Convegni - rimborsi analitici spese docenti per formazione e relatori</t>
  </si>
  <si>
    <t>RIMBORSO SPESE ENTI LOCALI PER L'INIZIATIVA POPOLARE (L.R. 51/2010)</t>
  </si>
  <si>
    <t>Rimborso spese per leggi di iniziative popolari (l.r. 51/2010)</t>
  </si>
  <si>
    <t xml:space="preserve">SERVIZIO DI TRASCRIZIONE </t>
  </si>
  <si>
    <t xml:space="preserve">Servizio di trascrizione </t>
  </si>
  <si>
    <t>RIMBORSO SPESE PROMOTORI PRIVATI PER LEGGI DI INIZIATIVE POPOLARI (L.R. 51/2010)</t>
  </si>
  <si>
    <t>COMPENSI E RIMBORSI DOCENTI FORMAZIONE OLI A PERSONALE ESTERNO ALL'ENTE</t>
  </si>
  <si>
    <t>Compensi docenti formazione oli a personale esterno all'ente</t>
  </si>
  <si>
    <t>ACQUISTO DI MATERIALE SPECIALE PER ARCHIVIAZIONE E INVENTARIAZIONE</t>
  </si>
  <si>
    <t xml:space="preserve">Biblioteca e documentazione, Archivio e protocollo. Assistenza generale al Corecom                           </t>
  </si>
  <si>
    <t>Acquisto materiale speciale per la conservazione</t>
  </si>
  <si>
    <t>SERVIZI DI RAPPRESENTANZA PRESIDENTE CORECOM</t>
  </si>
  <si>
    <t>spese di rappresentanza</t>
  </si>
  <si>
    <t>Giacomo Amalfitano</t>
  </si>
  <si>
    <t>INDENNITA' DI FUNZIONE CORECOM</t>
  </si>
  <si>
    <t xml:space="preserve">Indennità di funzione </t>
  </si>
  <si>
    <t>RIMBORSI SPESE CORECOM</t>
  </si>
  <si>
    <t>rimborsi spese ai componenti</t>
  </si>
  <si>
    <t>MISSIONI COMPONENTI CORECOM</t>
  </si>
  <si>
    <t>Rimborsi spese ai compenti del Corecom per missioni</t>
  </si>
  <si>
    <t>CORECOM-SERVIZI PER L'ATTUAZIONE DEL PIANO DI ATTIVITA'</t>
  </si>
  <si>
    <t>monitoraggio emittenti tv locali per sicurezza stradale</t>
  </si>
  <si>
    <t>altre iniziative</t>
  </si>
  <si>
    <t>CORECOM-TRASFERIMENTI A ENTI PUBBLICI PER PROGETTI COMUNI</t>
  </si>
  <si>
    <t>Progetto internet@minori per interventi nelle scuole e formazione insegnanti</t>
  </si>
  <si>
    <t>CORECOM - EROGAZIONI PREMI A FAMIGLIE IN ATTUAZIONE DEL PIANO DI ATTIVITA'</t>
  </si>
  <si>
    <t>Premio Toscana in spot</t>
  </si>
  <si>
    <t>CORECOM-SERVIZI PER RELAZIONI PUBBLICHE. MOSTRE E CONVEGNI</t>
  </si>
  <si>
    <t>realizzazione convegni</t>
  </si>
  <si>
    <t>CORECOM- RELATORI CONVEGNI PRESTAZIONI LIBERO PROFESSIONALI</t>
  </si>
  <si>
    <t>CORECOM - ATTIVITA' DI CONCILIAZIONE E DEFINIZIONE GESTIONE DELLE DELEGHE</t>
  </si>
  <si>
    <t>attività di conciliazione</t>
  </si>
  <si>
    <t>Carla Campana</t>
  </si>
  <si>
    <t>CORECOM - SERVIZI PER L'ATTUAZIONE DEL PIANO DI ATTIVITA' PER LA GESTIONE DELLE DELEGHE</t>
  </si>
  <si>
    <t>monitoraggio emittenti tv locali</t>
  </si>
  <si>
    <t>CORECOM - TRASFERIMENTI AD ENTI PUBBLICI PER PROGETTI COMUNI (RISORSE VINCOLATE)RISORSE AGCOM</t>
  </si>
  <si>
    <t>ACQUISTO PERIODICI CARTACEI</t>
  </si>
  <si>
    <t>Acquisto abbonamenti a periodici cartacei</t>
  </si>
  <si>
    <t>Acquisto quotidiani per Giunta</t>
  </si>
  <si>
    <t>Acquisto quotidiano Il sole 24 ore per Giunta</t>
  </si>
  <si>
    <t>novembre 2020</t>
  </si>
  <si>
    <t>ACQUISTO PUBBLICAZIONI</t>
  </si>
  <si>
    <t>Acquisto monografie</t>
  </si>
  <si>
    <t>aprile 2020</t>
  </si>
  <si>
    <t>ACQUISTO BANCHE DATI E PUBBLICAZIONI ONLINE</t>
  </si>
  <si>
    <t>Acquisto banca dati CEI</t>
  </si>
  <si>
    <t>contratto in esecuzione</t>
  </si>
  <si>
    <t>Acquisto abbonamenti a periodici online</t>
  </si>
  <si>
    <t>Acquisto Banca dati Astrid</t>
  </si>
  <si>
    <t>Acquisto Banca dati Agrapress</t>
  </si>
  <si>
    <t>Gennaio 2020</t>
  </si>
  <si>
    <t>Acquisto Norme UNI</t>
  </si>
  <si>
    <t>Acquisto Banca dati Paweb</t>
  </si>
  <si>
    <t>giugno 2020</t>
  </si>
  <si>
    <t>Quota adesione Rete Indaco</t>
  </si>
  <si>
    <t>Agenda del Giornalista</t>
  </si>
  <si>
    <t>Acquisto Web Dewey</t>
  </si>
  <si>
    <t>settembre 2020</t>
  </si>
  <si>
    <t>Quotidiani ordini diretti - Il Giornale on line</t>
  </si>
  <si>
    <t>Risorse per fabbisogni imprevisti e non programmabili degli uffici</t>
  </si>
  <si>
    <t>Quotidiani ordini diretti - La Nazione online</t>
  </si>
  <si>
    <t>Quotidiani ordini diretti - Il fatto online</t>
  </si>
  <si>
    <t>Quotidiani ordini diretti - Libero online</t>
  </si>
  <si>
    <t>maggio 2020</t>
  </si>
  <si>
    <t>Quotidiani ordini diretti - GEDI</t>
  </si>
  <si>
    <t>Abbonamento Banca dati Italgiureweb</t>
  </si>
  <si>
    <t>Settembre 2020</t>
  </si>
  <si>
    <t>Acquisto abbonamenti e banche dati -coperto da FPV</t>
  </si>
  <si>
    <t>RILEGATURA PERIODICI E ALTRO MATERIALE</t>
  </si>
  <si>
    <t>Servizio di rilegatura</t>
  </si>
  <si>
    <t>Servizio di rilegatura - coperto da FPV</t>
  </si>
  <si>
    <t xml:space="preserve">Reimputazione da riaccertamento  </t>
  </si>
  <si>
    <t>SERVIZIO CATALOGAZIONE</t>
  </si>
  <si>
    <t>Servizio di registrazione catalografica</t>
  </si>
  <si>
    <t>Katia Ferri</t>
  </si>
  <si>
    <t>ACQUISTO RISORSE DIGITALI CONDIVISE CON COBIRE</t>
  </si>
  <si>
    <t>Acquisto Banca dati Il sole 24 ore</t>
  </si>
  <si>
    <t>contratto in corso</t>
  </si>
  <si>
    <t>Acquisto sistema Leggi d'Italia</t>
  </si>
  <si>
    <t>MANUTENZIONE CLASSIFICATORI BIBLIOTECA/ARCHIVIO</t>
  </si>
  <si>
    <t>Manutenzione classificatori</t>
  </si>
  <si>
    <t>marzo 2020</t>
  </si>
  <si>
    <t>TRASFERIMENTO RISORSE PER LA GESTIONE DELLA BIBLIOTECA CROCETTI</t>
  </si>
  <si>
    <t>Contributo Università degli studi di Firenze per biblioteca Crocetti</t>
  </si>
  <si>
    <t>PARTECIPAZIONE A ORGANISMI ASSOCIATIVI</t>
  </si>
  <si>
    <t>Adesioni associazioni</t>
  </si>
  <si>
    <t xml:space="preserve">ACQUISTO RISORSE DIGITALI CONDIVISE CON COBIRE - RISORSE VINCOLATE </t>
  </si>
  <si>
    <t>Acquisto risorse digitali</t>
  </si>
  <si>
    <t>TRASFERIMENTO RISORSE GIUNTA REGIONALE PER CONTRIBUTO ANAC</t>
  </si>
  <si>
    <t>Trasferimento Giunta Regionale per contributo Anac</t>
  </si>
  <si>
    <t>CORECOM - MISSIONI COMPONENTI CORECOM PER LA GESTIONE DELLE DELEGHE</t>
  </si>
  <si>
    <t>missioni componenti Corecom</t>
  </si>
  <si>
    <t>CORECOM - SERVIZI PER RELAZIONI PUBBLICHE. MOSTRE E CONVEGNI PER LA GESTIONE DELLE DELEGHE</t>
  </si>
  <si>
    <t>CORECOM - RELATORI CONVEGNI PER LA GESTIONE DELLE DELEGHE</t>
  </si>
  <si>
    <t>SERVIZIO DI RISCONTRO INVENTARIALE</t>
  </si>
  <si>
    <t>Servizio di riscontro inventariale straordinario</t>
  </si>
  <si>
    <t>CORECOM - PREMI A IMPRESE PER L'ATTUAZIONE DEL PIANO DI ATTIVITA</t>
  </si>
  <si>
    <t>Premio migliore produzione tv locale</t>
  </si>
  <si>
    <t>CORECOM - BENI PER RELAZIONI PUBBLICHE. MOSTRE E CONVEGNI PER LA GESTIONE DELLE DELEGHE</t>
  </si>
  <si>
    <t>Beni per relazioni pubbliche, mostre e convegni</t>
  </si>
  <si>
    <t>CORECOM - ATTIVITA DI COMUNICAZIONE SULLE FUNZIONE DELEGATE DA AGCOM</t>
  </si>
  <si>
    <t>Attività di comunicazione sulle funzioni delegate da AGCOM</t>
  </si>
  <si>
    <t>ACQUISTO BENI DI CONSUMO PER BIBLIOTECA</t>
  </si>
  <si>
    <t>Segnaletica per Biblioteca</t>
  </si>
  <si>
    <t>BENI DI RAPPRESENTANZA PRESIDENTE CORECOM</t>
  </si>
  <si>
    <t>Beni di rappresentanza</t>
  </si>
  <si>
    <t>INTERVENTI DI VALORIZZAZIONE DELLA MEMORIA DELLA TOSCANA - ARMADIO DELLA MEMORIA - ENTI LOCALI L.R. 10/2020</t>
  </si>
  <si>
    <t>Interventi di valorizzazione della memoria della Toscana. Costituzione dell’archivio documentale denominato “Armadio della memoria"</t>
  </si>
  <si>
    <t>INTERVENTI DI VALORIZZAZIONE DELLA MEMORIA DELLA TOSCANA - ARMADIO DELLA MEMORIA - ISTITUZIONI SOCIALI PRIVATE L.R. 10/2020</t>
  </si>
  <si>
    <t>CORECOM – SPESE PER PUBBLICHE AFFISSIONI AFFERENTI L’ATTIVITA’ DI COMUNICAZIONE SULLE FUNZIONI DELEGATE DA AGCOM</t>
  </si>
  <si>
    <t>Spese per pubbliche affissioni</t>
  </si>
  <si>
    <t>ACQUISTO  ATTREZZATURE PER BIBLIOTECA</t>
  </si>
  <si>
    <t>Acquisto scale per bilioteca</t>
  </si>
  <si>
    <t>ACQUISTO ARREDI PER BIBLIOTECA/ARCHIVIO</t>
  </si>
  <si>
    <t>Acquisto armadi compatti per Archivio</t>
  </si>
  <si>
    <t>INDENNITA' DI CARICA CONSIGLIERI</t>
  </si>
  <si>
    <t xml:space="preserve">Bilancio e finanze                         </t>
  </si>
  <si>
    <t>INDENNITA' DI FUNZIONE CONSIGLIERI</t>
  </si>
  <si>
    <t>RIMBORSO ESERCIZIO MANDATO-RIMBORSO FISSO CONSIGLIERI</t>
  </si>
  <si>
    <t>RIMBORSO ESERCIZIO MANDATO - RIMBORSO VARIABILE CONSIGLIERI</t>
  </si>
  <si>
    <t>RIMBORSO ESERCIZIO MANDATO  - RIMBORSO KM CONSIGLIERI</t>
  </si>
  <si>
    <t>ONERI IRAP CONSIGLIERI</t>
  </si>
  <si>
    <t>INDENNITA' DI CARICA ASSESSORI</t>
  </si>
  <si>
    <t>INDENNITA' DI FUNZIONE ASSESSORI</t>
  </si>
  <si>
    <t>RIMBORSO MANDATO ASSESSORI</t>
  </si>
  <si>
    <t>ONERI IRAP ASSESSORI</t>
  </si>
  <si>
    <t>MISSIONI ITALIA CONSIGLIERI</t>
  </si>
  <si>
    <t>INDENNITA' DI FINE MANDATO (l.r. 3/2009)</t>
  </si>
  <si>
    <t>Indennità di fine mandato</t>
  </si>
  <si>
    <t>Ticci SIliana</t>
  </si>
  <si>
    <t>IRAP INDENNITA' DI FINE MANDATO (l.r. 3/2009)</t>
  </si>
  <si>
    <t>Irap indennità di fine mandato</t>
  </si>
  <si>
    <t>ASSEGNI VITALIZI DIRETTI E INDIRETTI (l.r. 3/2009)</t>
  </si>
  <si>
    <t>IRAP ASSEGNI VITALIZI DIRETTI E INDIRETTI (l.r. 3/2009)</t>
  </si>
  <si>
    <t>CONTRIBUTO PER IL FUNZIONAMENTO DEI GRUPPI CONSILIARI (l.r.83/2012)</t>
  </si>
  <si>
    <t>CONTRIBUTO PER IL FUNZIONAMENTO DEI GRUPPI CONSILIARI  (5.000,00 x consigliere)</t>
  </si>
  <si>
    <t>ONERI IRAP SU LAVORO AUTONOMO OCCASIONALE E ALTRI REDDITI</t>
  </si>
  <si>
    <t>Oneri IRAP Giunta regionale su lavoro autonomo occasionale e altri redditi</t>
  </si>
  <si>
    <t>RIMBORSO ALLA SEZIONE REGIONALE DI CONTROLLO DELLA CORTE DEI CONTI PER LA REGIONE TOSCANA (Art. 7. c. 8. l. 131/03) -</t>
  </si>
  <si>
    <t>RIMBORSO ALLA SEZIONE REGIONALE DI CONTROLLO DELLA CORTE DEI CONTI PER LA REGIONE TOSCANA (Art. 7, c. 8, l. 131/03) -</t>
  </si>
  <si>
    <t>IRAP SU TIROCINI FORMATIVI A TITOLO ONEROSO PRESSO IL CONSIGLIO REGIONALE</t>
  </si>
  <si>
    <t>INAIL SU TIROCINI FORMATIVI A TITOLO ONEROSO PRESSO IL CONSIGLIO REGIONALE</t>
  </si>
  <si>
    <t>Contributi e INAIL da prevedersi nel caso di attivazione di tirocini formativi noncurriculari</t>
  </si>
  <si>
    <t>IRAP SU COMPENSI E RIMBORSI ANALITICI SPESE DOCENTI PER FORMAZIONE OLI</t>
  </si>
  <si>
    <t>IRAP PER COMPENSI E RIMBORSI SPESE RELATORI CONVEGNI E RIUNIONI OLI</t>
  </si>
  <si>
    <t>ONERI INPS QUOTA 2/3 SU COMPETENZE DOCENTI CORSI FORMAZIONE OLI</t>
  </si>
  <si>
    <t>INPS 2/3 SU COMPETENZE FORMAZIONE OLI</t>
  </si>
  <si>
    <t>IRAP SU INDENNITA' E RIMBORSI SPESE DIFENSORE CIVICO</t>
  </si>
  <si>
    <t>IRAP SU MISSIONI DIFENSORE CIVICO</t>
  </si>
  <si>
    <t>IRAP SU INDENNITA' E  RIMBORSO SPESE CORECOM</t>
  </si>
  <si>
    <t>IRAP SU INDENNITA' R RIMBORSO SPESE CORECOM</t>
  </si>
  <si>
    <t>IRAP SU MISSIONI COMPONENTI CORECOM</t>
  </si>
  <si>
    <t xml:space="preserve">IRAP SU EROGAZIONI PREMI </t>
  </si>
  <si>
    <t xml:space="preserve">Irap su erogazioni premi </t>
  </si>
  <si>
    <t>IRAP SU INDENNITA' COMMISSIONE PARI OPPORTUNITA'</t>
  </si>
  <si>
    <t>IRAP RIMBORSO SPESE COMMISSIONE PARI OPPORTUNITA'</t>
  </si>
  <si>
    <t>IRAP SU MISSIONI COMPONENTI PARI OPPORTUNITA'</t>
  </si>
  <si>
    <t>IRAP SU GETTONI E INDENNITA' CAL</t>
  </si>
  <si>
    <t>IRAP SU RIMBORSO KM MISSIONI MEMBRI CONFERENZA PERMANENTE AUTONOMIE SOCIALI</t>
  </si>
  <si>
    <t>IRAP SU RIMBORSI SPESE E KM MISSIONI MEMBRI CONFERENZA PERMANENTE AUTONOMIE SOCIALI</t>
  </si>
  <si>
    <t>IRAP SU EMOLUMENTI AUTORITA' REGIONALE PER LA PARTECIPAZIONE</t>
  </si>
  <si>
    <t>IRAP SU EMOLUMENTI AUTORITA REGIONALE PER LA PARTECIPAZIONE</t>
  </si>
  <si>
    <t>IRAP MISSIONI AUTORITA' REGIONALE PER LA PARTECIPAZIONE</t>
  </si>
  <si>
    <t>IRAP SU EMOLUMENTI COLLEGIO DI GARANZIA L.R. 34/2008</t>
  </si>
  <si>
    <t>IRAP SU INDENNITA'  E RIMBORSO SPESE GARANTE PER L'INFANZIA E L'ADOLESCENZA</t>
  </si>
  <si>
    <t>IRAP SU INDENNITA'  E RIMBORSO SPESE GARANTE PER INFANZIA E  ADOLESCENZA</t>
  </si>
  <si>
    <t>IRAP SU RIMBORSO KM MISSIONI- GARANTE PER L'INFANZIA E L'ADOLESCENZA</t>
  </si>
  <si>
    <t>IRAP SU MISSIONI- GARANTE PER L'INFANZIA E L'ADOLESCENZA</t>
  </si>
  <si>
    <t>-IRAP SU MISSIONI -GARANTE PER LE PERSONE SOTTOPOSTE A MISURE RESTRITTIVE DELLA LIBERTA? PERSONALE</t>
  </si>
  <si>
    <t>Irap su rimborso chilometrico missioni -garante per le persone sottoposte a misure restrittive della liberta personale</t>
  </si>
  <si>
    <t>BENI E MATERIALI DI CONSUMO</t>
  </si>
  <si>
    <t>Fornitura acqua in boccioni</t>
  </si>
  <si>
    <t>Contratto in esecuzione</t>
  </si>
  <si>
    <t>Alessandro Berti</t>
  </si>
  <si>
    <t>SPESE MINUTE SOSTENUTE TRAMITE FONDO ECONOMALE - ACQUISTO BENI E MATERIALI DI CONSUMO</t>
  </si>
  <si>
    <t>Acquisto carta, cancelleria e stampati</t>
  </si>
  <si>
    <t>Acquisto accessori per uffici</t>
  </si>
  <si>
    <t>Acquisto materiale informatico</t>
  </si>
  <si>
    <t>Acquisto altri beni e materiali di consumo</t>
  </si>
  <si>
    <t>SPESE E COMMISSIONI PER SERVIZIO DI TESORERIA</t>
  </si>
  <si>
    <t>Spese per servizio di Tesoreria</t>
  </si>
  <si>
    <t>SPESE MINUTE SOSTENUTE TRAMITE FONDO ECONOMALE - IMPOSTE E TASSE A CARICO DELL'ENTE</t>
  </si>
  <si>
    <t>Imposte e tasse a carico dell'Ente</t>
  </si>
  <si>
    <t>ONERI IRAP SU DOCENZE INTERVENTI OBBLIGATORI DI FORMAZIONE</t>
  </si>
  <si>
    <t>Irap su competenze imponibili per formazione obbigatoria</t>
  </si>
  <si>
    <t>SPESE MINUTE SOSTENUTE TRAMITE FONDO ECONOMALE - SPESE PER ACQUISTO VALORI BOLLATI</t>
  </si>
  <si>
    <t>Spese per acquisto marche da bollo</t>
  </si>
  <si>
    <t>SPESE MINUTE SOSTENUTE TRAMITE FONDO ECONOMALE - SPESE POSTALI</t>
  </si>
  <si>
    <t>Spese postali  e per spedizioni</t>
  </si>
  <si>
    <t>CANONI TELEVISIVI A CARICO DELL'ENTE</t>
  </si>
  <si>
    <t>Rinnovo canone speciale RAI immobile via Cavour 2-4-6-8</t>
  </si>
  <si>
    <t>Rinnovo canone speciale RAI immobile via Cavour 18</t>
  </si>
  <si>
    <t>IRAP SU INDENNITA' E  RIMBORSI SPESE GARANTE DELLE PERSONE SOTTOPOSTE A MISURE RESTRITTIVE DELLA LIBERTA' PERSONALE</t>
  </si>
  <si>
    <t>IRAP SU INDENNITA' E  RIMBORSI SPESE GARANTE DELLE PERSONE SOTTOPOSTE A MISURE RESTRITTIVE DELLA LIBERTA? PERSONALE</t>
  </si>
  <si>
    <t>SPESE MINUTE SOSTENUTE TRAMITE FONDO ECONOMALE - SPESE PER ACQUISTO SERVIZI DIVERSI</t>
  </si>
  <si>
    <t>Spese per acquisto servizi diversi</t>
  </si>
  <si>
    <t>SPESE MINUTE SOSTENUTE TRAMITE FONDO ECONOMALE - ACQUISTO SERVIZI DIVERSI PER AUTOPARCO</t>
  </si>
  <si>
    <t>servizi diversi permessi Ztl</t>
  </si>
  <si>
    <t>20</t>
  </si>
  <si>
    <t xml:space="preserve">FONDO SPECIALE PER FINANZIAMENTO UNA TANTUM NUOVI PROVVEDIMENTI LEGISLATIVI DEL CONSIGLIO REGIONALE - SPESE CORRENTI </t>
  </si>
  <si>
    <t>fondo speciale per finanziamento una tantum nuovi provvedimenti legislativi del consiglio regionale - spese corrente</t>
  </si>
  <si>
    <t>IRAP SU TIROCINI FORMATIVI CORECOM - RISORSE AGCOM</t>
  </si>
  <si>
    <t>IRAP su tirocini formativi  Corecom</t>
  </si>
  <si>
    <t>INAIL SU TIROCINI FORMATIVI CORECOM - RISORSE AGCOM</t>
  </si>
  <si>
    <t>INAIL su tirocini formativi  Corecom</t>
  </si>
  <si>
    <t>ONERI PREVIDENZIALI QUOTA 2/3 A CARICO ENTE SU PRESTAZIONE DI LAVORO AUTONOMO</t>
  </si>
  <si>
    <t xml:space="preserve">INPS 2/3 A CARICO DELL'ENTE SU PRESTAZIONI LAVORO AUTONOMO E RIMBORSI SPESE  </t>
  </si>
  <si>
    <t>SPESE SOSTENUTE TRAMITE FONDO ECONOMALE SPESE PER MANUTENZIONE ORDINARIA E RIPARAZIONE VETTURE PARCO AUTO</t>
  </si>
  <si>
    <t>Manutenzione vetture parco auto e piccole riparazioni</t>
  </si>
  <si>
    <t>SPESE MINUTE SOSTENUTE TRAMITE FONDO ECONOMALE - ACQUISTO BENI E MATERIALI DI CONSUMO VEICOLI PARCO AUTO</t>
  </si>
  <si>
    <t>CORECOM GESTIONE DELLE DELEGHE - IRAP SU RIMBORSO KM MISSIONI</t>
  </si>
  <si>
    <t>Irap su rimborso Km missioni componenti Corecom gestione deleghe</t>
  </si>
  <si>
    <t>ONERI (IMPOSTA DI BOLLO) PER SERVIZIO DI TESORERIA</t>
  </si>
  <si>
    <t>Spesa oneri per servizio di tesoreria - bolli su mandati di pagamento</t>
  </si>
  <si>
    <t>VERSAMENTO IVA ALLA GIUNTA REGIONALE SU FATTURE EMESSE DAL CONSIGLIO PER LA GESTIONE COMMERCIALE USO SALE CONSILIARI</t>
  </si>
  <si>
    <t>Versamento Iva alla Giunta regionale sulle fatture emesse per la gestione commerciale delle sale Consiliari</t>
  </si>
  <si>
    <t>CORECOM GESTIONE DELLE DELEGHE - IRAP SU COMPETENZE RELATORI CONVEGNI</t>
  </si>
  <si>
    <t>Oneri Irap su competenze relatori convegni - gestione deleghe Corecom</t>
  </si>
  <si>
    <t>CORECOM GESTIONE DELLE DELEGHE - INPS QUOTA 2/3 SU COMPETENZE RELATORI CONVEGNI</t>
  </si>
  <si>
    <t>Corecom - Inps 2/3 su competenze relatori convegni per la gestione delle deleghe</t>
  </si>
  <si>
    <t>ONERI INPS  QUOTA 2/3 PER COMPENSI E RIMBORSI SPESE RELATORI CONVEGNI E RIUNIONI OLI</t>
  </si>
  <si>
    <t>Oneri Inps 2/3 su competenze relatori Oli</t>
  </si>
  <si>
    <t>ONERI IRAP SU DOCENTI CORSO DI FORMAZIONE NON OBBLIGATORIA</t>
  </si>
  <si>
    <t>Oneri Irap su documenti corso di formazione non obbligatoria</t>
  </si>
  <si>
    <t>ONERI IRAP SU INCARICHI E CONSULENZE PER PRESTAZIONI DI LAVORO AUTONOMO OCCASIONALE</t>
  </si>
  <si>
    <t>Oneri Irap su incarichi e consulenze per prestazioni di lavoro autonomo occasionale</t>
  </si>
  <si>
    <t>ONERI PREVIDENZIALI QUOTA 2/3 A CARICO ENTE SU DOCENZE FORMAZIONE NON OBBLIGATORIA</t>
  </si>
  <si>
    <t>Oneri previdenziali quota 2/3 a carico ente su docenze  formazione non obbligatoria</t>
  </si>
  <si>
    <t>ONERI PREVIDENZIALI QUOTA 2/3 A CARICO ENTE SU INCARICHI E CONSULENZE PER PRESTAZIONE DI LAVORO AUTONOMO OCCASIONALE</t>
  </si>
  <si>
    <t>oneri previdenziali quota 2/3 a carico ente su incarichi e consulenze per prestazione di lavoro autonomo occasionale</t>
  </si>
  <si>
    <t>ONERI PREVIDENZIALI QUOTA 2/3 A CARICO ENTE SU DOCENZE FORMAZIONE OBBLIGATORIA</t>
  </si>
  <si>
    <t>INPS SU FORMAZIONE OBBLIGATORIA DEL PERSONALE DEL CONSIGLIO</t>
  </si>
  <si>
    <t>99</t>
  </si>
  <si>
    <t>ritenute erariali su contributi 4%</t>
  </si>
  <si>
    <t>VERSAMENTO RITENUTE FISCALI APPLICATE SU REDDITI CONSIGLIERI ASSESSORI. ORGANISMI ESTERNI E ALTRI REDDITI ASSIMILATI A LAVORO DIPENDENTE</t>
  </si>
  <si>
    <t>versamento ritenute fiscali applicate su redditi consiglieri assessori, organismi esterni e altri redditi assimilati a lavoro dipendente</t>
  </si>
  <si>
    <t>ritenute erariali applicate su redditi da lavoro occasionale e autonomo</t>
  </si>
  <si>
    <t>VERSAMENTO RITENUTE ERARIALI SPLIT PAYMENT ART. 17 TER DPR 633/1972</t>
  </si>
  <si>
    <t>versamento ritenute erariali split payment art. 17 ter dpr 633/1972</t>
  </si>
  <si>
    <t>RIDUZIONE SU COMPENSI DIPENDENTI PUBBLICI ART.1COMMA 126 L.662/96 E DPCM 486/98</t>
  </si>
  <si>
    <t>riduzione su compensi dipendenti pubblici art.1comma 126 l.662/96 e dpcm 486/98</t>
  </si>
  <si>
    <t>VERSAMENTO  RITENUTE PREVIDENZIALI E ASSISTENZIALI SU REDDITI DI LAVORO AUTONOMO</t>
  </si>
  <si>
    <t>versamento  ritenute previdenziali e assistenziali su lavoro autonomo</t>
  </si>
  <si>
    <t>VERSAMENTO RITENUTE PREVIDENZIALI E ASSISTENZIALI SU REDDITI ASSIMILATI A LAVORO DIPENDENTE - quota 1/3</t>
  </si>
  <si>
    <t>versamento ritenute previdenziali e assistenziali su redditi assimilati a lavoro dipendente - quota 1/3</t>
  </si>
  <si>
    <t>RESTITUZIONE ANTICIPI ECONOMALI</t>
  </si>
  <si>
    <t>restituzione anticipi economali</t>
  </si>
  <si>
    <t>VERSAMENTO ALL'ECONOMO DEL CONSIGLIO DEL FONDO  ECONOMALE - CASSA ECONOMALE</t>
  </si>
  <si>
    <t>versamento all'economo del consiglio del fondo  economale - cassa economale</t>
  </si>
  <si>
    <t>RITENUTE ERARIALI SU  PREMI</t>
  </si>
  <si>
    <t>ritenute erariali su  premi</t>
  </si>
  <si>
    <t>VERSAMENTO ALL'ECONOMO DEL CONSIGLIO DEL FONDO  ECONOMALE - CONTO CORRENTE ECONOMALE</t>
  </si>
  <si>
    <t>versamento all'economo del consiglio del fondo  economale - conto corrente economale</t>
  </si>
  <si>
    <t>SPESE NON ANDATE A BUON FINE</t>
  </si>
  <si>
    <t>Spese non andate a buon fine (Iban estinto o restituiti dal percipiente)</t>
  </si>
  <si>
    <t>VERSAMENTO ALLA GIUNTA REGIONALE TRATTENUTE OBBLIGATORIE (ART.. 4 C. 1 L.R. 3/2009)</t>
  </si>
  <si>
    <t>versamento giunta regionale trattenute obbligatorie (art.. 4 c. 1 l.r. 3/2009)  su emolumenti Consiglieri</t>
  </si>
  <si>
    <t>VERSAMENTO TRATTENUTA ASSICURAZIONE PREVIDENZIALE INTEGRATIVA DEI CONSIGLIERI E ASSESSORI REGIONALI - ART. 24 BIS L.R. 3/2009</t>
  </si>
  <si>
    <t>versamento trattenuta assicurazione previdenziale integrativa dei consiglieri e assessori regionali - art. 24 bis l.r. 3/2009</t>
  </si>
  <si>
    <t>VERSAMENTO TRATTENUTA PER ATTI DI LIBERALITA' O ACQUISIZIONE SERVIZI CONNESSI ALL'ESERCIZIO DEL MANDATO DEI CONSIGLIERI E ASSESSORI REGIONALI - ART. 24 TER L.R. 3/2009</t>
  </si>
  <si>
    <t>versamento trattenuta per atti di liberalita' o acquisizione servizi connessi all'esercizio del mandato dei consiglieri e assessori regionali - art. 24 ter l.r. 3/2009</t>
  </si>
  <si>
    <t>VERSAMENTO TRATTENUTA PER INTERVENTO SOSTITUTIVO CODICE APPALTI ED EQUITALIA</t>
  </si>
  <si>
    <t>Uscite per partite di giro - intervento sostitutivo ed Equitalia</t>
  </si>
  <si>
    <t>VERSAMENTO ALL'ASSOCIAZIONE EX CONSIGLIERI QUOTA TRATTENUTA SU ASSEGNI VITALIZI</t>
  </si>
  <si>
    <t>Versamento quota associativa Associazione Ex Consigliore</t>
  </si>
  <si>
    <t>VERSAMENTO A PRIVATI TRATTENUTA PIGNORAMENTI E CESSIONI DEL QUINTO SU EMOLUMENTI CONSIGLIERI ED EX CONSIGLIERI</t>
  </si>
  <si>
    <t>versamento a privati trattenuta pignoramenti e cessioni del quinto su emolumenti consiglieri ed ex consiglieri</t>
  </si>
  <si>
    <t>VERSAMENTO A SOGGETTI GIURIDICI TRATTENUTA PIGNORAMENTI E CESSIONI DEL QUINTO SU EMOLUMENTI CONSIGLIERI ED EX CONSIGLIERI</t>
  </si>
  <si>
    <t>Cessioni del quinto</t>
  </si>
  <si>
    <t>Pignoramenti</t>
  </si>
  <si>
    <t>VERSAMENTO SOMME RECUPERATE SU REDDITI ASSIMILATI A LAVORO DIPENDENTE</t>
  </si>
  <si>
    <t>Versamento somme recuperate su redditi assimilati a lavoro dipendente</t>
  </si>
  <si>
    <t>VERSAMENTO DELL'IRAP DA PARTE DELLA REGIONE IN QUALITÀ DI SOGGETTO PASSIVO D'IMPOSTA  (D.LGS. 15 DICEMBRE 1997, N.446)</t>
  </si>
  <si>
    <t xml:space="preserve">Versamento irap da parte della Regione Toscana come soggetto passivo di imposta </t>
  </si>
  <si>
    <t>FONDO PLURIENNALE VINCOLATO SPESA - PER COPERTURA SPESA ESERCIZI SUCCESSIVI MISS 01 PROGR 103 TIT 1</t>
  </si>
  <si>
    <t>Quota FPV spesa</t>
  </si>
  <si>
    <t>Fpv a copertura spesa esercizi successivi reimputata sul 2021 (riaccertamento ordinario 2017)</t>
  </si>
  <si>
    <t>08</t>
  </si>
  <si>
    <t>FONDO PLURIENNALE VINCOLATO SPESA - PER COPERTURA SPESA ESERCIZI SUCCESSIVI MISS 01 PROG 108 TIT 1</t>
  </si>
  <si>
    <t>Fpv a copertura spesa esercizi successivi (riaccertamento aprile 2018)</t>
  </si>
  <si>
    <t>FONDO PLURIENNALE VINCOLATO SPESA - PER COPERTURA SPESA ESERCIZI SUCCESSIVI MISS 05 PROG 502 TIT 1</t>
  </si>
  <si>
    <t>Fpv a copertura spesa esercizi successivi (riaccertamento febbraio 2019)</t>
  </si>
  <si>
    <t>EMOLUMENTI COLLEGIO DI GARANZIA (L.R. 34/2008)</t>
  </si>
  <si>
    <t xml:space="preserve">Direzione di area Assistenza istituzionale                                         </t>
  </si>
  <si>
    <t>Erogazione emolumenti componenti il Collegio</t>
  </si>
  <si>
    <t>Barbara Cocchi</t>
  </si>
  <si>
    <t>TRASCRIZIONI SEDUTE CONSILIARI E SEDUTE COMMISSIONI CONSILIARI</t>
  </si>
  <si>
    <t>Stenotipia sedute Aula e commissione</t>
  </si>
  <si>
    <t>Alessandro Tonarelli</t>
  </si>
  <si>
    <t>TELEFONIA FISSA GRUPPI CONSILIARI</t>
  </si>
  <si>
    <t xml:space="preserve">Organizzazione e personale. Informatica                                   </t>
  </si>
  <si>
    <t>Servizi telefonia fissa</t>
  </si>
  <si>
    <t>COSTO SPESE TELEFONICHE - QUOTA A CARICO GRUPPI CONSILIARI</t>
  </si>
  <si>
    <t xml:space="preserve"> Telefonia fissa quota a carico gruppi consiliari</t>
  </si>
  <si>
    <t>TELEFONIA FISSA (STRUTTURA)</t>
  </si>
  <si>
    <t>Servizi telefonia fissa Struttura</t>
  </si>
  <si>
    <t>TELEFONIA MOBILE (CONSIGLIERI)</t>
  </si>
  <si>
    <t>Servizi di telefonia mobile Consiglieri</t>
  </si>
  <si>
    <t>TELEFONIA MOBILE (DIPENDENTI)</t>
  </si>
  <si>
    <t>Servizi di telefonia mobile per i dipendenti</t>
  </si>
  <si>
    <t>TELEFONIA MOBILE (SIM) - (Traffico dati)</t>
  </si>
  <si>
    <t>Servizi di telefonia mobile Sim</t>
  </si>
  <si>
    <t>SERVIZI DI CONNETTIVITA'</t>
  </si>
  <si>
    <t>Servizi di connettività RTRT</t>
  </si>
  <si>
    <t>COSTO SPESE TELEFONICHE - QUOTA A CARICO CONSIGLIERI</t>
  </si>
  <si>
    <t>Costi a carico Consiglieri in relazione ai servizi di telefonia mobile</t>
  </si>
  <si>
    <t>MATERIALE INFORMATICO CONSUMABILI E ALTRI BENI DI CONSUMO</t>
  </si>
  <si>
    <t>Acquisto materiale informatico consumabili</t>
  </si>
  <si>
    <t>anno 2020</t>
  </si>
  <si>
    <t>SERVIZI DI SUPPORTO ALLE POSTAZIONI DI LAVORO E RELATIVA MANUTENZIONE</t>
  </si>
  <si>
    <t>Adesione a contratto aperto della GR per "fornitura beni e servizi per la gestione integrata delle postazioni di lavoro - Assistenza utenti</t>
  </si>
  <si>
    <t>Marco Caldini</t>
  </si>
  <si>
    <t>GESTIONE E MANUTENZIONE APPLICAZIONI</t>
  </si>
  <si>
    <t>Assistenza Raccolta Normativa Open Norma anno 2020</t>
  </si>
  <si>
    <t>Servizio di assistenza software protocollo</t>
  </si>
  <si>
    <t>Manutenzione orologi marcatempo</t>
  </si>
  <si>
    <t>Servizio assistenza software video assemblea</t>
  </si>
  <si>
    <t>Manutenzione e assistenza procedura atti  (per sedute UP) per il 2020</t>
  </si>
  <si>
    <t>Google app</t>
  </si>
  <si>
    <t>Manutenzione CMD Build</t>
  </si>
  <si>
    <t xml:space="preserve">Servizio di gestione dell'applicativo per adempimenti ANAC e trasparenza </t>
  </si>
  <si>
    <t>Canone disaster recovery</t>
  </si>
  <si>
    <t>Acquisizione applicazioni per il Consiglio regionale e relative manutenzioni</t>
  </si>
  <si>
    <t>SERVIZI DI SICUREZZA</t>
  </si>
  <si>
    <t>Adesione Convenzione Consip per manutenzione apparati di sicurezza</t>
  </si>
  <si>
    <t>SERVIZI DI RETE PER TRASMISSIONE DATI E VOIP E RELATIVA MANUTENZIONE</t>
  </si>
  <si>
    <t>Adesione convenzione Fastweb per servizi ed interventi su cablaggio</t>
  </si>
  <si>
    <t>NOLEGGIO FOTOCOPIATRICI/FAX</t>
  </si>
  <si>
    <t>Servizi accessori (accounting, fax etc) su fotocopiatrici</t>
  </si>
  <si>
    <t>Adesione a CONSIP fornitura servizi di noleggio 40 multifunzione A3A colori</t>
  </si>
  <si>
    <t>Servizi su fotocopiatrici del Consiglio regionale</t>
  </si>
  <si>
    <t>NOLEGGIO DI IMPIANTI MACCHINARI E HARDWARE</t>
  </si>
  <si>
    <t>Noleggio monitor multimediali per comunicazione istituzionale</t>
  </si>
  <si>
    <t>in esecuzione</t>
  </si>
  <si>
    <t>LICENZE D'USO PER SOFTWARE</t>
  </si>
  <si>
    <t>Acquisto licenza Alfresco</t>
  </si>
  <si>
    <t>Acquisto Antivirus</t>
  </si>
  <si>
    <t>Acquisto licenze software per Mac</t>
  </si>
  <si>
    <t xml:space="preserve">Acquisto licenze software per Cabina di regia
</t>
  </si>
  <si>
    <t>RIMBORSO COMPENSI ALLA GIUNTA REGIONALE PER LAVORO STRAORDINARIO DEL PERSONALE  GIORNALISTICO A TEMPO INDETERMINATO DEL CONSIGLIO</t>
  </si>
  <si>
    <t>Straordinari effettuati dal personale giornalistico</t>
  </si>
  <si>
    <t>ACCERTAMENTI SANITARI</t>
  </si>
  <si>
    <t>Accertamenti sanitari</t>
  </si>
  <si>
    <t>RIMBORSO COMPENSI ALLA GIUNTA REGIONALE PER LAVORO STRAORDINARIO DEL PERSONALE  A TEMPO INDETERMINATO DEL CONSIGLIO</t>
  </si>
  <si>
    <t>Rimborso spese alla Giunta regionale per lavoro straordinario del personale a tempo indeterminato</t>
  </si>
  <si>
    <t>Contributo Anac procedure di gara</t>
  </si>
  <si>
    <t>ACQUISTO TITOLI DI TRASPORTO URBANO PER I DIPENDENTI DEL CONSIGLIO REGIONALE</t>
  </si>
  <si>
    <t>Acquisto titoli di trasporto urbano per i dipendenti del consiglio regionale</t>
  </si>
  <si>
    <t>SERVIZI PER L'INTEROPERABILITA' E LA COOPERAZIONE</t>
  </si>
  <si>
    <t>Acquisto Google Search</t>
  </si>
  <si>
    <t>RIMBORSO SOMME RELATIVE AL CONSUMO ENERGETICO ED AL COLLEGAMENTO TELEMATICO DEI DIPENDENTI DEL CONSIGLIO IN TELELAVORO</t>
  </si>
  <si>
    <t>Rimborso consumo energetico dipendenti telelavoro</t>
  </si>
  <si>
    <t>Rimborso spese ADSL</t>
  </si>
  <si>
    <t>SERVIZI PER I SISTEMI E RELATIVA MANUTENZIONE SUPPORTO AREA SISTEMISTICA</t>
  </si>
  <si>
    <t>Assistenza tecnica Cabina di regia</t>
  </si>
  <si>
    <t>Assistenza tecnica sistema di voto</t>
  </si>
  <si>
    <t>Adesione convenzione Fastweb per server, servizio desk e presidio</t>
  </si>
  <si>
    <t>Canone annuo 5 server presso TX</t>
  </si>
  <si>
    <t>servizio di assistenza cabina di regia per le attività dell'aula consiliare</t>
  </si>
  <si>
    <t>MANUTENZIONE ORDINARIA IMPIANTI E MACCHINARI CENTRALI TELEFONICHE</t>
  </si>
  <si>
    <t>Gestione e manutenzione centrali telefoniche nell'ambito dell'adesione alla convenzione Consip con il RTI Fastweb . Maticmind</t>
  </si>
  <si>
    <t>Servizi di assistenza e manutenzione impianto di videosorveglianza</t>
  </si>
  <si>
    <t xml:space="preserve">Assistenza e manutenzione fibra ottica </t>
  </si>
  <si>
    <t>Servizio di assistenza e manutenzione apparati di videosorveglianza</t>
  </si>
  <si>
    <t>RIMBORSO ALLA GIUNTA REGIONALE DELLA SPESA SOSTENUTA PER MISSIONI IN ITALIA DEL PERSONALE DEL CONSIGLIO REGIONALE</t>
  </si>
  <si>
    <t>Rimborso Giunta regionale della spesa di missione del personale del Consiglio</t>
  </si>
  <si>
    <t>Luca Bianchi</t>
  </si>
  <si>
    <t>SPESE DI MISSIONE ALL'ESTERO DEL PERSONALE DEL CONSIGLIO REGIONALE ED IN ITALIA DEL PERSONALE DI SEGRETERIA DELL'UFFICIO DI PRESIDENZA</t>
  </si>
  <si>
    <t xml:space="preserve">Missioni estero personale Consiglio e missione italia personale segreteria Ufficio presidenza </t>
  </si>
  <si>
    <t>RIMBORSO ALLA GIUNTA REGIONALE DELLA SPESA SOSTENUTA PER MISSIONI IN ITALIA DEL PERSONALE DEL CORECOM PER ATTIVITA DELEGATE</t>
  </si>
  <si>
    <t>Rimborso Giunta regionale della spesa di missione del personale Corecom per attività delegate</t>
  </si>
  <si>
    <t>SPESE DOVUTE A SANZIONI</t>
  </si>
  <si>
    <t>Spese dovute a sanzioni</t>
  </si>
  <si>
    <t>SOFTWARE E MANUTENZIONE EVOLUTIVA</t>
  </si>
  <si>
    <t>Servizio di assistenza e aggioramento piattaforma open source-Sviluppo sistema documentale CRT</t>
  </si>
  <si>
    <t>Assistenza remota postazione utenti-software di monitoraggio dei servizi</t>
  </si>
  <si>
    <t>Servizi integrazione Raccolta normativa</t>
  </si>
  <si>
    <t>Sviluppo siti web</t>
  </si>
  <si>
    <t>Sviluppo software Difensore Civico</t>
  </si>
  <si>
    <t>Sviluppo software per accesso gruppi di interesse alle sedute delle commissione</t>
  </si>
  <si>
    <t>Sviluppo software agenda digitale Consiglio</t>
  </si>
  <si>
    <t>Sviluppo software e manutenzione evolutiva</t>
  </si>
  <si>
    <t>Sviluppo CMD build</t>
  </si>
  <si>
    <t>SERVER</t>
  </si>
  <si>
    <t>Acquisto Antispam</t>
  </si>
  <si>
    <t>Acquisto di componenti per la nuova sala server</t>
  </si>
  <si>
    <t>POSTAZIONI DI LAVORO</t>
  </si>
  <si>
    <t>Adesione contratto aperto di Giunta - sostituzione postazioni di lavoro</t>
  </si>
  <si>
    <t>PERIFERICHE</t>
  </si>
  <si>
    <t>Acquisto periferiche a supporto PDL e cabina di regia</t>
  </si>
  <si>
    <t>APPARATI DI TELECOMUNICAZIONE</t>
  </si>
  <si>
    <t>Apparati di telecomunicazione</t>
  </si>
  <si>
    <t>APPARATI MULTIMEDIALI</t>
  </si>
  <si>
    <t>Apparati multimediali</t>
  </si>
  <si>
    <t>POSTAZIONI DI LAVORO PER GLI UFFICI DEL CORECOM PER LA GESTIONE DELLE DELEGHE</t>
  </si>
  <si>
    <t>Postazioni di lavoro Corecom gestione deleghe</t>
  </si>
  <si>
    <t>APPARATI MULTIMEDIALI PER OLI</t>
  </si>
  <si>
    <t>Apparati multimendiali per la gestione delle dirette Oli</t>
  </si>
  <si>
    <t>SVILUPPO SOFTWARE E MANUTENZIONE EVOLUTIVA PER OLI</t>
  </si>
  <si>
    <t>Interventi di manutenzione evolutiva su software/web OLI</t>
  </si>
  <si>
    <t>ASSICURAZIONE RCT E PRESTATORI D'OPERA</t>
  </si>
  <si>
    <t xml:space="preserve">Provveditorato, gare, contratti e manutenzione sedi                               </t>
  </si>
  <si>
    <t>assicurazione rct e prestatori d'opera 1 aprile 2019  31 marzo 2023</t>
  </si>
  <si>
    <t>ASSICURAZIONE RC PATRIMONIALE</t>
  </si>
  <si>
    <t>assicurazione responsabilità civile patrimoniale 31/3/2020 - 31/3/2023</t>
  </si>
  <si>
    <t>COSTO PREMI ASSICURATIVI - CONSIGLIERI. PRESIDENTE GIUNTA E ASSESSORI (Art. 24 c. 2 l.r. 3/2009)</t>
  </si>
  <si>
    <t xml:space="preserve">Servizi assicurativi "IPM" dal31 marzo 2019 al 30/9/2020 con eventuale proroga di 3 mesi fino al 31/12/2020 </t>
  </si>
  <si>
    <t>Servizi assicurativi "Infortuni" dal 31/3/2019 al 30/9/2020 co eventuale proroga di 3 mesi  fino al 31/12/2020</t>
  </si>
  <si>
    <t>BENI E MATERIALE DI CONSUMO</t>
  </si>
  <si>
    <t>Acquisto di materiale di consumo per la mensa</t>
  </si>
  <si>
    <t xml:space="preserve">acquisto acqua in boccioni </t>
  </si>
  <si>
    <t>Fabio Cocchi</t>
  </si>
  <si>
    <t>MANUTENZIONE E RIPARAZIONE DI ATTREZZATURE MENSA</t>
  </si>
  <si>
    <t>Manutenzione e riparazione di attrezzature mensa</t>
  </si>
  <si>
    <t>NOLEGGIO BENI DI TERZI</t>
  </si>
  <si>
    <t>Noleggio tovagliato</t>
  </si>
  <si>
    <t>Noleggio erogatori acqua in boccioni</t>
  </si>
  <si>
    <t>CANONE DI LOCAZIONE</t>
  </si>
  <si>
    <t>Locazione Palazzo Pentellini</t>
  </si>
  <si>
    <t>IMPOSTA DI REGISTRO SU LOCAZIONE</t>
  </si>
  <si>
    <t>Imposta di registro Palazzo Pentellini</t>
  </si>
  <si>
    <t>NOLEGGIO OPERATIVO SENZA CONDUCENTE</t>
  </si>
  <si>
    <t>Noleggio Parco auto (auto a guida libera) anno 2020</t>
  </si>
  <si>
    <t>Noleggio Parco auto (auto presidente) anno 2020</t>
  </si>
  <si>
    <t>CARBURANTI</t>
  </si>
  <si>
    <t>Acquisto carburante per autoparco</t>
  </si>
  <si>
    <t>PEDAGGI. CANONI E PARCHEGGI AUTOVETTURE PARCO AUTO</t>
  </si>
  <si>
    <t>Pedaggi parcheggi relativi ad autovetture parco auto</t>
  </si>
  <si>
    <t>ALTRE SPESE DI ESERCIZIO E MOVIMENTAZIONE AUTOVETTURE  PARCO AUTO</t>
  </si>
  <si>
    <t>Altre spese di esercizio per autovetture parco auto</t>
  </si>
  <si>
    <t>CONSUMO ENERGIA ELETTRICA</t>
  </si>
  <si>
    <t>Consumo energia elettrica bassa tensione</t>
  </si>
  <si>
    <t>Consumo energia elettrica media tensione</t>
  </si>
  <si>
    <t>CONSUMO GAS</t>
  </si>
  <si>
    <t>Consumo gas - anno termico 1/10/2019 - 30/09/2020 periodo 1° gennaio - 30/9/2020</t>
  </si>
  <si>
    <t>Consumo gas - anno termico 1/10/2020 - 30/09/2021 - periodo 1/10-31/12/2020</t>
  </si>
  <si>
    <t>CONSUMO ACQUA POTABILE</t>
  </si>
  <si>
    <t>Fornitura acqua per 2 utenze (dirette) ubicate in Via Cavour 4, Via Ricasoli 11</t>
  </si>
  <si>
    <t>Fornitura acqua e servizi lettura e contabilizzazione n. 5 utenze relative ad "Utenza raggruppata" ubicate in Via Cavour 16, Via Cavour 18 e Via Ricasoli 27</t>
  </si>
  <si>
    <t>UTENZE CONDOMINIALI</t>
  </si>
  <si>
    <t>Oneri condominiali anno 2020</t>
  </si>
  <si>
    <t>09</t>
  </si>
  <si>
    <t>SMALTIMENTO RIFIUTI INGOMBRANTI E SPECIALI</t>
  </si>
  <si>
    <t>servizio a canone ed extracanone  smaltimento rifiuti</t>
  </si>
  <si>
    <t>TARIFFA IGIENE AMBIENTALE</t>
  </si>
  <si>
    <t>Tassa sui rifiuti</t>
  </si>
  <si>
    <t>SERVIZIO GENERALE DI PULIZIA</t>
  </si>
  <si>
    <t>Nuovo contratto  servizio a canone ed extra canone pulizia e presidio</t>
  </si>
  <si>
    <t>piero fabrizio puggelli</t>
  </si>
  <si>
    <t>SERVIZI DI DISINFESTAZIONE E DERATTIZZAZIONE</t>
  </si>
  <si>
    <t>nuovo contratto servizio a canone disinfestazione derattizzazione</t>
  </si>
  <si>
    <t>06</t>
  </si>
  <si>
    <t>MANUTENZIONE IMPIANTI PER LA SICUREZZA SUI LUOGHI DI LAVORO</t>
  </si>
  <si>
    <t>Servizi a canone per manutenzione impianti antincendio</t>
  </si>
  <si>
    <t>Costi relativi a sicurezza</t>
  </si>
  <si>
    <t>Laura Speziale</t>
  </si>
  <si>
    <t>FORNITURE BENI DI CONSUMO PER LA SICUREZZA SUI LUOGHI DI LAVORO</t>
  </si>
  <si>
    <t>Forniture beni di consumo per la sicurezza sui luoghi di lavoro</t>
  </si>
  <si>
    <t>MANUTENZIONE OPERE DI FALEGNAMERIA</t>
  </si>
  <si>
    <t>Opere di falegnameria contratto lavori in esecuzione</t>
  </si>
  <si>
    <t>MANUTENZIONE EDILE ED IMBIANCATURA</t>
  </si>
  <si>
    <t>Contratto AQ opere edili e affini  in scadenza 2021 con possibilità aumento di 1/5</t>
  </si>
  <si>
    <t>VUOTATURA FOSSE BIOLOGICHE</t>
  </si>
  <si>
    <t>servizi vuotatura fosse biologiche anno 2020</t>
  </si>
  <si>
    <t>MANUTENZIONE ELETTRICA/IDRAULICA/CONDIZIONAMENTO E RISCALDAMENTO</t>
  </si>
  <si>
    <t>Servizio manutenzione erogatori Publiacqua anno 2020</t>
  </si>
  <si>
    <t>Finanziamento servizio a canone  manutenzione impianti elettrici, idrico sanitari etc</t>
  </si>
  <si>
    <t>Laura Speziale/Fabrizio Batacchi</t>
  </si>
  <si>
    <t>Finanziamento servizi di governo</t>
  </si>
  <si>
    <t>MANUTENZIONE IMPIANTI ELEVATORI ASCENSORI</t>
  </si>
  <si>
    <t>Servizio a canone manutenzione impianti elevatori scadenza 8/10/2020</t>
  </si>
  <si>
    <t>BUONI PASTO</t>
  </si>
  <si>
    <t>Acquisto buoni pasto</t>
  </si>
  <si>
    <t>SERVIZIO MENSA</t>
  </si>
  <si>
    <t>Servizio mensa anno 2020 quota regione</t>
  </si>
  <si>
    <t>COSTO MENSA - QUOTA A CARICO DIPENDENTI</t>
  </si>
  <si>
    <t>Servizio mensa - quota a carico dipendenti</t>
  </si>
  <si>
    <t>SERVIZI AGENZIA GIORNALISTICA - ACCESSO A BANCHE DATI E PUBBLICAZIONE ON LINE</t>
  </si>
  <si>
    <t>Attività Agenzia giornalistica</t>
  </si>
  <si>
    <t>Capo Ufficio stampa</t>
  </si>
  <si>
    <t>TRASMISSIONI RADIO E TV</t>
  </si>
  <si>
    <t>Convenzioni per trasmissioni istituzionali (TV)</t>
  </si>
  <si>
    <t>Servizi radiofonici</t>
  </si>
  <si>
    <t>Capo ufficio stampa</t>
  </si>
  <si>
    <t>SERVIZIO DI RASSEGNA STAMPA</t>
  </si>
  <si>
    <t>Affidamento servizio di rassegna stampa</t>
  </si>
  <si>
    <t>ALTRE SPESE PER UTILIZZO BENI DI TERZI (ONERI ACCESSORI LOCAZIONE)</t>
  </si>
  <si>
    <t>Oneri accessori Palazzo Pentellini</t>
  </si>
  <si>
    <t>TRASFERIMENTO RISORSE GIUNTA REGIONALE PER CONTRIBUTO ANAC - UFFICIO STAMPA</t>
  </si>
  <si>
    <t>Trasferimento risorse Giunta regionale per contributo Anac</t>
  </si>
  <si>
    <t>Contributi AVCP contratti del settore</t>
  </si>
  <si>
    <t>ONERI DELLA SICUREZZA RELATIVI A SERVIZI DI IGIENE</t>
  </si>
  <si>
    <t>Oneri della sicurezza relativi a servizi di igiene</t>
  </si>
  <si>
    <t>MATERIALE IGIENICO SANITARIO</t>
  </si>
  <si>
    <t>Fornitura materiale igienico  (contratto)</t>
  </si>
  <si>
    <t>Fornitura gel igienizzante per mani e dispenser (misure precauzionali anti Corona Virus)</t>
  </si>
  <si>
    <t>MANUTENZIONE IMPIANTI PER LA SICUREZZA SUI LUOGHI DI LAVORO SERVIZI EXTRACANONE E VERIFICHE OBBLIGATORIE</t>
  </si>
  <si>
    <t>servizi extra canone per manutenzione impianti antincendio</t>
  </si>
  <si>
    <t>verifiche su cabina condominiale</t>
  </si>
  <si>
    <t>MANUTENZIONE ELETTRICA IDRAULICA CONDIZIONAMENTO E RISCALDAMENTO. SERVIZI EXTRA CANONE</t>
  </si>
  <si>
    <t>Servizi extra canone a carattere ordinario</t>
  </si>
  <si>
    <t>SPESE PER ATTIVITA DI BROKERAGGIO SU POLIZZE</t>
  </si>
  <si>
    <t>Compenso broker  premi assicurativi per  (compenso esente Iva art. 10 co. 9) - adesione a convenzione RT (ns decreto 405/2018</t>
  </si>
  <si>
    <t>PUBBLICAZIONE BANDI DI GARA</t>
  </si>
  <si>
    <t>adempimento pubblicazione gare per gli uffici del Consiglio (collegato a capitolo di entrata 3043)</t>
  </si>
  <si>
    <t>Francesca Sarti Fantoni</t>
  </si>
  <si>
    <t>ACQUISTO CANCELLERIA E STAMPATI PER GLI UFFICI (Settore Provveditorato)</t>
  </si>
  <si>
    <t xml:space="preserve">Acquisto cancelleria e stampati per gli uffici </t>
  </si>
  <si>
    <t>Acquisto materiale di consumo (rotolini) per le casse fiscali di mensa e bar del Consiglio</t>
  </si>
  <si>
    <t>SERVIZIO DI NOLEGGIO CASSE FISCALI PER LA MENSA ED IL BAR DEL CONSIGLIO REGIONALE</t>
  </si>
  <si>
    <t>Servizio di noleggio casse fiscali per la mensa ed il bar del Consiglio</t>
  </si>
  <si>
    <t>SERVIZI DI MANUTENZIONE DELLE AREE SCOPERTE E DEL VERDE NELLE PERTINENZE DEL CONSIGLIO</t>
  </si>
  <si>
    <t xml:space="preserve">manutenzione aree scoperte </t>
  </si>
  <si>
    <t>MANUTENZIONE IMPIANTI  SOGGETTO AGGREGATORE GRT</t>
  </si>
  <si>
    <t>ADESIONE SOG.AGGREG.GRT PER MANUTENZIONE IMPIANTI ELETTRICO IDRICOSANIT. RISCALDAMENTO CONDIZIONAM.ANTINC. ELEV EDILE FALEGNA</t>
  </si>
  <si>
    <t>Dicembre 2020</t>
  </si>
  <si>
    <t>Speziale/Arrigo/Batacchi</t>
  </si>
  <si>
    <t>NOLEGGIO IMPIANTI E MACCHINARI PER ACCESSO E CONSULTAZIONE DI AGENZIE STAMPA</t>
  </si>
  <si>
    <t>Noleggio impianti per l'accesso e consultazione di agenzie di stampa</t>
  </si>
  <si>
    <t>MANUTENZIONE IMMOBILI-SPESE DI INVESTIMENTO</t>
  </si>
  <si>
    <t xml:space="preserve">Ristrutturazione archivio storico   </t>
  </si>
  <si>
    <t>Porta scorrevole ex bit</t>
  </si>
  <si>
    <t>Ristrutturazione archivio storico coperta da FPV</t>
  </si>
  <si>
    <t>MANUTENZIONE IMPIANTI-SPESE DI INVESTIMENTO</t>
  </si>
  <si>
    <t>Servizio a carattere straord.man. impianti elettrici, idrico sanitari, riscaldamento e raffreddamento, elevatori antincendio</t>
  </si>
  <si>
    <t>ACQUISTO MOBILI E ARREDI  PER MENSA</t>
  </si>
  <si>
    <t>Acquisto mobili e arredi mensa</t>
  </si>
  <si>
    <t>ACQUISTO  ATTREZZATURE E APPARECCHIATURE PER MENSA</t>
  </si>
  <si>
    <t>Interventi di ripristino attrezzature mensa</t>
  </si>
  <si>
    <t>SERVIZI TECNICI DI PROGETTAZIONE IMPIANTI</t>
  </si>
  <si>
    <t>Lavori di ristrutturazione dell'Archivio storico - servizio di progettazione esecutiva degli impianti elettrici, di protezione antincendio e direzione operativa presso Palazzo del Pegaso</t>
  </si>
  <si>
    <t>MANUTENZIONE IMPIANTI SOGGETTO AGGREGATORE GRT - SPESA DI INVESTIMENTO</t>
  </si>
  <si>
    <t>ADESIONE SOG.AGGREG.GRT PER MANUTENZIONE STRAORDINARIA ELETTRICO IDRICOSANIT. RISCALDAMENTO CONDIZIONAM.ANTINC. ELEV</t>
  </si>
  <si>
    <t>SERVIZI ACCESSORI SOGGETTO AGGREGATORE GRT - SPESA DI INVESTIMENTO</t>
  </si>
  <si>
    <t>ADESIONE NUOVA CONVENZIONE SOG.AGGREGATORE GRT - SERVIZI ACCESSORI VOCE S5</t>
  </si>
  <si>
    <t>COSTITUZIONE DEPOSITI CAUZIONALI</t>
  </si>
  <si>
    <t>Costituzione depositi cauzionali</t>
  </si>
  <si>
    <t>RESTITUZIONE DI DEPOSITO CAUZIONALE O CONTRATTUALE DI TERZI - PROVVEDITORATO</t>
  </si>
  <si>
    <t>Restituzione di deposito cauzionale o contrattuale di terzi - provveditorato</t>
  </si>
  <si>
    <t>GIORNO DELLA MEMORIA E GIORNO DEL RICORDO -  EX L. 211/2000 E L. 92/2004  - ACQUISTO LIBRI</t>
  </si>
  <si>
    <t>Acquisto giornali e riviste a tema</t>
  </si>
  <si>
    <t>SPESE PER SERVIZI DI PORTINERIA - ACCOGLIENZA UTENTI CORECOM PER FUNZIONI DELEGATE DA AGCOM</t>
  </si>
  <si>
    <t>Servizio portineria e accoglienza utenti Corecom funzioni delegate da AGCOM (contratto soggetto aggregatore 1/7/2019-8/2/2025</t>
  </si>
  <si>
    <t>Patrizia Bianchi</t>
  </si>
  <si>
    <t>AFFRANCATRICE POSTALE</t>
  </si>
  <si>
    <t>Decr. 163/2016 servizio di noleggio globale di una affrancatrice "affrancaposta" per l'Ufficio posta del Consiglio regionale (CIG Z98181FD64)</t>
  </si>
  <si>
    <t>SPESE POSTALI</t>
  </si>
  <si>
    <t>Spese postali macchina affrancatrice Ufficio posta del CR Conto Pbaffranc@posta 12289 - matricola 4036541</t>
  </si>
  <si>
    <t>SPESE DI SPEDIZIONI</t>
  </si>
  <si>
    <t>Servizio di spedizione tramite corriere</t>
  </si>
  <si>
    <t>SPESE PER MATERIALI VARI, MINUTERIE ED ALTRI BENI DI CONSUMO</t>
  </si>
  <si>
    <t>Fornitura di materiale vario, minuteria e altri beni di consumo per le esigenze del Consiglio regionale</t>
  </si>
  <si>
    <t>ASSICURAZIONE OPERE D'ARTE</t>
  </si>
  <si>
    <t>Servizio assicurativo opere d'arte e mostre deliberate da UP</t>
  </si>
  <si>
    <t>SPESE NOTARILI PER LA GESTIONE DEL PATRIMONIO DELLA REGIONE IN USO AL CONSIGLIO REGIONALE</t>
  </si>
  <si>
    <t>Spese accessorie all'attività notarili non riconducibili all'onorario</t>
  </si>
  <si>
    <t>NOLEGGIO HARDWARE - TIPOGRAFIA</t>
  </si>
  <si>
    <t>Affidamento dei Servizi di assistenza, manutenzione e locazione, di apparecchiature per la stampa digitale con annessa soluzione RPS per le esigenze del Centro Stampa del CR della Toscana (CIG 6466080A02)</t>
  </si>
  <si>
    <t>Affidamento servizi di noleggio cassetto A3 e postazione lavoro dal 1.08.2017 al 30.04.2022</t>
  </si>
  <si>
    <t>Spesa per eccedenze di stampa</t>
  </si>
  <si>
    <t>MANUTENZIONE ORDINARIA IMPIANTI E MACCHINARI  (tipografia)</t>
  </si>
  <si>
    <t>Interventi di manutenzione in extra canone</t>
  </si>
  <si>
    <t>Gara per assistenza tecnica e fornitura materiali di consumo per attrezzature varie per ufficio</t>
  </si>
  <si>
    <t>CARTA CANCELLERIA E STAMPATI TIPOGRAFIA</t>
  </si>
  <si>
    <t>Nuovo affidamento fornitura di carta e cartoncino per la tipografia e di carta per stampanti e  fotocopiatrici</t>
  </si>
  <si>
    <t>Adesione al contratto aperto della Giunta regionale (soggetto aggregatore) per fornitura carta per uffici.</t>
  </si>
  <si>
    <t>DEPOSITO MATERIALE VARIO</t>
  </si>
  <si>
    <t>Servizio di deposito e custodia schede elettorali e materiale vario aggiudicato dalla ditta appaltatrice Consorzio S.INT (contratto stipulato 14/07/2015 con durata 60 mesi)</t>
  </si>
  <si>
    <t>Servizio di deposito e custodia schede elettorali e materiale vario. Nuova procedura appalto decorrenza 07/2020 durata 60 mes</t>
  </si>
  <si>
    <t>Deposito e custodia schede elettorali e materiale vario - coperto da FPV</t>
  </si>
  <si>
    <t>in corso di esecuzione</t>
  </si>
  <si>
    <t>SERVIZIO GENERALE DI FACCHINAGGIO</t>
  </si>
  <si>
    <t>Servizio facchinaggio interno/esterno Convenzione Consip FM3 - Lotto 5, scadenza 7/10/2019 eventuale proroga ottobre 2020</t>
  </si>
  <si>
    <t>Servizio di facchinaggio interno/esterno adesione nuovo appalto soggetto aggregatore da ottobre 2020</t>
  </si>
  <si>
    <t>SPESE PER SERVIZIO DI VIGILANZA ARMATA</t>
  </si>
  <si>
    <t>Servizi di vigilanza armata. Adesione a contratto Soggetto aggregatore dal 1.08.2019 - 19.08.2025</t>
  </si>
  <si>
    <t>SPESE PER SERVIZIO DI PORTINERIA</t>
  </si>
  <si>
    <t>Adesione a nuovo contratto soggetto aggregatore dal 1/7/2019-8/02/2025</t>
  </si>
  <si>
    <t>MANUTENZIONE MOBILI ARREDI E ATTREZZATURE</t>
  </si>
  <si>
    <t>Affidamento servizio di manutenzione mobili, arredi e attrezzature</t>
  </si>
  <si>
    <t>FORNITURA VESTIARIO PER IL PERSONALE</t>
  </si>
  <si>
    <t>Acquisto nuova dotazione di vestiario per personale prima accoglienza e autisti</t>
  </si>
  <si>
    <t>entro 31/12/2020</t>
  </si>
  <si>
    <t>FONDO ONERI DI CUI ALL'ART 27 TER L.R. 3/2009 PER FRONTEGGIARE EMERGENZE SOCIALI - TRASFERIMENTI A ISTITUZIONI SOCIALI PRIVATE</t>
  </si>
  <si>
    <t>Fondo oneri di cui all'art 27 ter LR 3/2009 per fronteggiare emergenze sociali. Trasferimenti ad istituzioni sociali private.</t>
  </si>
  <si>
    <t>GIORNO DELLA MEMORIA E GIORNO DEL RICORDO -  EX L. 211/2000 E L. 92/2004 - COMPARTECIPAZIONE AD INIZIATIVE PROMOSSE DA AMMINISTRAZIONI LOCALI</t>
  </si>
  <si>
    <t>Compartecipazione ad iniziative promosse da amministrazioni locali</t>
  </si>
  <si>
    <t>CONTRIBUTI AI COMUNI- SPESE DI RAPPRESENTANZA DEL CONSIGLIO REGIONALE - l.r. 4/2009 art. 1 c. 1 lett. C)</t>
  </si>
  <si>
    <t>Contributi ex LR 4/2009 a enti locali</t>
  </si>
  <si>
    <t>CONTRIBUTI A ISTITUZIONI SOCIALI PRIVATE - SPESE DI RAPPRESENTANZA DEL CONSIGLIO REGIONALE - l.r. 4/2009 art. 1 c. 1 lett. C)</t>
  </si>
  <si>
    <t>Concessioni contributi a istituzioni sociali private</t>
  </si>
  <si>
    <t>CONTRIBUTI A AMMINISTRAZIONI CENTRALI DELLO STATO - SPESE DI RAPPRESENTANZA DEL CONSIGLIO - L.R. 4/2009 -Art 1, C. 1 Lett C)</t>
  </si>
  <si>
    <t>Trasferimenti correnti ad amministrazioni centrali</t>
  </si>
  <si>
    <t>ONERI DELLA SICUREZZA RELATIVI A SERVIZI DI FACCHINAGGIO</t>
  </si>
  <si>
    <t>Oneri della sicurezza relativi a servizi di facchinaggio</t>
  </si>
  <si>
    <t>FONDO ONERI DI CUI ALL'ART 27 TER LR 3/2009 PER FRONTEGGIARE EMERGENZE AMBIENTALI. TRASFERIMENTI AD ENTI LOCALI</t>
  </si>
  <si>
    <t>Contributi per fronteggiare emergenze ambientali a seguito di avvisi pubblici rivolti a amministrazioni locali</t>
  </si>
  <si>
    <t>ACQUISTO BENI PER ALLESTIMENTO SALE DI RAPPRESENTANZA</t>
  </si>
  <si>
    <t>Acquisto beni di consumo per allestimento sale di rappresentanza</t>
  </si>
  <si>
    <t>FONDO ONERI DI CUI ALL'ART 27 TER LR 3/2009 PER FRONTEGGIARE EMERGENZE AMBIENTALI- TRASFERIMENTI A ISTITUZIONI SOCIALI PRIVATE</t>
  </si>
  <si>
    <t>Fondo oneri di cui all'art 27 ter lr 3/2009 per fronteggiare emergenze ambientali. Trasferimenti a istituzioni sociali private</t>
  </si>
  <si>
    <t>FONDO ONERI DI CUI ALL'ART 27 LR 3/2009 PER FRONTEGGIARE EMERGENZE SOCIALI. TRASFERIMENTI AD ENTI LOCALI</t>
  </si>
  <si>
    <t>Fondo oneri di cui all'art 27 ter LR 3/2009 per fronteggiare emergenze sociali. Trasferimenti ad entri locali.</t>
  </si>
  <si>
    <t>SPESE POSTALI OLI</t>
  </si>
  <si>
    <t>Spese postali OLI</t>
  </si>
  <si>
    <t>SPESE TIPOGRAFICHE OLI</t>
  </si>
  <si>
    <t>Spese tipografiche OLI</t>
  </si>
  <si>
    <t>Spese notarili per la gestione del patrimonio della Regione in uso al Consiglio regionale</t>
  </si>
  <si>
    <t>INTERVENTI A SOSTEGNO DELLE ORGANIZZAZIONI DI VOLONTARIATO – L.R. 13/2020</t>
  </si>
  <si>
    <t>Interventi a sostegno delle organizzazioni di volontariato che svolgono attività per il sollievo dei pazienti pediatrici delle strutture sanitarie della Toscana</t>
  </si>
  <si>
    <t>ACQUISTO MOBILI E ARREDI -SPESE DI INVESTIMENTO</t>
  </si>
  <si>
    <t>Acquisto mobili e arredi per allestimento locali delle sedi consiliari</t>
  </si>
  <si>
    <t>ACQUISTO ATTREZZATURE -SPESE DI INVESTIMENTO</t>
  </si>
  <si>
    <t>Acquisto attrezzature sulla base delle esigenze del Consiglio regionale</t>
  </si>
  <si>
    <t>MISSIONI ESTERO CONSIGLIERI</t>
  </si>
  <si>
    <t>Gestione diretta e/o indiretta tramite rimborso spese viaggio e soggiorno, previa autorizzazione dell'organo competente ai sensi Capo III, Titolo IV del T.U. delle Disposizioni Organizzative</t>
  </si>
  <si>
    <t>Cinzia Sestini</t>
  </si>
  <si>
    <t>GIORNO DELLA MEMORIA E GIORNO DEL RICORDO -  EX L. 211/2000 E L. 92/2004 - ORGANIZZAZIONE EVENTO CULTURALE</t>
  </si>
  <si>
    <t>Giorno della Memoria 27.01.2020 e Giorno del Ricordo 10.02.2020</t>
  </si>
  <si>
    <t>gennaio/febbraio 2020</t>
  </si>
  <si>
    <t>SERVIZI PER EVENTI DI CERIMONIALE</t>
  </si>
  <si>
    <t>Gestione eventi secondo le indicazioni dell'organo politico, ai sensi dell'art. 39 del T.U. delle disposizioni organizzative</t>
  </si>
  <si>
    <t>PRESTAZIONI PROFESSIONALI PER EVENTI DI CERIMONIALE</t>
  </si>
  <si>
    <t>Conferimento incarichi professionali, su indicazione dell'organo politico, per organizzazione eventi di cerimoniale, ai sensi dell'art. 39 del T.U. delle disposizioni organizzative</t>
  </si>
  <si>
    <t>FESTA DELLA TOSCANA L.R 46/2015 - COMPARTECIPAZIONI ENTI LOCALI ART 3 BIS L.R. 4/2009</t>
  </si>
  <si>
    <t>Gestione eventi in compartecipazione con Enti locali per Festa della Toscana su indicazione Ufficio di Presidenza</t>
  </si>
  <si>
    <t>FESTA DELLA TOSCANA L.R 46/2015 -  COMPARTECIPAZIONI PER PROGETTI PROMOSSI DA ISTITUZIONI SOCIALI PRIVATE ART 3 BIS L.R. 4/2009</t>
  </si>
  <si>
    <t>Gestione eventi in compartecipazione con istituzioni sociali private Festa della Toscana su indicazione Ufficio di Presidenza</t>
  </si>
  <si>
    <t>FESTA DELLA TOSCANA L.R 46/2015 -  RELATORI CONVEGNI - DOCENZE E RIMBORSI SPESE - PRESTAZIONI PROFESSIONALI</t>
  </si>
  <si>
    <t>Affidamento incarichi a relatori per iniziative organizzate nell'ambito della Festa della Toscana</t>
  </si>
  <si>
    <t>FESTA DELLA TOSCANA L.R 46/2015 - COMPARTECIPAZIONI PER PROGETTI PROMOSSI DA AMMINISTRAZIONI CENTRALI</t>
  </si>
  <si>
    <t>Gestione eventi in compartecipazione con istituti scolastici nell'ambito della Festa della Toscana su indicazione dell'UP</t>
  </si>
  <si>
    <t>SPESE PER ADESIONE ALLA CONFERENZA DEI PRESIDENTI DELLE ASSEMBLEE LEGISLATIVE DELLE REGIONI E DELLE PROVINCE AUTONOME (l.r. 45/96) E SPESE PER L' ADESIONE AD ORGANISMI NAZIONALI. REGIONALI E LOCALI</t>
  </si>
  <si>
    <t>Adozione del decreto di impegno di spesa e liquidazione della quota annuale di adesione alla Conferenza dei Presidenti</t>
  </si>
  <si>
    <t>BENI DI RAPPRESENTANZA MEMBRI UFFICIO DI PRESIDENZA</t>
  </si>
  <si>
    <t>Adozione decreto di assunzione di impegni di spesa per acquisto beni di rappresentanza da parte di membri UP</t>
  </si>
  <si>
    <t>SERVIZI DI RAPPRESENTANZA  MEMBRI UFFICIO DI PRESIDENZA</t>
  </si>
  <si>
    <t>Adozione decreto di assunzione di impegni di spesa per acquisto servizi di rappresentanza da parte dei membri UP</t>
  </si>
  <si>
    <t>BENI DI RAPPRESENTANZA  (art. 1 c.1 lett a) e b) lr 4/2009)</t>
  </si>
  <si>
    <t>Acquisto beni di rappresentanza ai sensi art. 1, c.1 lett.a) della LR 4/09, su indicazione dell'Ufficio di Presidenza</t>
  </si>
  <si>
    <t>SPESE PUBBLICITA'</t>
  </si>
  <si>
    <t>Acquisto pubblicità istituzionale</t>
  </si>
  <si>
    <t>SPESE PER L'EDITORIA</t>
  </si>
  <si>
    <t>Spese per l'editoria - anno 2020</t>
  </si>
  <si>
    <t xml:space="preserve">FESTA DELLA TOSCANA L.R 46/2015 -  SERVIZI   </t>
  </si>
  <si>
    <t>Affidamenti servizi nell'ambito della Festa della Toscana - su indicazione dell'UP</t>
  </si>
  <si>
    <t>FESTA DELLA TOSCANA L.R 46/2015 - ACQUISTO GIORNALI E PUBBLICAZIONI</t>
  </si>
  <si>
    <t>Acquisto giornali e pubblicazioni su indicazioni dell'Ufficio di Presidenza nell'ambito della Festa della Toscana</t>
  </si>
  <si>
    <t>Rimborso a Giunta regionale spesa per contributi ANAC procedure di gara</t>
  </si>
  <si>
    <t>Elena Pianea</t>
  </si>
  <si>
    <t>EVENTI ISTITUZIONALI COMPARTECIPAZIONI ENTI LOCALI L.R. 46/2015</t>
  </si>
  <si>
    <t>Compartecipazioni a enti locali sulla base di bandi pubblici in occasione degli eventi istituzionali di cui agli artt. 3 bis</t>
  </si>
  <si>
    <t>EVENTI ISTITUZIONALI COMPARTECIPAZIONI ISTITUZIONI SOCIALI PRIVATE L.R. 46/2015</t>
  </si>
  <si>
    <t>Compartecipazioni a organizzazioni sociali private sulla base di bandi pubblici in occasione degli eventi istituzionali</t>
  </si>
  <si>
    <t xml:space="preserve">EVENTI ISTITUZIONALI - SERVIZI  </t>
  </si>
  <si>
    <t xml:space="preserve">EVENTI ISTITUZIONALI - SERVIZI </t>
  </si>
  <si>
    <t>Affidamento di servizi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</si>
  <si>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 INCARICHI E RIMBORSI A RELATORI L.R. 46/2015</t>
  </si>
  <si>
    <t>Incarichi a relatori ed esperti,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</si>
  <si>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EVENTI ISTITUZIONALI LR 46/2015 ACQUISTO GIORNALI E PUBBLICAZIONI</t>
  </si>
  <si>
    <t>Acquisto giornali e pubblicazioni, su indicazione dell'organo politico, in occasione degli eventi istituzionali di cui agli artt. 3 bis, 3 ter e 3 quater della LR 46/2015: 25 marzo Capodanno toscano; 27 aprile Indipendenza della Toscana; 13 luglio prima seduta del CR; 27 agosto Giornata degli Etruschi; celebrazione di anniversari storici la cui ricorrenza cada nell'anno in corso.</t>
  </si>
  <si>
    <t>CONTRIBUTI AD ASSOCIAZIONI DI RIEVOCAZIONE STORICA - L.R. 12/2020, ART. 2, CO. 1, LETT. A)</t>
  </si>
  <si>
    <t>Contributi per valorizzazione dell’identità e delle tradizioni storiche e culturali della Toscana</t>
  </si>
  <si>
    <t>CONTRIBUTI AD ENTI LOCALI PER LA VALORIZZAZIONE DEL CARNEVALE IN TOSCANA - L.R. 12/2020, ART. 2, CO.1, LETT. B)</t>
  </si>
  <si>
    <t>CONTRIBUTI AD ASSOCIAZIONI PER LA VALORIZZAZIONE DEL CARNEVALE IN TOSCANA - L.R. 12/2020, ART. 2, CO. 1, LETT. B)</t>
  </si>
  <si>
    <t>CONTRIBUTI AI CENTRI COMMERCIALI NATURALI - L.R. 12/2020, ART. 2, CO. 1, LETT. C)</t>
  </si>
  <si>
    <t>CONTRIBUTI AD ENTI LOCALI PER MANIFESTAZIONI FIERISTICHE - L.R. 12/2020, ART. 2, CO. 1, LETT.C)</t>
  </si>
  <si>
    <t>ACQUISTO MATERIALI DI CONSUMO PER ALLESTIMENTO MOSTRE ED ESPOSIZIONI</t>
  </si>
  <si>
    <t>Acquisto materiale vario per allestimento di mostre ed esposizioni</t>
  </si>
  <si>
    <t>Michele Niccolai</t>
  </si>
  <si>
    <t>COMUNICAZIONE FESTA DELLA TOSCANA - L.R. 46/2015</t>
  </si>
  <si>
    <t>Acquisto pubblicità istituzionale per festa della Toscana</t>
  </si>
  <si>
    <t>INCARICO PROFESSIONALE NOLEGGIO HARDWARE TIPOGRAFIA</t>
  </si>
  <si>
    <t>Incarico professionale per redazione capitolato  tecnico</t>
  </si>
  <si>
    <t>SERVIZIO PER ALLESTIMENTO MOSTRE ED ESPOSIZIONI</t>
  </si>
  <si>
    <t>Servizi per allestimento mostre ed esposizioni</t>
  </si>
  <si>
    <t>CONTRIBUTI AD AMMINISTRAZIONI PUBBLICHE LOCALI PER LA VALORIZZAZIONE DI SCRITTORI TOSCANI SCOMPARSI - L.R. 12/2020, ART. 2, CO. 1, LETT. D)</t>
  </si>
  <si>
    <t>CONTRIBUTI A ISTITUZIONI SOCIALI PRIVATE PER LA VALORIZZAZIONE DI SCRITTORI TOSCANI SCOMPARSI - L.R. 12/2020, ART. 2, CO. 1, LETT. D)</t>
  </si>
  <si>
    <t>SPESE PER L'ACQUISTO DI MATERIALI E ATTREZZATURE PER ALLESTIMENTO DI MOSTRE ED ESPOSIZIONI</t>
  </si>
  <si>
    <t>Acquisto materiali e attrezzature per allestimento mostre ed esposizioni</t>
  </si>
  <si>
    <t>SPESE PER L'ACQUISTO DI MATERIALI E ATTREZZATURE PER LA SEGNALETICA INTERNA</t>
  </si>
  <si>
    <t>Progetto di rifacimento attrezzature per segnaletica interna (ad es. totem e pannello informativo in plexiglass)</t>
  </si>
  <si>
    <t>SPESE PER L'ACQUISTO DI MATERIALI E ATTREZZATURE PER ALLESTIMENTO SPAZI ESPOSITIVI DI PROPRIETA' REGIONE TOSCANA</t>
  </si>
  <si>
    <t>Acquisto materiali e attrezzature per allestimento nuovi spazi espositivi di proprietà della Regione</t>
  </si>
  <si>
    <t>SPESE PER L'ACQUISTO DI MOBILI E ARREDI PER ALLESTIMENTO SPAZI ESPOSITIVI DI PROPRIETA REGIONE TOSCANA</t>
  </si>
  <si>
    <t>Acquisto mobili e arredi per allestimento nuovi spazi espositivi di proprietà della Regione</t>
  </si>
  <si>
    <t>SPESE ANTICIPATE PER CARTE DI CREDITO AZIENDALI</t>
  </si>
  <si>
    <t>Pubblicità su Facebook</t>
  </si>
  <si>
    <t>INDENNIZZI PER RITARDO NEI PROCEDIMENTI AMMINISTRATIVI</t>
  </si>
  <si>
    <t xml:space="preserve">Segretariato generale del Consiglio regionale                                       </t>
  </si>
  <si>
    <t>Indennizzi per ritardo nei procedimenti amministrativi</t>
  </si>
  <si>
    <t>Raffaella Fattorini</t>
  </si>
  <si>
    <t>INDENNIZZI PER RITARDO NEI PAGAMENTI</t>
  </si>
  <si>
    <t>Indennizzi per ritardo nei pagamenti</t>
  </si>
  <si>
    <t>Maria Laura Piccinini</t>
  </si>
  <si>
    <t>FONDO DI RISERVA PER SPESE OBBLIGATORIE SPESE CORRENTI</t>
  </si>
  <si>
    <t>Utilizzo fondo di riserva per spese obbligatorie correnti</t>
  </si>
  <si>
    <t>Silvia Fantappiè</t>
  </si>
  <si>
    <t>FONDO DI RISERVA PER SPESE  IMPREVISTE - SPESE CORRENTI</t>
  </si>
  <si>
    <t>Utilizzo fondo di riserva per spese impreviste correnti</t>
  </si>
  <si>
    <t>SPESE DERIVANTI DA CONTENZIOSO</t>
  </si>
  <si>
    <t>Spese derivanti da contenzioso</t>
  </si>
  <si>
    <t>1100102</t>
  </si>
  <si>
    <t>1100102001</t>
  </si>
  <si>
    <t>FONDO RISCHI DA CONTENZIOSO</t>
  </si>
  <si>
    <t>Utilizzo fondo rischi da contenzioso</t>
  </si>
  <si>
    <t>INTERESSI DI MORA</t>
  </si>
  <si>
    <t>Spese per interessi di mora</t>
  </si>
  <si>
    <t>FONDO PER SPESE IMPREVISTE IN CONTO CAPITALE</t>
  </si>
  <si>
    <t>Utilizzo fondo per spese impreviste in c/capitale</t>
  </si>
</sst>
</file>

<file path=xl/styles.xml><?xml version="1.0" encoding="utf-8"?>
<styleSheet xmlns="http://schemas.openxmlformats.org/spreadsheetml/2006/main">
  <numFmts count="3">
    <numFmt numFmtId="43" formatCode="_-* #,##0.00_-;\-* #,##0.00_-;_-* &quot;-&quot;??_-;_-@_-"/>
    <numFmt numFmtId="164" formatCode="_(* #,##0.00_);_(* \(#,##0.00\);_(* &quot;-&quot;??_);_(@_)"/>
    <numFmt numFmtId="165" formatCode="[$-410]mmmm\-yy;@"/>
  </numFmts>
  <fonts count="11">
    <font>
      <sz val="10"/>
      <name val="Arial"/>
    </font>
    <font>
      <sz val="10"/>
      <name val="Arial"/>
    </font>
    <font>
      <b/>
      <sz val="28"/>
      <name val="Calibri"/>
      <family val="2"/>
      <scheme val="minor"/>
    </font>
    <font>
      <b/>
      <sz val="28"/>
      <name val="Calibri"/>
      <family val="2"/>
    </font>
    <font>
      <sz val="28"/>
      <name val="Calibri"/>
      <family val="2"/>
      <scheme val="minor"/>
    </font>
    <font>
      <sz val="24"/>
      <name val="Calibri"/>
      <family val="2"/>
      <scheme val="minor"/>
    </font>
    <font>
      <sz val="24"/>
      <name val="Calibri"/>
      <family val="2"/>
    </font>
    <font>
      <sz val="10"/>
      <color rgb="FFFF0000"/>
      <name val="Arial"/>
      <family val="2"/>
    </font>
    <font>
      <sz val="10"/>
      <name val="Arial"/>
      <family val="2"/>
    </font>
    <font>
      <sz val="20"/>
      <name val="Arial"/>
      <family val="2"/>
    </font>
    <font>
      <sz val="22"/>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s>
  <cellStyleXfs count="8">
    <xf numFmtId="0" fontId="0" fillId="0" borderId="0"/>
    <xf numFmtId="164" fontId="1" fillId="0" borderId="0" applyFont="0" applyFill="0" applyBorder="0" applyAlignment="0" applyProtection="0"/>
    <xf numFmtId="43" fontId="8" fillId="0" borderId="0" applyNumberFormat="0" applyFont="0" applyFill="0" applyBorder="0" applyAlignment="0" applyProtection="0"/>
    <xf numFmtId="0" fontId="8" fillId="0" borderId="0" applyNumberFormat="0" applyFont="0" applyFill="0" applyBorder="0" applyAlignment="0" applyProtection="0"/>
    <xf numFmtId="0" fontId="8" fillId="0" borderId="0" applyNumberFormat="0" applyFont="0" applyFill="0" applyBorder="0" applyAlignment="0" applyProtection="0"/>
    <xf numFmtId="164" fontId="8" fillId="0" borderId="0" applyFont="0" applyFill="0" applyBorder="0" applyAlignment="0" applyProtection="0"/>
    <xf numFmtId="0" fontId="8" fillId="0" borderId="0"/>
    <xf numFmtId="0" fontId="8" fillId="0" borderId="0" applyNumberFormat="0" applyFont="0" applyFill="0" applyBorder="0" applyAlignment="0" applyProtection="0"/>
  </cellStyleXfs>
  <cellXfs count="55">
    <xf numFmtId="0" fontId="0" fillId="0" borderId="0" xfId="0"/>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textRotation="90" wrapText="1"/>
    </xf>
    <xf numFmtId="0" fontId="2" fillId="2" borderId="1" xfId="0" applyNumberFormat="1" applyFont="1" applyFill="1" applyBorder="1" applyAlignment="1">
      <alignment horizontal="center" vertical="center" wrapText="1"/>
    </xf>
    <xf numFmtId="164" fontId="2" fillId="2" borderId="1" xfId="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164" fontId="5" fillId="3" borderId="2" xfId="1" applyFont="1" applyFill="1" applyBorder="1" applyAlignment="1">
      <alignment horizontal="right" vertical="center" wrapText="1"/>
    </xf>
    <xf numFmtId="49" fontId="6" fillId="3" borderId="1" xfId="0" applyNumberFormat="1" applyFont="1" applyFill="1" applyBorder="1" applyAlignment="1">
      <alignment horizontal="center" vertical="center" wrapText="1"/>
    </xf>
    <xf numFmtId="0" fontId="0" fillId="3" borderId="0" xfId="0" applyFill="1"/>
    <xf numFmtId="0" fontId="5" fillId="4" borderId="2" xfId="0" applyFont="1" applyFill="1" applyBorder="1" applyAlignment="1">
      <alignment horizontal="center" vertical="center" wrapText="1"/>
    </xf>
    <xf numFmtId="0" fontId="5" fillId="4" borderId="2" xfId="0" applyNumberFormat="1" applyFont="1" applyFill="1" applyBorder="1" applyAlignment="1">
      <alignment horizontal="center" vertical="center" wrapText="1"/>
    </xf>
    <xf numFmtId="164" fontId="5" fillId="4" borderId="2" xfId="1" applyFont="1" applyFill="1" applyBorder="1" applyAlignment="1">
      <alignment horizontal="right" vertical="center" wrapText="1"/>
    </xf>
    <xf numFmtId="0" fontId="5" fillId="3" borderId="2" xfId="0" quotePrefix="1" applyNumberFormat="1" applyFont="1" applyFill="1" applyBorder="1" applyAlignment="1">
      <alignment horizontal="center" vertical="center" wrapText="1"/>
    </xf>
    <xf numFmtId="0" fontId="7" fillId="3" borderId="0" xfId="0" applyFont="1" applyFill="1"/>
    <xf numFmtId="17" fontId="5" fillId="3"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4"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0" fillId="3" borderId="0" xfId="0" applyNumberFormat="1" applyFill="1"/>
    <xf numFmtId="164" fontId="8" fillId="3" borderId="0" xfId="1" applyFont="1" applyFill="1" applyAlignment="1">
      <alignment horizontal="right"/>
    </xf>
    <xf numFmtId="0" fontId="9" fillId="3" borderId="0" xfId="0" applyFont="1" applyFill="1"/>
    <xf numFmtId="164" fontId="10" fillId="3" borderId="0" xfId="1" applyFont="1" applyFill="1" applyAlignment="1">
      <alignment horizontal="right"/>
    </xf>
    <xf numFmtId="0" fontId="8" fillId="3" borderId="0" xfId="0" applyFont="1" applyFill="1"/>
    <xf numFmtId="0" fontId="0" fillId="0" borderId="0" xfId="0" applyNumberFormat="1"/>
    <xf numFmtId="164" fontId="0" fillId="0" borderId="0" xfId="1" applyFont="1" applyAlignment="1">
      <alignment horizontal="right"/>
    </xf>
    <xf numFmtId="164" fontId="2" fillId="2" borderId="1" xfId="5" applyFont="1" applyFill="1" applyBorder="1" applyAlignment="1">
      <alignment horizontal="center" vertical="center" wrapText="1"/>
    </xf>
    <xf numFmtId="0" fontId="4" fillId="3" borderId="0" xfId="0" applyFont="1" applyFill="1" applyAlignment="1">
      <alignment horizontal="center"/>
    </xf>
    <xf numFmtId="0" fontId="4" fillId="0" borderId="0" xfId="0" applyFont="1" applyAlignment="1">
      <alignment horizontal="center"/>
    </xf>
    <xf numFmtId="0" fontId="4" fillId="3" borderId="2" xfId="0" quotePrefix="1"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164" fontId="4" fillId="3" borderId="2" xfId="5" applyFont="1" applyFill="1" applyBorder="1" applyAlignment="1">
      <alignment horizontal="center" vertical="center" wrapText="1"/>
    </xf>
    <xf numFmtId="0" fontId="4" fillId="4" borderId="2" xfId="0" quotePrefix="1"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164" fontId="4" fillId="4" borderId="2" xfId="5" applyFont="1" applyFill="1" applyBorder="1" applyAlignment="1">
      <alignment horizontal="center" vertical="center" wrapText="1"/>
    </xf>
    <xf numFmtId="0" fontId="4" fillId="4" borderId="0" xfId="0" applyFont="1" applyFill="1" applyAlignment="1">
      <alignment horizontal="center"/>
    </xf>
    <xf numFmtId="17" fontId="4" fillId="4" borderId="2" xfId="0" quotePrefix="1" applyNumberFormat="1" applyFont="1" applyFill="1" applyBorder="1" applyAlignment="1">
      <alignment horizontal="center" vertical="center" wrapText="1"/>
    </xf>
    <xf numFmtId="17" fontId="4" fillId="3" borderId="2" xfId="0" quotePrefix="1" applyNumberFormat="1" applyFont="1" applyFill="1" applyBorder="1" applyAlignment="1">
      <alignment horizontal="center" vertical="center" wrapText="1"/>
    </xf>
    <xf numFmtId="165" fontId="4" fillId="4" borderId="2" xfId="0" applyNumberFormat="1" applyFont="1" applyFill="1" applyBorder="1" applyAlignment="1">
      <alignment horizontal="center" vertical="center" wrapText="1"/>
    </xf>
    <xf numFmtId="14" fontId="4" fillId="3" borderId="2" xfId="0" quotePrefix="1" applyNumberFormat="1" applyFont="1" applyFill="1" applyBorder="1" applyAlignment="1">
      <alignment horizontal="center" vertical="center" wrapText="1"/>
    </xf>
    <xf numFmtId="17" fontId="4" fillId="3" borderId="2" xfId="0" applyNumberFormat="1" applyFont="1" applyFill="1" applyBorder="1" applyAlignment="1">
      <alignment horizontal="center" vertical="center" wrapText="1"/>
    </xf>
    <xf numFmtId="165" fontId="4" fillId="4" borderId="2" xfId="0" quotePrefix="1"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4" fontId="4" fillId="3" borderId="2" xfId="0" applyNumberFormat="1" applyFont="1" applyFill="1" applyBorder="1" applyAlignment="1">
      <alignment horizontal="right" vertical="center" wrapText="1"/>
    </xf>
    <xf numFmtId="4" fontId="4" fillId="4" borderId="2" xfId="0" applyNumberFormat="1" applyFont="1" applyFill="1" applyBorder="1" applyAlignment="1">
      <alignment horizontal="right" vertical="center" wrapText="1"/>
    </xf>
    <xf numFmtId="49" fontId="4" fillId="3" borderId="0" xfId="0" applyNumberFormat="1" applyFont="1" applyFill="1" applyAlignment="1">
      <alignment horizontal="center"/>
    </xf>
    <xf numFmtId="164" fontId="4" fillId="3" borderId="0" xfId="5" applyFont="1" applyFill="1" applyAlignment="1">
      <alignment horizontal="center"/>
    </xf>
    <xf numFmtId="49" fontId="4" fillId="0" borderId="0" xfId="0" applyNumberFormat="1" applyFont="1" applyAlignment="1">
      <alignment horizontal="center"/>
    </xf>
    <xf numFmtId="164" fontId="4" fillId="0" borderId="0" xfId="5" applyFont="1" applyAlignment="1">
      <alignment horizontal="center"/>
    </xf>
  </cellXfs>
  <cellStyles count="8">
    <cellStyle name="Migliaia" xfId="1" builtinId="3"/>
    <cellStyle name="Migliaia 2" xfId="2"/>
    <cellStyle name="Migliaia 3" xfId="5"/>
    <cellStyle name="Normale" xfId="0" builtinId="0"/>
    <cellStyle name="Normale 2" xfId="3"/>
    <cellStyle name="Normale 3" xfId="4"/>
    <cellStyle name="Normale 4" xfId="6"/>
    <cellStyle name="Normale 5"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pageSetUpPr fitToPage="1"/>
  </sheetPr>
  <dimension ref="A1:J164"/>
  <sheetViews>
    <sheetView zoomScale="36" zoomScaleNormal="36" workbookViewId="0">
      <selection activeCell="N3" sqref="N3"/>
    </sheetView>
  </sheetViews>
  <sheetFormatPr defaultRowHeight="12.75"/>
  <cols>
    <col min="1" max="1" width="35.85546875" customWidth="1"/>
    <col min="2" max="2" width="29.5703125" customWidth="1"/>
    <col min="3" max="3" width="31.5703125" customWidth="1"/>
    <col min="4" max="4" width="153.42578125" customWidth="1"/>
    <col min="5" max="5" width="38" style="27" customWidth="1"/>
    <col min="6" max="6" width="85.85546875" customWidth="1"/>
    <col min="7" max="7" width="43.85546875" style="28" customWidth="1"/>
    <col min="8" max="8" width="48.7109375" customWidth="1"/>
    <col min="9" max="9" width="36.28515625" customWidth="1"/>
    <col min="10" max="10" width="83.7109375" customWidth="1"/>
    <col min="11" max="15" width="49.85546875" customWidth="1"/>
  </cols>
  <sheetData>
    <row r="1" spans="1:10" ht="108">
      <c r="A1" s="1" t="s">
        <v>0</v>
      </c>
      <c r="B1" s="2" t="s">
        <v>1</v>
      </c>
      <c r="C1" s="2" t="s">
        <v>2</v>
      </c>
      <c r="D1" s="1" t="s">
        <v>3</v>
      </c>
      <c r="E1" s="3" t="s">
        <v>4</v>
      </c>
      <c r="F1" s="1" t="s">
        <v>5</v>
      </c>
      <c r="G1" s="4" t="s">
        <v>6</v>
      </c>
      <c r="H1" s="1" t="s">
        <v>7</v>
      </c>
      <c r="I1" s="1" t="s">
        <v>8</v>
      </c>
      <c r="J1" s="1" t="s">
        <v>9</v>
      </c>
    </row>
    <row r="2" spans="1:10" s="9" customFormat="1" ht="126">
      <c r="A2" s="5">
        <v>3045</v>
      </c>
      <c r="B2" s="5">
        <v>3050203</v>
      </c>
      <c r="C2" s="5"/>
      <c r="D2" s="5" t="s">
        <v>10</v>
      </c>
      <c r="E2" s="6"/>
      <c r="F2" s="5"/>
      <c r="G2" s="7">
        <v>0</v>
      </c>
      <c r="H2" s="5"/>
      <c r="I2" s="5"/>
      <c r="J2" s="8" t="s">
        <v>11</v>
      </c>
    </row>
    <row r="3" spans="1:10" s="9" customFormat="1" ht="126">
      <c r="A3" s="10">
        <v>3045</v>
      </c>
      <c r="B3" s="10">
        <v>3050203</v>
      </c>
      <c r="C3" s="10"/>
      <c r="D3" s="10" t="s">
        <v>10</v>
      </c>
      <c r="E3" s="11">
        <v>1</v>
      </c>
      <c r="F3" s="10" t="s">
        <v>12</v>
      </c>
      <c r="G3" s="12">
        <v>0</v>
      </c>
      <c r="H3" s="10" t="s">
        <v>13</v>
      </c>
      <c r="I3" s="10" t="s">
        <v>14</v>
      </c>
      <c r="J3" s="10" t="s">
        <v>11</v>
      </c>
    </row>
    <row r="4" spans="1:10" s="9" customFormat="1" ht="94.5">
      <c r="A4" s="5">
        <v>3055</v>
      </c>
      <c r="B4" s="5">
        <v>3030399</v>
      </c>
      <c r="C4" s="5"/>
      <c r="D4" s="5" t="s">
        <v>15</v>
      </c>
      <c r="E4" s="6"/>
      <c r="F4" s="5"/>
      <c r="G4" s="7">
        <v>0</v>
      </c>
      <c r="H4" s="5"/>
      <c r="I4" s="5"/>
      <c r="J4" s="5" t="s">
        <v>11</v>
      </c>
    </row>
    <row r="5" spans="1:10" s="9" customFormat="1" ht="94.5">
      <c r="A5" s="10">
        <v>3055</v>
      </c>
      <c r="B5" s="10">
        <v>3030399</v>
      </c>
      <c r="C5" s="10"/>
      <c r="D5" s="10" t="s">
        <v>15</v>
      </c>
      <c r="E5" s="11">
        <v>1</v>
      </c>
      <c r="F5" s="10" t="s">
        <v>16</v>
      </c>
      <c r="G5" s="12">
        <v>0</v>
      </c>
      <c r="H5" s="10" t="s">
        <v>17</v>
      </c>
      <c r="I5" s="10" t="s">
        <v>14</v>
      </c>
      <c r="J5" s="10" t="s">
        <v>11</v>
      </c>
    </row>
    <row r="6" spans="1:10" s="9" customFormat="1" ht="94.5">
      <c r="A6" s="5">
        <v>4004</v>
      </c>
      <c r="B6" s="5">
        <v>4050302</v>
      </c>
      <c r="C6" s="5"/>
      <c r="D6" s="5" t="s">
        <v>18</v>
      </c>
      <c r="E6" s="13"/>
      <c r="F6" s="5"/>
      <c r="G6" s="7">
        <v>0</v>
      </c>
      <c r="H6" s="5"/>
      <c r="I6" s="5"/>
      <c r="J6" s="5" t="s">
        <v>11</v>
      </c>
    </row>
    <row r="7" spans="1:10" s="9" customFormat="1" ht="94.5">
      <c r="A7" s="10">
        <v>4004</v>
      </c>
      <c r="B7" s="10">
        <v>4050302</v>
      </c>
      <c r="C7" s="10"/>
      <c r="D7" s="10" t="s">
        <v>18</v>
      </c>
      <c r="E7" s="11">
        <v>1</v>
      </c>
      <c r="F7" s="10" t="s">
        <v>19</v>
      </c>
      <c r="G7" s="12">
        <v>0</v>
      </c>
      <c r="H7" s="10" t="s">
        <v>17</v>
      </c>
      <c r="I7" s="10" t="s">
        <v>14</v>
      </c>
      <c r="J7" s="10" t="s">
        <v>11</v>
      </c>
    </row>
    <row r="8" spans="1:10" s="9" customFormat="1" ht="63">
      <c r="A8" s="5">
        <v>3013</v>
      </c>
      <c r="B8" s="5">
        <v>3059999</v>
      </c>
      <c r="C8" s="5">
        <v>3059999999</v>
      </c>
      <c r="D8" s="5" t="s">
        <v>20</v>
      </c>
      <c r="E8" s="6"/>
      <c r="F8" s="5"/>
      <c r="G8" s="7">
        <v>228</v>
      </c>
      <c r="H8" s="5"/>
      <c r="I8" s="5"/>
      <c r="J8" s="5" t="s">
        <v>21</v>
      </c>
    </row>
    <row r="9" spans="1:10" s="9" customFormat="1" ht="63">
      <c r="A9" s="10">
        <v>3013</v>
      </c>
      <c r="B9" s="10">
        <v>3059999</v>
      </c>
      <c r="C9" s="10">
        <v>3059999999</v>
      </c>
      <c r="D9" s="10" t="s">
        <v>20</v>
      </c>
      <c r="E9" s="11">
        <v>1</v>
      </c>
      <c r="F9" s="10" t="s">
        <v>22</v>
      </c>
      <c r="G9" s="12">
        <v>228</v>
      </c>
      <c r="H9" s="10" t="s">
        <v>23</v>
      </c>
      <c r="I9" s="10" t="s">
        <v>14</v>
      </c>
      <c r="J9" s="10" t="s">
        <v>21</v>
      </c>
    </row>
    <row r="10" spans="1:10" s="9" customFormat="1" ht="63">
      <c r="A10" s="5">
        <v>3015</v>
      </c>
      <c r="B10" s="5">
        <v>3050203</v>
      </c>
      <c r="C10" s="5">
        <v>3050203004</v>
      </c>
      <c r="D10" s="5" t="s">
        <v>24</v>
      </c>
      <c r="E10" s="6"/>
      <c r="F10" s="5"/>
      <c r="G10" s="7">
        <v>0</v>
      </c>
      <c r="H10" s="5"/>
      <c r="I10" s="5"/>
      <c r="J10" s="5" t="s">
        <v>21</v>
      </c>
    </row>
    <row r="11" spans="1:10" s="9" customFormat="1" ht="94.5">
      <c r="A11" s="10">
        <v>3015</v>
      </c>
      <c r="B11" s="10">
        <v>3050203</v>
      </c>
      <c r="C11" s="10">
        <v>3050203004</v>
      </c>
      <c r="D11" s="10" t="s">
        <v>24</v>
      </c>
      <c r="E11" s="11">
        <v>1</v>
      </c>
      <c r="F11" s="10" t="s">
        <v>25</v>
      </c>
      <c r="G11" s="12">
        <v>0</v>
      </c>
      <c r="H11" s="10" t="s">
        <v>26</v>
      </c>
      <c r="I11" s="10" t="s">
        <v>14</v>
      </c>
      <c r="J11" s="10" t="s">
        <v>21</v>
      </c>
    </row>
    <row r="12" spans="1:10" s="9" customFormat="1" ht="63">
      <c r="A12" s="5">
        <v>3034</v>
      </c>
      <c r="B12" s="5">
        <v>3050203</v>
      </c>
      <c r="C12" s="5"/>
      <c r="D12" s="5" t="s">
        <v>27</v>
      </c>
      <c r="E12" s="6"/>
      <c r="F12" s="5"/>
      <c r="G12" s="7">
        <v>0</v>
      </c>
      <c r="H12" s="5"/>
      <c r="I12" s="5"/>
      <c r="J12" s="5" t="s">
        <v>21</v>
      </c>
    </row>
    <row r="13" spans="1:10" s="9" customFormat="1" ht="63">
      <c r="A13" s="10">
        <v>3034</v>
      </c>
      <c r="B13" s="10">
        <v>3050203</v>
      </c>
      <c r="C13" s="10"/>
      <c r="D13" s="10" t="s">
        <v>27</v>
      </c>
      <c r="E13" s="11">
        <v>1</v>
      </c>
      <c r="F13" s="10" t="s">
        <v>27</v>
      </c>
      <c r="G13" s="12">
        <v>0</v>
      </c>
      <c r="H13" s="10" t="s">
        <v>23</v>
      </c>
      <c r="I13" s="10" t="s">
        <v>14</v>
      </c>
      <c r="J13" s="10" t="s">
        <v>21</v>
      </c>
    </row>
    <row r="14" spans="1:10" s="9" customFormat="1" ht="63">
      <c r="A14" s="5">
        <v>3057</v>
      </c>
      <c r="B14" s="5">
        <v>3059999</v>
      </c>
      <c r="C14" s="5"/>
      <c r="D14" s="5" t="s">
        <v>28</v>
      </c>
      <c r="E14" s="6"/>
      <c r="F14" s="5"/>
      <c r="G14" s="7">
        <v>9734</v>
      </c>
      <c r="H14" s="5"/>
      <c r="I14" s="5"/>
      <c r="J14" s="5" t="s">
        <v>21</v>
      </c>
    </row>
    <row r="15" spans="1:10" s="9" customFormat="1" ht="94.5">
      <c r="A15" s="10">
        <v>3057</v>
      </c>
      <c r="B15" s="10">
        <v>3059999</v>
      </c>
      <c r="C15" s="10"/>
      <c r="D15" s="10" t="s">
        <v>28</v>
      </c>
      <c r="E15" s="11">
        <v>1</v>
      </c>
      <c r="F15" s="10" t="s">
        <v>29</v>
      </c>
      <c r="G15" s="12">
        <v>9734</v>
      </c>
      <c r="H15" s="10" t="s">
        <v>26</v>
      </c>
      <c r="I15" s="10" t="s">
        <v>14</v>
      </c>
      <c r="J15" s="10" t="s">
        <v>21</v>
      </c>
    </row>
    <row r="16" spans="1:10" s="9" customFormat="1" ht="94.5">
      <c r="A16" s="5">
        <v>2001</v>
      </c>
      <c r="B16" s="5">
        <v>2010102</v>
      </c>
      <c r="C16" s="5">
        <v>2010102017</v>
      </c>
      <c r="D16" s="5" t="s">
        <v>30</v>
      </c>
      <c r="E16" s="6"/>
      <c r="F16" s="5"/>
      <c r="G16" s="7">
        <v>15000</v>
      </c>
      <c r="H16" s="5"/>
      <c r="I16" s="5"/>
      <c r="J16" s="5" t="s">
        <v>31</v>
      </c>
    </row>
    <row r="17" spans="1:10" s="9" customFormat="1" ht="94.5">
      <c r="A17" s="10">
        <v>2001</v>
      </c>
      <c r="B17" s="10">
        <v>2010102</v>
      </c>
      <c r="C17" s="10">
        <v>2010102017</v>
      </c>
      <c r="D17" s="10" t="s">
        <v>30</v>
      </c>
      <c r="E17" s="11">
        <v>1</v>
      </c>
      <c r="F17" s="10" t="s">
        <v>32</v>
      </c>
      <c r="G17" s="12">
        <v>15000</v>
      </c>
      <c r="H17" s="10" t="s">
        <v>33</v>
      </c>
      <c r="I17" s="10" t="s">
        <v>34</v>
      </c>
      <c r="J17" s="10" t="s">
        <v>31</v>
      </c>
    </row>
    <row r="18" spans="1:10" s="9" customFormat="1" ht="94.5">
      <c r="A18" s="5">
        <v>2003</v>
      </c>
      <c r="B18" s="5">
        <v>2010101</v>
      </c>
      <c r="C18" s="5">
        <v>2010101010</v>
      </c>
      <c r="D18" s="5" t="s">
        <v>35</v>
      </c>
      <c r="E18" s="6"/>
      <c r="F18" s="5"/>
      <c r="G18" s="7">
        <v>172676.07</v>
      </c>
      <c r="H18" s="5"/>
      <c r="I18" s="5"/>
      <c r="J18" s="5" t="s">
        <v>31</v>
      </c>
    </row>
    <row r="19" spans="1:10" s="9" customFormat="1" ht="94.5">
      <c r="A19" s="10">
        <v>2003</v>
      </c>
      <c r="B19" s="10">
        <v>2010101</v>
      </c>
      <c r="C19" s="10">
        <v>2010101010</v>
      </c>
      <c r="D19" s="10" t="s">
        <v>35</v>
      </c>
      <c r="E19" s="11">
        <v>1</v>
      </c>
      <c r="F19" s="10" t="s">
        <v>36</v>
      </c>
      <c r="G19" s="12">
        <v>172676.07</v>
      </c>
      <c r="H19" s="10" t="s">
        <v>37</v>
      </c>
      <c r="I19" s="10" t="s">
        <v>14</v>
      </c>
      <c r="J19" s="10" t="s">
        <v>31</v>
      </c>
    </row>
    <row r="20" spans="1:10" s="9" customFormat="1" ht="94.5">
      <c r="A20" s="5">
        <v>3002</v>
      </c>
      <c r="B20" s="5">
        <v>3059999</v>
      </c>
      <c r="C20" s="5">
        <v>3059999999</v>
      </c>
      <c r="D20" s="5" t="s">
        <v>38</v>
      </c>
      <c r="E20" s="6"/>
      <c r="F20" s="5"/>
      <c r="G20" s="7">
        <v>432</v>
      </c>
      <c r="H20" s="5"/>
      <c r="I20" s="5"/>
      <c r="J20" s="5" t="s">
        <v>31</v>
      </c>
    </row>
    <row r="21" spans="1:10" s="9" customFormat="1" ht="94.5">
      <c r="A21" s="10">
        <v>3002</v>
      </c>
      <c r="B21" s="10">
        <v>3059999</v>
      </c>
      <c r="C21" s="10">
        <v>3059999999</v>
      </c>
      <c r="D21" s="10" t="s">
        <v>38</v>
      </c>
      <c r="E21" s="11">
        <v>1</v>
      </c>
      <c r="F21" s="10" t="s">
        <v>39</v>
      </c>
      <c r="G21" s="12">
        <v>432</v>
      </c>
      <c r="H21" s="10" t="s">
        <v>33</v>
      </c>
      <c r="I21" s="10" t="s">
        <v>14</v>
      </c>
      <c r="J21" s="10" t="s">
        <v>31</v>
      </c>
    </row>
    <row r="22" spans="1:10" s="9" customFormat="1" ht="94.5">
      <c r="A22" s="5">
        <v>3032</v>
      </c>
      <c r="B22" s="5">
        <v>3050203</v>
      </c>
      <c r="C22" s="5"/>
      <c r="D22" s="5" t="s">
        <v>40</v>
      </c>
      <c r="E22" s="6"/>
      <c r="F22" s="5"/>
      <c r="G22" s="7">
        <v>0</v>
      </c>
      <c r="H22" s="5"/>
      <c r="I22" s="5"/>
      <c r="J22" s="5" t="s">
        <v>31</v>
      </c>
    </row>
    <row r="23" spans="1:10" s="9" customFormat="1" ht="94.5">
      <c r="A23" s="10">
        <v>3032</v>
      </c>
      <c r="B23" s="10">
        <v>3050203</v>
      </c>
      <c r="C23" s="10"/>
      <c r="D23" s="10" t="s">
        <v>40</v>
      </c>
      <c r="E23" s="11">
        <v>1</v>
      </c>
      <c r="F23" s="10" t="s">
        <v>12</v>
      </c>
      <c r="G23" s="12">
        <v>0</v>
      </c>
      <c r="H23" s="10" t="s">
        <v>33</v>
      </c>
      <c r="I23" s="10" t="s">
        <v>14</v>
      </c>
      <c r="J23" s="10" t="s">
        <v>31</v>
      </c>
    </row>
    <row r="24" spans="1:10" s="9" customFormat="1" ht="94.5">
      <c r="A24" s="5">
        <v>3048</v>
      </c>
      <c r="B24" s="5">
        <v>3010201</v>
      </c>
      <c r="C24" s="5"/>
      <c r="D24" s="5" t="s">
        <v>41</v>
      </c>
      <c r="E24" s="13"/>
      <c r="F24" s="5"/>
      <c r="G24" s="7">
        <v>0</v>
      </c>
      <c r="H24" s="5"/>
      <c r="I24" s="5"/>
      <c r="J24" s="5" t="s">
        <v>31</v>
      </c>
    </row>
    <row r="25" spans="1:10" s="9" customFormat="1" ht="94.5">
      <c r="A25" s="10">
        <v>3048</v>
      </c>
      <c r="B25" s="10">
        <v>3010201</v>
      </c>
      <c r="C25" s="10"/>
      <c r="D25" s="10" t="s">
        <v>41</v>
      </c>
      <c r="E25" s="11">
        <v>1</v>
      </c>
      <c r="F25" s="10" t="s">
        <v>42</v>
      </c>
      <c r="G25" s="12">
        <v>0</v>
      </c>
      <c r="H25" s="10" t="s">
        <v>43</v>
      </c>
      <c r="I25" s="10" t="s">
        <v>14</v>
      </c>
      <c r="J25" s="10" t="s">
        <v>31</v>
      </c>
    </row>
    <row r="26" spans="1:10" s="9" customFormat="1" ht="94.5">
      <c r="A26" s="5">
        <v>9030</v>
      </c>
      <c r="B26" s="5">
        <v>9020402</v>
      </c>
      <c r="C26" s="5">
        <v>9020402001</v>
      </c>
      <c r="D26" s="5" t="s">
        <v>44</v>
      </c>
      <c r="E26" s="6"/>
      <c r="F26" s="5"/>
      <c r="G26" s="7">
        <v>0</v>
      </c>
      <c r="H26" s="5"/>
      <c r="I26" s="5"/>
      <c r="J26" s="5" t="s">
        <v>31</v>
      </c>
    </row>
    <row r="27" spans="1:10" s="9" customFormat="1" ht="94.5">
      <c r="A27" s="10">
        <v>9030</v>
      </c>
      <c r="B27" s="10">
        <v>9020402</v>
      </c>
      <c r="C27" s="10">
        <v>9020402001</v>
      </c>
      <c r="D27" s="10" t="s">
        <v>44</v>
      </c>
      <c r="E27" s="11">
        <v>1</v>
      </c>
      <c r="F27" s="10" t="s">
        <v>45</v>
      </c>
      <c r="G27" s="12">
        <v>0</v>
      </c>
      <c r="H27" s="10" t="s">
        <v>33</v>
      </c>
      <c r="I27" s="10" t="s">
        <v>14</v>
      </c>
      <c r="J27" s="10" t="s">
        <v>31</v>
      </c>
    </row>
    <row r="28" spans="1:10" s="14" customFormat="1" ht="31.5">
      <c r="A28" s="5">
        <v>1</v>
      </c>
      <c r="B28" s="5" t="s">
        <v>46</v>
      </c>
      <c r="C28" s="5"/>
      <c r="D28" s="5" t="s">
        <v>47</v>
      </c>
      <c r="E28" s="6"/>
      <c r="F28" s="5"/>
      <c r="G28" s="7">
        <f>806.38+119941.05</f>
        <v>120747.43000000001</v>
      </c>
      <c r="H28" s="5"/>
      <c r="I28" s="5"/>
      <c r="J28" s="5" t="s">
        <v>48</v>
      </c>
    </row>
    <row r="29" spans="1:10" s="14" customFormat="1" ht="63">
      <c r="A29" s="10">
        <v>1</v>
      </c>
      <c r="B29" s="10" t="s">
        <v>46</v>
      </c>
      <c r="C29" s="10"/>
      <c r="D29" s="10" t="s">
        <v>47</v>
      </c>
      <c r="E29" s="11">
        <v>1</v>
      </c>
      <c r="F29" s="10" t="s">
        <v>49</v>
      </c>
      <c r="G29" s="12">
        <v>806.38</v>
      </c>
      <c r="H29" s="10" t="s">
        <v>50</v>
      </c>
      <c r="I29" s="10" t="s">
        <v>14</v>
      </c>
      <c r="J29" s="10" t="s">
        <v>48</v>
      </c>
    </row>
    <row r="30" spans="1:10" s="14" customFormat="1" ht="94.5">
      <c r="A30" s="10">
        <v>1</v>
      </c>
      <c r="B30" s="10" t="s">
        <v>46</v>
      </c>
      <c r="C30" s="10"/>
      <c r="D30" s="10" t="s">
        <v>47</v>
      </c>
      <c r="E30" s="11">
        <v>2</v>
      </c>
      <c r="F30" s="10" t="s">
        <v>51</v>
      </c>
      <c r="G30" s="12">
        <v>119941.05</v>
      </c>
      <c r="H30" s="10" t="s">
        <v>50</v>
      </c>
      <c r="I30" s="10" t="s">
        <v>14</v>
      </c>
      <c r="J30" s="10" t="s">
        <v>48</v>
      </c>
    </row>
    <row r="31" spans="1:10" s="9" customFormat="1" ht="31.5">
      <c r="A31" s="5">
        <v>2</v>
      </c>
      <c r="B31" s="5" t="s">
        <v>46</v>
      </c>
      <c r="C31" s="5"/>
      <c r="D31" s="5" t="s">
        <v>52</v>
      </c>
      <c r="E31" s="6"/>
      <c r="F31" s="5"/>
      <c r="G31" s="7">
        <f>186300+2464.4</f>
        <v>188764.4</v>
      </c>
      <c r="H31" s="5"/>
      <c r="I31" s="5"/>
      <c r="J31" s="5" t="s">
        <v>48</v>
      </c>
    </row>
    <row r="32" spans="1:10" s="9" customFormat="1" ht="63">
      <c r="A32" s="10">
        <v>2</v>
      </c>
      <c r="B32" s="10" t="s">
        <v>46</v>
      </c>
      <c r="C32" s="10"/>
      <c r="D32" s="10" t="s">
        <v>52</v>
      </c>
      <c r="E32" s="11">
        <v>1</v>
      </c>
      <c r="F32" s="10" t="s">
        <v>53</v>
      </c>
      <c r="G32" s="12">
        <v>186300</v>
      </c>
      <c r="H32" s="10" t="s">
        <v>50</v>
      </c>
      <c r="I32" s="10" t="s">
        <v>14</v>
      </c>
      <c r="J32" s="10" t="s">
        <v>48</v>
      </c>
    </row>
    <row r="33" spans="1:10" s="9" customFormat="1" ht="94.5">
      <c r="A33" s="10">
        <v>2</v>
      </c>
      <c r="B33" s="10" t="s">
        <v>46</v>
      </c>
      <c r="C33" s="10"/>
      <c r="D33" s="10" t="s">
        <v>52</v>
      </c>
      <c r="E33" s="11">
        <v>1</v>
      </c>
      <c r="F33" s="10" t="s">
        <v>54</v>
      </c>
      <c r="G33" s="12">
        <v>2464.4</v>
      </c>
      <c r="H33" s="10" t="s">
        <v>50</v>
      </c>
      <c r="I33" s="10" t="s">
        <v>14</v>
      </c>
      <c r="J33" s="10" t="s">
        <v>48</v>
      </c>
    </row>
    <row r="34" spans="1:10" s="9" customFormat="1" ht="31.5">
      <c r="A34" s="5">
        <v>3</v>
      </c>
      <c r="B34" s="5" t="s">
        <v>46</v>
      </c>
      <c r="C34" s="5"/>
      <c r="D34" s="5" t="s">
        <v>55</v>
      </c>
      <c r="E34" s="6"/>
      <c r="F34" s="5"/>
      <c r="G34" s="7">
        <v>0</v>
      </c>
      <c r="H34" s="5"/>
      <c r="I34" s="5"/>
      <c r="J34" s="5" t="s">
        <v>48</v>
      </c>
    </row>
    <row r="35" spans="1:10" s="9" customFormat="1" ht="63">
      <c r="A35" s="10">
        <v>3</v>
      </c>
      <c r="B35" s="10" t="s">
        <v>46</v>
      </c>
      <c r="C35" s="10"/>
      <c r="D35" s="10" t="s">
        <v>55</v>
      </c>
      <c r="E35" s="11">
        <v>1</v>
      </c>
      <c r="F35" s="10" t="s">
        <v>56</v>
      </c>
      <c r="G35" s="12">
        <v>0</v>
      </c>
      <c r="H35" s="10" t="s">
        <v>50</v>
      </c>
      <c r="I35" s="10" t="s">
        <v>14</v>
      </c>
      <c r="J35" s="10" t="s">
        <v>48</v>
      </c>
    </row>
    <row r="36" spans="1:10" s="9" customFormat="1" ht="31.5">
      <c r="A36" s="5">
        <v>4</v>
      </c>
      <c r="B36" s="5" t="s">
        <v>46</v>
      </c>
      <c r="C36" s="5"/>
      <c r="D36" s="5" t="s">
        <v>57</v>
      </c>
      <c r="E36" s="6"/>
      <c r="F36" s="5"/>
      <c r="G36" s="7">
        <v>0</v>
      </c>
      <c r="H36" s="5"/>
      <c r="I36" s="5"/>
      <c r="J36" s="5" t="s">
        <v>48</v>
      </c>
    </row>
    <row r="37" spans="1:10" s="9" customFormat="1" ht="63">
      <c r="A37" s="10">
        <v>4</v>
      </c>
      <c r="B37" s="10" t="s">
        <v>46</v>
      </c>
      <c r="C37" s="10"/>
      <c r="D37" s="10" t="s">
        <v>57</v>
      </c>
      <c r="E37" s="11">
        <v>1</v>
      </c>
      <c r="F37" s="10" t="s">
        <v>58</v>
      </c>
      <c r="G37" s="12">
        <v>0</v>
      </c>
      <c r="H37" s="10" t="s">
        <v>50</v>
      </c>
      <c r="I37" s="10" t="s">
        <v>14</v>
      </c>
      <c r="J37" s="10" t="s">
        <v>48</v>
      </c>
    </row>
    <row r="38" spans="1:10" s="9" customFormat="1" ht="63">
      <c r="A38" s="5">
        <v>7</v>
      </c>
      <c r="B38" s="5" t="s">
        <v>46</v>
      </c>
      <c r="C38" s="5"/>
      <c r="D38" s="5" t="s">
        <v>59</v>
      </c>
      <c r="E38" s="6"/>
      <c r="F38" s="5"/>
      <c r="G38" s="7">
        <v>0</v>
      </c>
      <c r="H38" s="5"/>
      <c r="I38" s="5"/>
      <c r="J38" s="5" t="s">
        <v>48</v>
      </c>
    </row>
    <row r="39" spans="1:10" s="9" customFormat="1" ht="63">
      <c r="A39" s="10">
        <v>7</v>
      </c>
      <c r="B39" s="10" t="s">
        <v>46</v>
      </c>
      <c r="C39" s="10"/>
      <c r="D39" s="10" t="s">
        <v>59</v>
      </c>
      <c r="E39" s="11">
        <v>1</v>
      </c>
      <c r="F39" s="10" t="s">
        <v>60</v>
      </c>
      <c r="G39" s="12">
        <v>0</v>
      </c>
      <c r="H39" s="10" t="s">
        <v>50</v>
      </c>
      <c r="I39" s="10" t="s">
        <v>14</v>
      </c>
      <c r="J39" s="10" t="s">
        <v>48</v>
      </c>
    </row>
    <row r="40" spans="1:10" s="9" customFormat="1" ht="63">
      <c r="A40" s="5">
        <v>8</v>
      </c>
      <c r="B40" s="5" t="s">
        <v>46</v>
      </c>
      <c r="C40" s="5"/>
      <c r="D40" s="5" t="s">
        <v>61</v>
      </c>
      <c r="E40" s="6"/>
      <c r="F40" s="5"/>
      <c r="G40" s="7">
        <v>4200</v>
      </c>
      <c r="H40" s="5"/>
      <c r="I40" s="5"/>
      <c r="J40" s="5" t="s">
        <v>48</v>
      </c>
    </row>
    <row r="41" spans="1:10" s="9" customFormat="1" ht="94.5">
      <c r="A41" s="10">
        <v>8</v>
      </c>
      <c r="B41" s="10" t="s">
        <v>46</v>
      </c>
      <c r="C41" s="10"/>
      <c r="D41" s="10" t="s">
        <v>61</v>
      </c>
      <c r="E41" s="11">
        <v>1</v>
      </c>
      <c r="F41" s="10" t="s">
        <v>62</v>
      </c>
      <c r="G41" s="12">
        <v>4200</v>
      </c>
      <c r="H41" s="10" t="s">
        <v>50</v>
      </c>
      <c r="I41" s="10" t="s">
        <v>14</v>
      </c>
      <c r="J41" s="10" t="s">
        <v>48</v>
      </c>
    </row>
    <row r="42" spans="1:10" s="9" customFormat="1" ht="63">
      <c r="A42" s="5">
        <v>9</v>
      </c>
      <c r="B42" s="5" t="s">
        <v>46</v>
      </c>
      <c r="C42" s="5"/>
      <c r="D42" s="5" t="s">
        <v>63</v>
      </c>
      <c r="E42" s="6"/>
      <c r="F42" s="5"/>
      <c r="G42" s="7">
        <v>0</v>
      </c>
      <c r="H42" s="5"/>
      <c r="I42" s="5"/>
      <c r="J42" s="5" t="s">
        <v>48</v>
      </c>
    </row>
    <row r="43" spans="1:10" s="9" customFormat="1" ht="94.5">
      <c r="A43" s="10">
        <v>9</v>
      </c>
      <c r="B43" s="10" t="s">
        <v>46</v>
      </c>
      <c r="C43" s="10"/>
      <c r="D43" s="10" t="s">
        <v>63</v>
      </c>
      <c r="E43" s="11">
        <v>1</v>
      </c>
      <c r="F43" s="10" t="s">
        <v>64</v>
      </c>
      <c r="G43" s="12">
        <v>0</v>
      </c>
      <c r="H43" s="10" t="s">
        <v>50</v>
      </c>
      <c r="I43" s="10" t="s">
        <v>14</v>
      </c>
      <c r="J43" s="10" t="s">
        <v>48</v>
      </c>
    </row>
    <row r="44" spans="1:10" s="9" customFormat="1" ht="157.5">
      <c r="A44" s="5" t="s">
        <v>65</v>
      </c>
      <c r="B44" s="5"/>
      <c r="C44" s="5"/>
      <c r="D44" s="5" t="s">
        <v>66</v>
      </c>
      <c r="E44" s="5"/>
      <c r="F44" s="5"/>
      <c r="G44" s="7">
        <v>279000</v>
      </c>
      <c r="H44" s="5"/>
      <c r="I44" s="5"/>
      <c r="J44" s="5"/>
    </row>
    <row r="45" spans="1:10" s="9" customFormat="1" ht="189">
      <c r="A45" s="10" t="s">
        <v>65</v>
      </c>
      <c r="B45" s="10"/>
      <c r="C45" s="10"/>
      <c r="D45" s="10" t="s">
        <v>66</v>
      </c>
      <c r="E45" s="10" t="s">
        <v>67</v>
      </c>
      <c r="F45" s="10" t="s">
        <v>68</v>
      </c>
      <c r="G45" s="12">
        <v>279000</v>
      </c>
      <c r="H45" s="10" t="s">
        <v>50</v>
      </c>
      <c r="I45" s="10" t="s">
        <v>14</v>
      </c>
      <c r="J45" s="10" t="s">
        <v>48</v>
      </c>
    </row>
    <row r="46" spans="1:10" s="9" customFormat="1" ht="63">
      <c r="A46" s="5" t="s">
        <v>69</v>
      </c>
      <c r="B46" s="5"/>
      <c r="C46" s="5"/>
      <c r="D46" s="5" t="s">
        <v>70</v>
      </c>
      <c r="E46" s="5"/>
      <c r="F46" s="5"/>
      <c r="G46" s="7">
        <v>2918932.41</v>
      </c>
      <c r="H46" s="5"/>
      <c r="I46" s="5"/>
      <c r="J46" s="5"/>
    </row>
    <row r="47" spans="1:10" s="9" customFormat="1" ht="94.5">
      <c r="A47" s="10" t="s">
        <v>69</v>
      </c>
      <c r="B47" s="10"/>
      <c r="C47" s="10"/>
      <c r="D47" s="10" t="s">
        <v>70</v>
      </c>
      <c r="E47" s="10" t="s">
        <v>67</v>
      </c>
      <c r="F47" s="10" t="s">
        <v>71</v>
      </c>
      <c r="G47" s="12">
        <v>2918932.41</v>
      </c>
      <c r="H47" s="10" t="s">
        <v>50</v>
      </c>
      <c r="I47" s="10" t="s">
        <v>14</v>
      </c>
      <c r="J47" s="10" t="s">
        <v>48</v>
      </c>
    </row>
    <row r="48" spans="1:10" s="9" customFormat="1" ht="94.5">
      <c r="A48" s="5" t="s">
        <v>72</v>
      </c>
      <c r="B48" s="5"/>
      <c r="C48" s="5"/>
      <c r="D48" s="5" t="s">
        <v>73</v>
      </c>
      <c r="E48" s="5"/>
      <c r="F48" s="5"/>
      <c r="G48" s="7">
        <v>95272.8</v>
      </c>
      <c r="H48" s="5"/>
      <c r="I48" s="5"/>
      <c r="J48" s="5"/>
    </row>
    <row r="49" spans="1:10" s="9" customFormat="1" ht="126">
      <c r="A49" s="10" t="s">
        <v>72</v>
      </c>
      <c r="B49" s="10"/>
      <c r="C49" s="10"/>
      <c r="D49" s="10" t="s">
        <v>73</v>
      </c>
      <c r="E49" s="10" t="s">
        <v>67</v>
      </c>
      <c r="F49" s="10" t="s">
        <v>74</v>
      </c>
      <c r="G49" s="12">
        <v>95272.8</v>
      </c>
      <c r="H49" s="10" t="s">
        <v>50</v>
      </c>
      <c r="I49" s="10" t="s">
        <v>14</v>
      </c>
      <c r="J49" s="10" t="s">
        <v>48</v>
      </c>
    </row>
    <row r="50" spans="1:10" s="9" customFormat="1" ht="126">
      <c r="A50" s="5" t="s">
        <v>75</v>
      </c>
      <c r="B50" s="5"/>
      <c r="C50" s="5"/>
      <c r="D50" s="5" t="s">
        <v>76</v>
      </c>
      <c r="E50" s="5"/>
      <c r="F50" s="5"/>
      <c r="G50" s="7">
        <v>11959.69</v>
      </c>
      <c r="H50" s="5"/>
      <c r="I50" s="5"/>
      <c r="J50" s="5"/>
    </row>
    <row r="51" spans="1:10" s="9" customFormat="1" ht="157.5">
      <c r="A51" s="10" t="s">
        <v>75</v>
      </c>
      <c r="B51" s="10"/>
      <c r="C51" s="10"/>
      <c r="D51" s="10" t="s">
        <v>76</v>
      </c>
      <c r="E51" s="10" t="s">
        <v>67</v>
      </c>
      <c r="F51" s="10" t="s">
        <v>77</v>
      </c>
      <c r="G51" s="12">
        <v>11959.69</v>
      </c>
      <c r="H51" s="10" t="s">
        <v>50</v>
      </c>
      <c r="I51" s="10" t="s">
        <v>14</v>
      </c>
      <c r="J51" s="10" t="s">
        <v>48</v>
      </c>
    </row>
    <row r="52" spans="1:10" s="9" customFormat="1" ht="94.5">
      <c r="A52" s="5" t="s">
        <v>78</v>
      </c>
      <c r="B52" s="5"/>
      <c r="C52" s="5"/>
      <c r="D52" s="5" t="s">
        <v>79</v>
      </c>
      <c r="E52" s="5"/>
      <c r="F52" s="5"/>
      <c r="G52" s="7">
        <v>10000</v>
      </c>
      <c r="H52" s="5"/>
      <c r="I52" s="5"/>
      <c r="J52" s="5"/>
    </row>
    <row r="53" spans="1:10" s="9" customFormat="1" ht="94.5">
      <c r="A53" s="10" t="s">
        <v>78</v>
      </c>
      <c r="B53" s="10"/>
      <c r="C53" s="10"/>
      <c r="D53" s="10" t="s">
        <v>79</v>
      </c>
      <c r="E53" s="10" t="s">
        <v>67</v>
      </c>
      <c r="F53" s="10" t="s">
        <v>80</v>
      </c>
      <c r="G53" s="12">
        <v>10000</v>
      </c>
      <c r="H53" s="10" t="s">
        <v>50</v>
      </c>
      <c r="I53" s="10" t="s">
        <v>14</v>
      </c>
      <c r="J53" s="10" t="s">
        <v>48</v>
      </c>
    </row>
    <row r="54" spans="1:10" s="9" customFormat="1" ht="94.5">
      <c r="A54" s="5" t="s">
        <v>81</v>
      </c>
      <c r="B54" s="5"/>
      <c r="C54" s="5"/>
      <c r="D54" s="5" t="s">
        <v>82</v>
      </c>
      <c r="E54" s="5"/>
      <c r="F54" s="5"/>
      <c r="G54" s="7">
        <v>227753.57</v>
      </c>
      <c r="H54" s="5"/>
      <c r="I54" s="5"/>
      <c r="J54" s="5"/>
    </row>
    <row r="55" spans="1:10" s="9" customFormat="1" ht="189">
      <c r="A55" s="10" t="s">
        <v>81</v>
      </c>
      <c r="B55" s="10"/>
      <c r="C55" s="10"/>
      <c r="D55" s="10" t="s">
        <v>82</v>
      </c>
      <c r="E55" s="10" t="s">
        <v>67</v>
      </c>
      <c r="F55" s="10" t="s">
        <v>83</v>
      </c>
      <c r="G55" s="12">
        <v>227753.57</v>
      </c>
      <c r="H55" s="10" t="s">
        <v>50</v>
      </c>
      <c r="I55" s="10" t="s">
        <v>14</v>
      </c>
      <c r="J55" s="10" t="s">
        <v>48</v>
      </c>
    </row>
    <row r="56" spans="1:10" s="9" customFormat="1" ht="31.5">
      <c r="A56" s="5">
        <v>2005</v>
      </c>
      <c r="B56" s="5">
        <v>2010104</v>
      </c>
      <c r="C56" s="5">
        <v>2010104001</v>
      </c>
      <c r="D56" s="5" t="s">
        <v>84</v>
      </c>
      <c r="E56" s="6"/>
      <c r="F56" s="5"/>
      <c r="G56" s="7">
        <v>24232001.68</v>
      </c>
      <c r="H56" s="5"/>
      <c r="I56" s="5"/>
      <c r="J56" s="5" t="s">
        <v>48</v>
      </c>
    </row>
    <row r="57" spans="1:10" s="9" customFormat="1" ht="63">
      <c r="A57" s="10">
        <v>2005</v>
      </c>
      <c r="B57" s="10">
        <v>2010104</v>
      </c>
      <c r="C57" s="10">
        <v>2010104001</v>
      </c>
      <c r="D57" s="10" t="s">
        <v>84</v>
      </c>
      <c r="E57" s="11">
        <v>1</v>
      </c>
      <c r="F57" s="10" t="s">
        <v>85</v>
      </c>
      <c r="G57" s="12">
        <v>24232001.68</v>
      </c>
      <c r="H57" s="10" t="s">
        <v>86</v>
      </c>
      <c r="I57" s="10" t="s">
        <v>87</v>
      </c>
      <c r="J57" s="10" t="s">
        <v>48</v>
      </c>
    </row>
    <row r="58" spans="1:10" s="9" customFormat="1" ht="31.5">
      <c r="A58" s="5">
        <v>3006</v>
      </c>
      <c r="B58" s="5">
        <v>3030304</v>
      </c>
      <c r="C58" s="5">
        <v>3030304001</v>
      </c>
      <c r="D58" s="5" t="s">
        <v>88</v>
      </c>
      <c r="E58" s="6"/>
      <c r="F58" s="5"/>
      <c r="G58" s="7">
        <v>500</v>
      </c>
      <c r="H58" s="5"/>
      <c r="I58" s="5"/>
      <c r="J58" s="5" t="s">
        <v>48</v>
      </c>
    </row>
    <row r="59" spans="1:10" s="9" customFormat="1" ht="63">
      <c r="A59" s="10">
        <v>3006</v>
      </c>
      <c r="B59" s="10">
        <v>3030304</v>
      </c>
      <c r="C59" s="10">
        <v>3030304001</v>
      </c>
      <c r="D59" s="10" t="s">
        <v>88</v>
      </c>
      <c r="E59" s="11">
        <v>1</v>
      </c>
      <c r="F59" s="10" t="s">
        <v>88</v>
      </c>
      <c r="G59" s="12">
        <v>500</v>
      </c>
      <c r="H59" s="10" t="s">
        <v>86</v>
      </c>
      <c r="I59" s="10" t="s">
        <v>14</v>
      </c>
      <c r="J59" s="10" t="s">
        <v>48</v>
      </c>
    </row>
    <row r="60" spans="1:10" s="9" customFormat="1" ht="31.5">
      <c r="A60" s="5">
        <v>3042</v>
      </c>
      <c r="B60" s="5">
        <v>3059999</v>
      </c>
      <c r="C60" s="5">
        <v>3059999999</v>
      </c>
      <c r="D60" s="5" t="s">
        <v>89</v>
      </c>
      <c r="E60" s="6"/>
      <c r="F60" s="5"/>
      <c r="G60" s="7">
        <v>0</v>
      </c>
      <c r="H60" s="5"/>
      <c r="I60" s="5"/>
      <c r="J60" s="5" t="s">
        <v>48</v>
      </c>
    </row>
    <row r="61" spans="1:10" s="9" customFormat="1" ht="63">
      <c r="A61" s="10">
        <v>3042</v>
      </c>
      <c r="B61" s="10">
        <v>3059999</v>
      </c>
      <c r="C61" s="10">
        <v>3059999999</v>
      </c>
      <c r="D61" s="10" t="s">
        <v>89</v>
      </c>
      <c r="E61" s="11">
        <v>1</v>
      </c>
      <c r="F61" s="10" t="s">
        <v>90</v>
      </c>
      <c r="G61" s="12">
        <v>0</v>
      </c>
      <c r="H61" s="10" t="s">
        <v>86</v>
      </c>
      <c r="I61" s="10" t="s">
        <v>14</v>
      </c>
      <c r="J61" s="10" t="s">
        <v>48</v>
      </c>
    </row>
    <row r="62" spans="1:10" s="9" customFormat="1" ht="63">
      <c r="A62" s="5">
        <v>3047</v>
      </c>
      <c r="B62" s="5">
        <v>3050203</v>
      </c>
      <c r="C62" s="5"/>
      <c r="D62" s="5" t="s">
        <v>91</v>
      </c>
      <c r="E62" s="13"/>
      <c r="F62" s="5"/>
      <c r="G62" s="7">
        <v>0</v>
      </c>
      <c r="H62" s="5"/>
      <c r="I62" s="5"/>
      <c r="J62" s="5" t="s">
        <v>48</v>
      </c>
    </row>
    <row r="63" spans="1:10" s="9" customFormat="1" ht="63">
      <c r="A63" s="10">
        <v>3047</v>
      </c>
      <c r="B63" s="10">
        <v>3050203</v>
      </c>
      <c r="C63" s="10"/>
      <c r="D63" s="10" t="s">
        <v>91</v>
      </c>
      <c r="E63" s="11">
        <v>1</v>
      </c>
      <c r="F63" s="10" t="s">
        <v>92</v>
      </c>
      <c r="G63" s="12">
        <v>0</v>
      </c>
      <c r="H63" s="10" t="s">
        <v>50</v>
      </c>
      <c r="I63" s="10" t="s">
        <v>14</v>
      </c>
      <c r="J63" s="10" t="s">
        <v>48</v>
      </c>
    </row>
    <row r="64" spans="1:10" s="9" customFormat="1" ht="105.75" customHeight="1">
      <c r="A64" s="5">
        <v>3056</v>
      </c>
      <c r="B64" s="5">
        <v>3059999</v>
      </c>
      <c r="C64" s="5"/>
      <c r="D64" s="5" t="s">
        <v>93</v>
      </c>
      <c r="E64" s="6"/>
      <c r="F64" s="5"/>
      <c r="G64" s="7">
        <v>1250</v>
      </c>
      <c r="H64" s="5"/>
      <c r="I64" s="5"/>
      <c r="J64" s="5" t="s">
        <v>48</v>
      </c>
    </row>
    <row r="65" spans="1:10" s="9" customFormat="1" ht="94.5">
      <c r="A65" s="10">
        <v>3056</v>
      </c>
      <c r="B65" s="10">
        <v>3059999</v>
      </c>
      <c r="C65" s="10"/>
      <c r="D65" s="10" t="s">
        <v>93</v>
      </c>
      <c r="E65" s="11">
        <v>1</v>
      </c>
      <c r="F65" s="10" t="s">
        <v>94</v>
      </c>
      <c r="G65" s="12">
        <v>1250</v>
      </c>
      <c r="H65" s="10" t="s">
        <v>95</v>
      </c>
      <c r="I65" s="10" t="s">
        <v>14</v>
      </c>
      <c r="J65" s="10" t="s">
        <v>48</v>
      </c>
    </row>
    <row r="66" spans="1:10" s="9" customFormat="1" ht="63">
      <c r="A66" s="5">
        <v>4003</v>
      </c>
      <c r="B66" s="5">
        <v>4020104</v>
      </c>
      <c r="C66" s="5">
        <v>4020104001</v>
      </c>
      <c r="D66" s="5" t="s">
        <v>96</v>
      </c>
      <c r="E66" s="13"/>
      <c r="F66" s="5"/>
      <c r="G66" s="7">
        <v>700456</v>
      </c>
      <c r="H66" s="5"/>
      <c r="I66" s="5"/>
      <c r="J66" s="5" t="s">
        <v>48</v>
      </c>
    </row>
    <row r="67" spans="1:10" s="9" customFormat="1" ht="94.5">
      <c r="A67" s="10">
        <v>4003</v>
      </c>
      <c r="B67" s="10">
        <v>4020104</v>
      </c>
      <c r="C67" s="10">
        <v>4020104001</v>
      </c>
      <c r="D67" s="10" t="s">
        <v>96</v>
      </c>
      <c r="E67" s="11">
        <v>1</v>
      </c>
      <c r="F67" s="10" t="s">
        <v>97</v>
      </c>
      <c r="G67" s="12">
        <v>700456</v>
      </c>
      <c r="H67" s="10" t="s">
        <v>86</v>
      </c>
      <c r="I67" s="10" t="s">
        <v>87</v>
      </c>
      <c r="J67" s="10" t="s">
        <v>48</v>
      </c>
    </row>
    <row r="68" spans="1:10" s="9" customFormat="1" ht="63">
      <c r="A68" s="5">
        <v>9001</v>
      </c>
      <c r="B68" s="5">
        <v>9010302</v>
      </c>
      <c r="C68" s="5">
        <v>9010302001</v>
      </c>
      <c r="D68" s="5" t="s">
        <v>98</v>
      </c>
      <c r="E68" s="6"/>
      <c r="F68" s="5"/>
      <c r="G68" s="7">
        <v>1500</v>
      </c>
      <c r="H68" s="5"/>
      <c r="I68" s="5"/>
      <c r="J68" s="5" t="s">
        <v>48</v>
      </c>
    </row>
    <row r="69" spans="1:10" s="9" customFormat="1" ht="63">
      <c r="A69" s="10">
        <v>9001</v>
      </c>
      <c r="B69" s="10">
        <v>9010302</v>
      </c>
      <c r="C69" s="10">
        <v>9010302001</v>
      </c>
      <c r="D69" s="10" t="s">
        <v>98</v>
      </c>
      <c r="E69" s="11">
        <v>1</v>
      </c>
      <c r="F69" s="10" t="s">
        <v>99</v>
      </c>
      <c r="G69" s="12">
        <v>1500</v>
      </c>
      <c r="H69" s="10" t="s">
        <v>100</v>
      </c>
      <c r="I69" s="10" t="s">
        <v>87</v>
      </c>
      <c r="J69" s="10" t="s">
        <v>48</v>
      </c>
    </row>
    <row r="70" spans="1:10" s="9" customFormat="1" ht="31.5">
      <c r="A70" s="5">
        <v>9004</v>
      </c>
      <c r="B70" s="5">
        <v>9010101</v>
      </c>
      <c r="C70" s="5">
        <v>9010101001</v>
      </c>
      <c r="D70" s="5" t="s">
        <v>101</v>
      </c>
      <c r="E70" s="6"/>
      <c r="F70" s="5"/>
      <c r="G70" s="7">
        <v>3000</v>
      </c>
      <c r="H70" s="15"/>
      <c r="I70" s="5"/>
      <c r="J70" s="5" t="s">
        <v>48</v>
      </c>
    </row>
    <row r="71" spans="1:10" s="9" customFormat="1" ht="31.5">
      <c r="A71" s="10">
        <v>9004</v>
      </c>
      <c r="B71" s="10">
        <v>9010101</v>
      </c>
      <c r="C71" s="10">
        <v>9010101001</v>
      </c>
      <c r="D71" s="10" t="s">
        <v>101</v>
      </c>
      <c r="E71" s="11">
        <v>1</v>
      </c>
      <c r="F71" s="10" t="s">
        <v>102</v>
      </c>
      <c r="G71" s="12">
        <v>3000</v>
      </c>
      <c r="H71" s="10" t="s">
        <v>100</v>
      </c>
      <c r="I71" s="10" t="s">
        <v>87</v>
      </c>
      <c r="J71" s="10" t="s">
        <v>48</v>
      </c>
    </row>
    <row r="72" spans="1:10" s="9" customFormat="1" ht="63">
      <c r="A72" s="5">
        <v>9010</v>
      </c>
      <c r="B72" s="5">
        <v>9019903</v>
      </c>
      <c r="C72" s="5">
        <v>9019903001</v>
      </c>
      <c r="D72" s="5" t="s">
        <v>103</v>
      </c>
      <c r="E72" s="6"/>
      <c r="F72" s="5"/>
      <c r="G72" s="7">
        <v>5000</v>
      </c>
      <c r="H72" s="5"/>
      <c r="I72" s="5"/>
      <c r="J72" s="5" t="s">
        <v>48</v>
      </c>
    </row>
    <row r="73" spans="1:10" s="9" customFormat="1" ht="63">
      <c r="A73" s="10">
        <v>9010</v>
      </c>
      <c r="B73" s="10">
        <v>9019903</v>
      </c>
      <c r="C73" s="10">
        <v>9019903001</v>
      </c>
      <c r="D73" s="10" t="s">
        <v>103</v>
      </c>
      <c r="E73" s="11">
        <v>1</v>
      </c>
      <c r="F73" s="10" t="s">
        <v>104</v>
      </c>
      <c r="G73" s="12">
        <v>5000</v>
      </c>
      <c r="H73" s="10" t="s">
        <v>86</v>
      </c>
      <c r="I73" s="10" t="s">
        <v>87</v>
      </c>
      <c r="J73" s="10" t="s">
        <v>48</v>
      </c>
    </row>
    <row r="74" spans="1:10" s="9" customFormat="1" ht="63">
      <c r="A74" s="5">
        <v>9013</v>
      </c>
      <c r="B74" s="5">
        <v>9010201</v>
      </c>
      <c r="C74" s="5">
        <v>9010201001</v>
      </c>
      <c r="D74" s="5" t="s">
        <v>105</v>
      </c>
      <c r="E74" s="6"/>
      <c r="F74" s="5"/>
      <c r="G74" s="7">
        <v>2865000</v>
      </c>
      <c r="H74" s="5"/>
      <c r="I74" s="5"/>
      <c r="J74" s="5" t="s">
        <v>48</v>
      </c>
    </row>
    <row r="75" spans="1:10" s="9" customFormat="1" ht="63">
      <c r="A75" s="10">
        <v>9013</v>
      </c>
      <c r="B75" s="10">
        <v>9010201</v>
      </c>
      <c r="C75" s="10">
        <v>9010201001</v>
      </c>
      <c r="D75" s="10" t="s">
        <v>105</v>
      </c>
      <c r="E75" s="11">
        <v>1</v>
      </c>
      <c r="F75" s="10" t="s">
        <v>106</v>
      </c>
      <c r="G75" s="12">
        <v>2865000</v>
      </c>
      <c r="H75" s="10" t="s">
        <v>100</v>
      </c>
      <c r="I75" s="10" t="s">
        <v>87</v>
      </c>
      <c r="J75" s="10" t="s">
        <v>48</v>
      </c>
    </row>
    <row r="76" spans="1:10" s="9" customFormat="1" ht="63">
      <c r="A76" s="5">
        <v>9014</v>
      </c>
      <c r="B76" s="5">
        <v>9010301</v>
      </c>
      <c r="C76" s="5">
        <v>9010301001</v>
      </c>
      <c r="D76" s="5" t="s">
        <v>107</v>
      </c>
      <c r="E76" s="6"/>
      <c r="F76" s="5"/>
      <c r="G76" s="7">
        <v>30000</v>
      </c>
      <c r="H76" s="5"/>
      <c r="I76" s="5"/>
      <c r="J76" s="5" t="s">
        <v>48</v>
      </c>
    </row>
    <row r="77" spans="1:10" s="9" customFormat="1" ht="63">
      <c r="A77" s="10">
        <v>9014</v>
      </c>
      <c r="B77" s="10">
        <v>9010301</v>
      </c>
      <c r="C77" s="10">
        <v>9010301001</v>
      </c>
      <c r="D77" s="10" t="s">
        <v>107</v>
      </c>
      <c r="E77" s="11">
        <v>1</v>
      </c>
      <c r="F77" s="10" t="s">
        <v>108</v>
      </c>
      <c r="G77" s="12">
        <v>30000</v>
      </c>
      <c r="H77" s="10" t="s">
        <v>100</v>
      </c>
      <c r="I77" s="10" t="s">
        <v>87</v>
      </c>
      <c r="J77" s="10" t="s">
        <v>48</v>
      </c>
    </row>
    <row r="78" spans="1:10" s="9" customFormat="1" ht="31.5">
      <c r="A78" s="5">
        <v>9015</v>
      </c>
      <c r="B78" s="5">
        <v>9010102</v>
      </c>
      <c r="C78" s="5">
        <v>9010102001</v>
      </c>
      <c r="D78" s="5" t="s">
        <v>109</v>
      </c>
      <c r="E78" s="6"/>
      <c r="F78" s="5"/>
      <c r="G78" s="7">
        <v>990000</v>
      </c>
      <c r="H78" s="5"/>
      <c r="I78" s="5"/>
      <c r="J78" s="5" t="s">
        <v>48</v>
      </c>
    </row>
    <row r="79" spans="1:10" s="9" customFormat="1" ht="63">
      <c r="A79" s="10">
        <v>9015</v>
      </c>
      <c r="B79" s="10">
        <v>9010102</v>
      </c>
      <c r="C79" s="10">
        <v>9010102001</v>
      </c>
      <c r="D79" s="10" t="s">
        <v>109</v>
      </c>
      <c r="E79" s="11">
        <v>1</v>
      </c>
      <c r="F79" s="10" t="s">
        <v>110</v>
      </c>
      <c r="G79" s="12">
        <v>990000</v>
      </c>
      <c r="H79" s="10" t="s">
        <v>100</v>
      </c>
      <c r="I79" s="10" t="s">
        <v>87</v>
      </c>
      <c r="J79" s="10" t="s">
        <v>48</v>
      </c>
    </row>
    <row r="80" spans="1:10" s="9" customFormat="1" ht="63">
      <c r="A80" s="5">
        <v>9019</v>
      </c>
      <c r="B80" s="5">
        <v>9010202</v>
      </c>
      <c r="C80" s="5">
        <v>9010202001</v>
      </c>
      <c r="D80" s="5" t="s">
        <v>111</v>
      </c>
      <c r="E80" s="6"/>
      <c r="F80" s="5"/>
      <c r="G80" s="7">
        <v>1000</v>
      </c>
      <c r="H80" s="5"/>
      <c r="I80" s="5"/>
      <c r="J80" s="5" t="s">
        <v>48</v>
      </c>
    </row>
    <row r="81" spans="1:10" s="9" customFormat="1" ht="94.5">
      <c r="A81" s="10">
        <v>9019</v>
      </c>
      <c r="B81" s="10">
        <v>9010202</v>
      </c>
      <c r="C81" s="10">
        <v>9010202001</v>
      </c>
      <c r="D81" s="10" t="s">
        <v>111</v>
      </c>
      <c r="E81" s="11">
        <v>1</v>
      </c>
      <c r="F81" s="10" t="s">
        <v>112</v>
      </c>
      <c r="G81" s="12">
        <v>1000</v>
      </c>
      <c r="H81" s="10" t="s">
        <v>100</v>
      </c>
      <c r="I81" s="10" t="s">
        <v>87</v>
      </c>
      <c r="J81" s="10" t="s">
        <v>48</v>
      </c>
    </row>
    <row r="82" spans="1:10" s="9" customFormat="1" ht="31.5">
      <c r="A82" s="5">
        <v>9022</v>
      </c>
      <c r="B82" s="5">
        <v>9010199</v>
      </c>
      <c r="C82" s="5">
        <v>9010199999</v>
      </c>
      <c r="D82" s="5" t="s">
        <v>113</v>
      </c>
      <c r="E82" s="6"/>
      <c r="F82" s="5"/>
      <c r="G82" s="7">
        <v>6000</v>
      </c>
      <c r="H82" s="5"/>
      <c r="I82" s="5"/>
      <c r="J82" s="5" t="s">
        <v>48</v>
      </c>
    </row>
    <row r="83" spans="1:10" s="9" customFormat="1" ht="31.5">
      <c r="A83" s="10">
        <v>9022</v>
      </c>
      <c r="B83" s="10">
        <v>9010199</v>
      </c>
      <c r="C83" s="10">
        <v>9010199999</v>
      </c>
      <c r="D83" s="10" t="s">
        <v>113</v>
      </c>
      <c r="E83" s="11">
        <v>1</v>
      </c>
      <c r="F83" s="10" t="s">
        <v>114</v>
      </c>
      <c r="G83" s="12">
        <v>6000</v>
      </c>
      <c r="H83" s="10" t="s">
        <v>100</v>
      </c>
      <c r="I83" s="10" t="s">
        <v>87</v>
      </c>
      <c r="J83" s="10" t="s">
        <v>48</v>
      </c>
    </row>
    <row r="84" spans="1:10" s="9" customFormat="1" ht="63">
      <c r="A84" s="5">
        <v>9025</v>
      </c>
      <c r="B84" s="5">
        <v>9019903</v>
      </c>
      <c r="C84" s="5">
        <v>9019903001</v>
      </c>
      <c r="D84" s="5" t="s">
        <v>115</v>
      </c>
      <c r="E84" s="13"/>
      <c r="F84" s="5"/>
      <c r="G84" s="7">
        <v>10000</v>
      </c>
      <c r="H84" s="5"/>
      <c r="I84" s="5"/>
      <c r="J84" s="5" t="s">
        <v>48</v>
      </c>
    </row>
    <row r="85" spans="1:10" s="9" customFormat="1" ht="63">
      <c r="A85" s="10">
        <v>9025</v>
      </c>
      <c r="B85" s="10">
        <v>9019903</v>
      </c>
      <c r="C85" s="10">
        <v>9019903001</v>
      </c>
      <c r="D85" s="10" t="s">
        <v>115</v>
      </c>
      <c r="E85" s="11">
        <v>1</v>
      </c>
      <c r="F85" s="10" t="s">
        <v>116</v>
      </c>
      <c r="G85" s="12">
        <v>10000</v>
      </c>
      <c r="H85" s="10" t="s">
        <v>86</v>
      </c>
      <c r="I85" s="10" t="s">
        <v>87</v>
      </c>
      <c r="J85" s="10" t="s">
        <v>48</v>
      </c>
    </row>
    <row r="86" spans="1:10" s="9" customFormat="1" ht="31.5">
      <c r="A86" s="5">
        <v>9027</v>
      </c>
      <c r="B86" s="5">
        <v>9019901</v>
      </c>
      <c r="C86" s="5">
        <v>9019901001</v>
      </c>
      <c r="D86" s="5" t="s">
        <v>117</v>
      </c>
      <c r="E86" s="6"/>
      <c r="F86" s="5"/>
      <c r="G86" s="7">
        <v>20000</v>
      </c>
      <c r="H86" s="5"/>
      <c r="I86" s="5"/>
      <c r="J86" s="5" t="s">
        <v>48</v>
      </c>
    </row>
    <row r="87" spans="1:10" s="9" customFormat="1" ht="63">
      <c r="A87" s="10">
        <v>9027</v>
      </c>
      <c r="B87" s="10">
        <v>9019901</v>
      </c>
      <c r="C87" s="10">
        <v>9019901001</v>
      </c>
      <c r="D87" s="10" t="s">
        <v>117</v>
      </c>
      <c r="E87" s="11">
        <v>1</v>
      </c>
      <c r="F87" s="10" t="s">
        <v>118</v>
      </c>
      <c r="G87" s="12">
        <v>20000</v>
      </c>
      <c r="H87" s="10" t="s">
        <v>86</v>
      </c>
      <c r="I87" s="10" t="s">
        <v>14</v>
      </c>
      <c r="J87" s="10" t="s">
        <v>48</v>
      </c>
    </row>
    <row r="88" spans="1:10" s="9" customFormat="1" ht="31.5">
      <c r="A88" s="5">
        <v>9028</v>
      </c>
      <c r="B88" s="5">
        <v>9010199</v>
      </c>
      <c r="C88" s="5">
        <v>9010199999</v>
      </c>
      <c r="D88" s="5" t="s">
        <v>119</v>
      </c>
      <c r="E88" s="6"/>
      <c r="F88" s="5"/>
      <c r="G88" s="7">
        <v>10000</v>
      </c>
      <c r="H88" s="5"/>
      <c r="I88" s="5"/>
      <c r="J88" s="5" t="s">
        <v>48</v>
      </c>
    </row>
    <row r="89" spans="1:10" s="9" customFormat="1" ht="31.5">
      <c r="A89" s="10">
        <v>9028</v>
      </c>
      <c r="B89" s="10">
        <v>9010199</v>
      </c>
      <c r="C89" s="10">
        <v>9010199999</v>
      </c>
      <c r="D89" s="10" t="s">
        <v>119</v>
      </c>
      <c r="E89" s="11">
        <v>1</v>
      </c>
      <c r="F89" s="10" t="s">
        <v>120</v>
      </c>
      <c r="G89" s="12">
        <v>10000</v>
      </c>
      <c r="H89" s="10" t="s">
        <v>86</v>
      </c>
      <c r="I89" s="10" t="s">
        <v>87</v>
      </c>
      <c r="J89" s="10" t="s">
        <v>48</v>
      </c>
    </row>
    <row r="90" spans="1:10" s="9" customFormat="1" ht="63">
      <c r="A90" s="5">
        <v>9029</v>
      </c>
      <c r="B90" s="5">
        <v>9010199</v>
      </c>
      <c r="C90" s="5">
        <v>9010199999</v>
      </c>
      <c r="D90" s="5" t="s">
        <v>121</v>
      </c>
      <c r="E90" s="6"/>
      <c r="F90" s="5"/>
      <c r="G90" s="7">
        <v>5000</v>
      </c>
      <c r="H90" s="5"/>
      <c r="I90" s="5"/>
      <c r="J90" s="5" t="s">
        <v>48</v>
      </c>
    </row>
    <row r="91" spans="1:10" s="9" customFormat="1" ht="63">
      <c r="A91" s="10">
        <v>9029</v>
      </c>
      <c r="B91" s="10">
        <v>9010199</v>
      </c>
      <c r="C91" s="10">
        <v>9010199999</v>
      </c>
      <c r="D91" s="10" t="s">
        <v>121</v>
      </c>
      <c r="E91" s="11">
        <v>1</v>
      </c>
      <c r="F91" s="10" t="s">
        <v>122</v>
      </c>
      <c r="G91" s="12">
        <v>5000</v>
      </c>
      <c r="H91" s="10" t="s">
        <v>95</v>
      </c>
      <c r="I91" s="10" t="s">
        <v>87</v>
      </c>
      <c r="J91" s="10" t="s">
        <v>48</v>
      </c>
    </row>
    <row r="92" spans="1:10" s="9" customFormat="1" ht="63">
      <c r="A92" s="5">
        <v>9033</v>
      </c>
      <c r="B92" s="5">
        <v>9010199</v>
      </c>
      <c r="C92" s="5">
        <v>9010199999</v>
      </c>
      <c r="D92" s="5" t="s">
        <v>123</v>
      </c>
      <c r="E92" s="13"/>
      <c r="F92" s="5"/>
      <c r="G92" s="7">
        <v>210000</v>
      </c>
      <c r="H92" s="5"/>
      <c r="I92" s="5"/>
      <c r="J92" s="5" t="s">
        <v>48</v>
      </c>
    </row>
    <row r="93" spans="1:10" s="9" customFormat="1" ht="63">
      <c r="A93" s="10">
        <v>9033</v>
      </c>
      <c r="B93" s="10">
        <v>9010199</v>
      </c>
      <c r="C93" s="10">
        <v>9010199999</v>
      </c>
      <c r="D93" s="10" t="s">
        <v>123</v>
      </c>
      <c r="E93" s="11">
        <v>1</v>
      </c>
      <c r="F93" s="10" t="s">
        <v>124</v>
      </c>
      <c r="G93" s="12">
        <v>210000</v>
      </c>
      <c r="H93" s="10" t="s">
        <v>95</v>
      </c>
      <c r="I93" s="10" t="s">
        <v>87</v>
      </c>
      <c r="J93" s="10" t="s">
        <v>48</v>
      </c>
    </row>
    <row r="94" spans="1:10" s="9" customFormat="1" ht="94.5">
      <c r="A94" s="5">
        <v>9034</v>
      </c>
      <c r="B94" s="5">
        <v>9010199</v>
      </c>
      <c r="C94" s="5">
        <v>9010199999</v>
      </c>
      <c r="D94" s="5" t="s">
        <v>125</v>
      </c>
      <c r="E94" s="6"/>
      <c r="F94" s="5"/>
      <c r="G94" s="7">
        <v>100000</v>
      </c>
      <c r="H94" s="5"/>
      <c r="I94" s="5"/>
      <c r="J94" s="5" t="s">
        <v>48</v>
      </c>
    </row>
    <row r="95" spans="1:10" s="9" customFormat="1" ht="94.5">
      <c r="A95" s="10">
        <v>9034</v>
      </c>
      <c r="B95" s="10">
        <v>9010199</v>
      </c>
      <c r="C95" s="10">
        <v>9010199999</v>
      </c>
      <c r="D95" s="10" t="s">
        <v>125</v>
      </c>
      <c r="E95" s="11">
        <v>1</v>
      </c>
      <c r="F95" s="10" t="s">
        <v>126</v>
      </c>
      <c r="G95" s="12">
        <v>100000</v>
      </c>
      <c r="H95" s="10" t="s">
        <v>95</v>
      </c>
      <c r="I95" s="10" t="s">
        <v>87</v>
      </c>
      <c r="J95" s="10" t="s">
        <v>48</v>
      </c>
    </row>
    <row r="96" spans="1:10" s="9" customFormat="1" ht="94.5">
      <c r="A96" s="5">
        <v>9035</v>
      </c>
      <c r="B96" s="5">
        <v>9010199</v>
      </c>
      <c r="C96" s="5">
        <v>9010199999</v>
      </c>
      <c r="D96" s="5" t="s">
        <v>127</v>
      </c>
      <c r="E96" s="6"/>
      <c r="F96" s="5"/>
      <c r="G96" s="7">
        <f>476800-8000</f>
        <v>468800</v>
      </c>
      <c r="H96" s="5"/>
      <c r="I96" s="5"/>
      <c r="J96" s="5" t="s">
        <v>48</v>
      </c>
    </row>
    <row r="97" spans="1:10" s="9" customFormat="1" ht="94.5">
      <c r="A97" s="10">
        <v>9035</v>
      </c>
      <c r="B97" s="10">
        <v>9010199</v>
      </c>
      <c r="C97" s="10">
        <v>9010199999</v>
      </c>
      <c r="D97" s="10" t="s">
        <v>127</v>
      </c>
      <c r="E97" s="11">
        <v>1</v>
      </c>
      <c r="F97" s="10" t="s">
        <v>128</v>
      </c>
      <c r="G97" s="12">
        <f>476800-8000</f>
        <v>468800</v>
      </c>
      <c r="H97" s="10" t="s">
        <v>95</v>
      </c>
      <c r="I97" s="10" t="s">
        <v>87</v>
      </c>
      <c r="J97" s="10" t="s">
        <v>48</v>
      </c>
    </row>
    <row r="98" spans="1:10" s="9" customFormat="1" ht="63">
      <c r="A98" s="5">
        <v>9036</v>
      </c>
      <c r="B98" s="5">
        <v>9010199</v>
      </c>
      <c r="C98" s="5">
        <v>9010199999</v>
      </c>
      <c r="D98" s="5" t="s">
        <v>129</v>
      </c>
      <c r="E98" s="6"/>
      <c r="F98" s="5"/>
      <c r="G98" s="7">
        <v>10000</v>
      </c>
      <c r="H98" s="5"/>
      <c r="I98" s="5"/>
      <c r="J98" s="5" t="s">
        <v>48</v>
      </c>
    </row>
    <row r="99" spans="1:10" s="9" customFormat="1" ht="63">
      <c r="A99" s="10">
        <v>9036</v>
      </c>
      <c r="B99" s="10">
        <v>9010199</v>
      </c>
      <c r="C99" s="10">
        <v>9010199999</v>
      </c>
      <c r="D99" s="10" t="s">
        <v>129</v>
      </c>
      <c r="E99" s="11">
        <v>1</v>
      </c>
      <c r="F99" s="10" t="s">
        <v>130</v>
      </c>
      <c r="G99" s="12">
        <v>10000</v>
      </c>
      <c r="H99" s="10" t="s">
        <v>100</v>
      </c>
      <c r="I99" s="10" t="s">
        <v>131</v>
      </c>
      <c r="J99" s="10" t="s">
        <v>48</v>
      </c>
    </row>
    <row r="100" spans="1:10" s="9" customFormat="1" ht="31.5">
      <c r="A100" s="5">
        <v>9037</v>
      </c>
      <c r="B100" s="5">
        <v>9010199</v>
      </c>
      <c r="C100" s="5"/>
      <c r="D100" s="5" t="s">
        <v>132</v>
      </c>
      <c r="E100" s="6"/>
      <c r="F100" s="5"/>
      <c r="G100" s="7">
        <v>10000</v>
      </c>
      <c r="H100" s="5"/>
      <c r="I100" s="5"/>
      <c r="J100" s="5" t="s">
        <v>48</v>
      </c>
    </row>
    <row r="101" spans="1:10" s="9" customFormat="1" ht="63">
      <c r="A101" s="10">
        <v>9037</v>
      </c>
      <c r="B101" s="10">
        <v>9010199</v>
      </c>
      <c r="C101" s="10"/>
      <c r="D101" s="10" t="s">
        <v>132</v>
      </c>
      <c r="E101" s="11">
        <v>1</v>
      </c>
      <c r="F101" s="10" t="s">
        <v>133</v>
      </c>
      <c r="G101" s="12">
        <v>10000</v>
      </c>
      <c r="H101" s="10" t="s">
        <v>95</v>
      </c>
      <c r="I101" s="10" t="s">
        <v>87</v>
      </c>
      <c r="J101" s="10" t="s">
        <v>48</v>
      </c>
    </row>
    <row r="102" spans="1:10" s="9" customFormat="1" ht="63">
      <c r="A102" s="5">
        <v>9038</v>
      </c>
      <c r="B102" s="5">
        <v>9010199</v>
      </c>
      <c r="C102" s="5">
        <v>9010199999</v>
      </c>
      <c r="D102" s="5" t="s">
        <v>134</v>
      </c>
      <c r="E102" s="6"/>
      <c r="F102" s="5"/>
      <c r="G102" s="7">
        <f>23000+8000</f>
        <v>31000</v>
      </c>
      <c r="H102" s="5"/>
      <c r="I102" s="5"/>
      <c r="J102" s="5" t="s">
        <v>48</v>
      </c>
    </row>
    <row r="103" spans="1:10" s="9" customFormat="1" ht="63">
      <c r="A103" s="10">
        <v>9038</v>
      </c>
      <c r="B103" s="10">
        <v>9010199</v>
      </c>
      <c r="C103" s="10">
        <v>9010199999</v>
      </c>
      <c r="D103" s="10" t="s">
        <v>134</v>
      </c>
      <c r="E103" s="11">
        <v>1</v>
      </c>
      <c r="F103" s="10" t="s">
        <v>135</v>
      </c>
      <c r="G103" s="12">
        <f>23000+8000</f>
        <v>31000</v>
      </c>
      <c r="H103" s="10" t="s">
        <v>95</v>
      </c>
      <c r="I103" s="10" t="s">
        <v>87</v>
      </c>
      <c r="J103" s="10" t="s">
        <v>48</v>
      </c>
    </row>
    <row r="104" spans="1:10" s="9" customFormat="1" ht="63">
      <c r="A104" s="5">
        <v>9040</v>
      </c>
      <c r="B104" s="5">
        <v>9010299</v>
      </c>
      <c r="C104" s="5">
        <v>9010299999</v>
      </c>
      <c r="D104" s="5" t="s">
        <v>136</v>
      </c>
      <c r="E104" s="6"/>
      <c r="F104" s="5"/>
      <c r="G104" s="7">
        <v>5000</v>
      </c>
      <c r="H104" s="5"/>
      <c r="I104" s="5"/>
      <c r="J104" s="5" t="s">
        <v>48</v>
      </c>
    </row>
    <row r="105" spans="1:10" s="9" customFormat="1" ht="63">
      <c r="A105" s="10">
        <v>9040</v>
      </c>
      <c r="B105" s="10">
        <v>9010299</v>
      </c>
      <c r="C105" s="10">
        <v>9010299999</v>
      </c>
      <c r="D105" s="10" t="s">
        <v>136</v>
      </c>
      <c r="E105" s="11">
        <v>1</v>
      </c>
      <c r="F105" s="10" t="s">
        <v>137</v>
      </c>
      <c r="G105" s="12">
        <v>5000</v>
      </c>
      <c r="H105" s="10" t="s">
        <v>95</v>
      </c>
      <c r="I105" s="10" t="s">
        <v>14</v>
      </c>
      <c r="J105" s="10" t="s">
        <v>48</v>
      </c>
    </row>
    <row r="106" spans="1:10" s="9" customFormat="1" ht="94.5">
      <c r="A106" s="5">
        <v>9041</v>
      </c>
      <c r="B106" s="5">
        <v>9019999</v>
      </c>
      <c r="C106" s="5"/>
      <c r="D106" s="5" t="s">
        <v>138</v>
      </c>
      <c r="E106" s="6"/>
      <c r="F106" s="5"/>
      <c r="G106" s="7">
        <v>10000</v>
      </c>
      <c r="H106" s="5"/>
      <c r="I106" s="5"/>
      <c r="J106" s="5" t="s">
        <v>48</v>
      </c>
    </row>
    <row r="107" spans="1:10" s="9" customFormat="1" ht="157.5">
      <c r="A107" s="10">
        <v>9041</v>
      </c>
      <c r="B107" s="10">
        <v>9019999</v>
      </c>
      <c r="C107" s="10"/>
      <c r="D107" s="10" t="s">
        <v>138</v>
      </c>
      <c r="E107" s="11">
        <v>1</v>
      </c>
      <c r="F107" s="10" t="s">
        <v>139</v>
      </c>
      <c r="G107" s="12">
        <v>10000</v>
      </c>
      <c r="H107" s="10" t="s">
        <v>100</v>
      </c>
      <c r="I107" s="10" t="s">
        <v>14</v>
      </c>
      <c r="J107" s="10" t="s">
        <v>48</v>
      </c>
    </row>
    <row r="108" spans="1:10" s="9" customFormat="1" ht="126">
      <c r="A108" s="5">
        <v>3010</v>
      </c>
      <c r="B108" s="5">
        <v>3059999</v>
      </c>
      <c r="C108" s="5">
        <v>3059999999</v>
      </c>
      <c r="D108" s="5" t="s">
        <v>140</v>
      </c>
      <c r="E108" s="6"/>
      <c r="F108" s="5"/>
      <c r="G108" s="7">
        <v>50</v>
      </c>
      <c r="H108" s="5"/>
      <c r="I108" s="5"/>
      <c r="J108" s="5" t="s">
        <v>141</v>
      </c>
    </row>
    <row r="109" spans="1:10" s="9" customFormat="1" ht="126">
      <c r="A109" s="10">
        <v>3010</v>
      </c>
      <c r="B109" s="10">
        <v>3059999</v>
      </c>
      <c r="C109" s="10">
        <v>3059999999</v>
      </c>
      <c r="D109" s="10" t="s">
        <v>140</v>
      </c>
      <c r="E109" s="11">
        <v>1</v>
      </c>
      <c r="F109" s="10" t="s">
        <v>39</v>
      </c>
      <c r="G109" s="12">
        <v>50</v>
      </c>
      <c r="H109" s="10" t="s">
        <v>142</v>
      </c>
      <c r="I109" s="10" t="s">
        <v>14</v>
      </c>
      <c r="J109" s="10" t="s">
        <v>141</v>
      </c>
    </row>
    <row r="110" spans="1:10" s="9" customFormat="1" ht="63">
      <c r="A110" s="5">
        <v>2006</v>
      </c>
      <c r="B110" s="5">
        <v>2010102</v>
      </c>
      <c r="C110" s="5">
        <v>2010102001</v>
      </c>
      <c r="D110" s="5" t="s">
        <v>143</v>
      </c>
      <c r="E110" s="6"/>
      <c r="F110" s="5"/>
      <c r="G110" s="7">
        <v>0</v>
      </c>
      <c r="H110" s="5"/>
      <c r="I110" s="5"/>
      <c r="J110" s="5" t="s">
        <v>144</v>
      </c>
    </row>
    <row r="111" spans="1:10" s="9" customFormat="1" ht="63">
      <c r="A111" s="10">
        <v>2006</v>
      </c>
      <c r="B111" s="10">
        <v>2010102</v>
      </c>
      <c r="C111" s="10">
        <v>2010102001</v>
      </c>
      <c r="D111" s="10" t="s">
        <v>143</v>
      </c>
      <c r="E111" s="11">
        <v>1</v>
      </c>
      <c r="F111" s="10" t="s">
        <v>145</v>
      </c>
      <c r="G111" s="12">
        <v>0</v>
      </c>
      <c r="H111" s="10" t="s">
        <v>146</v>
      </c>
      <c r="I111" s="10" t="s">
        <v>14</v>
      </c>
      <c r="J111" s="10" t="s">
        <v>144</v>
      </c>
    </row>
    <row r="112" spans="1:10" s="9" customFormat="1" ht="94.5">
      <c r="A112" s="5">
        <v>2010</v>
      </c>
      <c r="B112" s="5">
        <v>2010401</v>
      </c>
      <c r="C112" s="5"/>
      <c r="D112" s="5" t="s">
        <v>147</v>
      </c>
      <c r="E112" s="6"/>
      <c r="F112" s="5"/>
      <c r="G112" s="7">
        <v>5500</v>
      </c>
      <c r="H112" s="5"/>
      <c r="I112" s="5"/>
      <c r="J112" s="5" t="s">
        <v>144</v>
      </c>
    </row>
    <row r="113" spans="1:10" s="9" customFormat="1" ht="94.5">
      <c r="A113" s="10">
        <v>2010</v>
      </c>
      <c r="B113" s="10">
        <v>2010401</v>
      </c>
      <c r="C113" s="10"/>
      <c r="D113" s="10" t="s">
        <v>147</v>
      </c>
      <c r="E113" s="11">
        <v>1</v>
      </c>
      <c r="F113" s="10" t="s">
        <v>148</v>
      </c>
      <c r="G113" s="12">
        <v>5500</v>
      </c>
      <c r="H113" s="10" t="s">
        <v>146</v>
      </c>
      <c r="I113" s="10" t="s">
        <v>14</v>
      </c>
      <c r="J113" s="10" t="s">
        <v>144</v>
      </c>
    </row>
    <row r="114" spans="1:10" s="9" customFormat="1" ht="63">
      <c r="A114" s="5">
        <v>3009</v>
      </c>
      <c r="B114" s="5">
        <v>3059999</v>
      </c>
      <c r="C114" s="5">
        <v>3059999999</v>
      </c>
      <c r="D114" s="5" t="s">
        <v>149</v>
      </c>
      <c r="E114" s="6"/>
      <c r="F114" s="5"/>
      <c r="G114" s="7">
        <v>0</v>
      </c>
      <c r="H114" s="5"/>
      <c r="I114" s="5"/>
      <c r="J114" s="5" t="s">
        <v>144</v>
      </c>
    </row>
    <row r="115" spans="1:10" s="9" customFormat="1" ht="63">
      <c r="A115" s="10">
        <v>3009</v>
      </c>
      <c r="B115" s="10">
        <v>3059999</v>
      </c>
      <c r="C115" s="10">
        <v>3059999999</v>
      </c>
      <c r="D115" s="10" t="s">
        <v>149</v>
      </c>
      <c r="E115" s="11">
        <v>1</v>
      </c>
      <c r="F115" s="10" t="s">
        <v>39</v>
      </c>
      <c r="G115" s="12">
        <v>0</v>
      </c>
      <c r="H115" s="10" t="s">
        <v>146</v>
      </c>
      <c r="I115" s="10" t="s">
        <v>14</v>
      </c>
      <c r="J115" s="10" t="s">
        <v>144</v>
      </c>
    </row>
    <row r="116" spans="1:10" s="9" customFormat="1" ht="63">
      <c r="A116" s="5">
        <v>4006</v>
      </c>
      <c r="B116" s="5">
        <v>4020102</v>
      </c>
      <c r="C116" s="5"/>
      <c r="D116" s="5" t="s">
        <v>150</v>
      </c>
      <c r="E116" s="6"/>
      <c r="F116" s="5"/>
      <c r="G116" s="7">
        <v>2500</v>
      </c>
      <c r="H116" s="5"/>
      <c r="I116" s="5"/>
      <c r="J116" s="5" t="s">
        <v>144</v>
      </c>
    </row>
    <row r="117" spans="1:10" s="9" customFormat="1" ht="94.5">
      <c r="A117" s="10">
        <v>4006</v>
      </c>
      <c r="B117" s="10">
        <v>4020102</v>
      </c>
      <c r="C117" s="10"/>
      <c r="D117" s="10" t="s">
        <v>150</v>
      </c>
      <c r="E117" s="11">
        <v>1</v>
      </c>
      <c r="F117" s="10" t="s">
        <v>151</v>
      </c>
      <c r="G117" s="12">
        <v>2500</v>
      </c>
      <c r="H117" s="10" t="s">
        <v>146</v>
      </c>
      <c r="I117" s="10" t="s">
        <v>14</v>
      </c>
      <c r="J117" s="10" t="s">
        <v>144</v>
      </c>
    </row>
    <row r="118" spans="1:10" s="9" customFormat="1" ht="63">
      <c r="A118" s="5">
        <v>3049</v>
      </c>
      <c r="B118" s="5">
        <v>3059999</v>
      </c>
      <c r="C118" s="5">
        <v>3059999999</v>
      </c>
      <c r="D118" s="5" t="s">
        <v>152</v>
      </c>
      <c r="E118" s="6"/>
      <c r="F118" s="5"/>
      <c r="G118" s="7">
        <v>0</v>
      </c>
      <c r="H118" s="5"/>
      <c r="I118" s="5"/>
      <c r="J118" s="5" t="s">
        <v>153</v>
      </c>
    </row>
    <row r="119" spans="1:10" s="9" customFormat="1" ht="63">
      <c r="A119" s="10">
        <v>3049</v>
      </c>
      <c r="B119" s="10">
        <v>3059999</v>
      </c>
      <c r="C119" s="10">
        <v>3059999999</v>
      </c>
      <c r="D119" s="10" t="s">
        <v>152</v>
      </c>
      <c r="E119" s="11">
        <v>1</v>
      </c>
      <c r="F119" s="10" t="s">
        <v>39</v>
      </c>
      <c r="G119" s="12">
        <v>0</v>
      </c>
      <c r="H119" s="10" t="s">
        <v>154</v>
      </c>
      <c r="I119" s="10" t="s">
        <v>14</v>
      </c>
      <c r="J119" s="16" t="s">
        <v>153</v>
      </c>
    </row>
    <row r="120" spans="1:10" s="9" customFormat="1" ht="108">
      <c r="A120" s="5">
        <v>2004</v>
      </c>
      <c r="B120" s="5">
        <v>2010104</v>
      </c>
      <c r="C120" s="5">
        <v>2010104001</v>
      </c>
      <c r="D120" s="5" t="s">
        <v>155</v>
      </c>
      <c r="E120" s="6"/>
      <c r="F120" s="5"/>
      <c r="G120" s="7">
        <v>33000</v>
      </c>
      <c r="H120" s="5"/>
      <c r="I120" s="17"/>
      <c r="J120" s="18" t="s">
        <v>156</v>
      </c>
    </row>
    <row r="121" spans="1:10" s="9" customFormat="1" ht="94.5">
      <c r="A121" s="10">
        <v>2004</v>
      </c>
      <c r="B121" s="10">
        <v>2010104</v>
      </c>
      <c r="C121" s="10">
        <v>2010104001</v>
      </c>
      <c r="D121" s="10" t="s">
        <v>155</v>
      </c>
      <c r="E121" s="11">
        <v>1</v>
      </c>
      <c r="F121" s="10" t="s">
        <v>157</v>
      </c>
      <c r="G121" s="12">
        <v>33000</v>
      </c>
      <c r="H121" s="10" t="s">
        <v>158</v>
      </c>
      <c r="I121" s="10" t="s">
        <v>14</v>
      </c>
      <c r="J121" s="10" t="s">
        <v>156</v>
      </c>
    </row>
    <row r="122" spans="1:10" s="9" customFormat="1" ht="63">
      <c r="A122" s="5">
        <v>3016</v>
      </c>
      <c r="B122" s="5">
        <v>3050203</v>
      </c>
      <c r="C122" s="5">
        <v>3050203005</v>
      </c>
      <c r="D122" s="5" t="s">
        <v>159</v>
      </c>
      <c r="E122" s="6"/>
      <c r="F122" s="5"/>
      <c r="G122" s="7">
        <v>500</v>
      </c>
      <c r="H122" s="5"/>
      <c r="I122" s="5"/>
      <c r="J122" s="5" t="s">
        <v>160</v>
      </c>
    </row>
    <row r="123" spans="1:10" s="9" customFormat="1" ht="94.5">
      <c r="A123" s="10">
        <v>3016</v>
      </c>
      <c r="B123" s="10">
        <v>3050203</v>
      </c>
      <c r="C123" s="10">
        <v>3050203005</v>
      </c>
      <c r="D123" s="10" t="s">
        <v>159</v>
      </c>
      <c r="E123" s="11">
        <v>1</v>
      </c>
      <c r="F123" s="10" t="s">
        <v>161</v>
      </c>
      <c r="G123" s="12">
        <v>500</v>
      </c>
      <c r="H123" s="10" t="s">
        <v>162</v>
      </c>
      <c r="I123" s="10" t="s">
        <v>163</v>
      </c>
      <c r="J123" s="10" t="s">
        <v>160</v>
      </c>
    </row>
    <row r="124" spans="1:10" s="9" customFormat="1" ht="63">
      <c r="A124" s="5">
        <v>3019</v>
      </c>
      <c r="B124" s="5">
        <v>3050203</v>
      </c>
      <c r="C124" s="5">
        <v>3050203002</v>
      </c>
      <c r="D124" s="5" t="s">
        <v>164</v>
      </c>
      <c r="E124" s="6"/>
      <c r="F124" s="5"/>
      <c r="G124" s="7">
        <v>125850</v>
      </c>
      <c r="H124" s="5"/>
      <c r="I124" s="5"/>
      <c r="J124" s="5" t="s">
        <v>160</v>
      </c>
    </row>
    <row r="125" spans="1:10" s="9" customFormat="1" ht="63">
      <c r="A125" s="10">
        <v>3019</v>
      </c>
      <c r="B125" s="10">
        <v>3050203</v>
      </c>
      <c r="C125" s="10">
        <v>3050203002</v>
      </c>
      <c r="D125" s="10" t="s">
        <v>164</v>
      </c>
      <c r="E125" s="11">
        <v>1</v>
      </c>
      <c r="F125" s="10" t="s">
        <v>165</v>
      </c>
      <c r="G125" s="12">
        <v>125850</v>
      </c>
      <c r="H125" s="10" t="s">
        <v>162</v>
      </c>
      <c r="I125" s="10" t="s">
        <v>166</v>
      </c>
      <c r="J125" s="10" t="s">
        <v>160</v>
      </c>
    </row>
    <row r="126" spans="1:10" s="9" customFormat="1" ht="63">
      <c r="A126" s="5">
        <v>3020</v>
      </c>
      <c r="B126" s="5">
        <v>3050203</v>
      </c>
      <c r="C126" s="5">
        <v>3050203004</v>
      </c>
      <c r="D126" s="5" t="s">
        <v>167</v>
      </c>
      <c r="E126" s="6"/>
      <c r="F126" s="5"/>
      <c r="G126" s="7">
        <v>36217.370000000003</v>
      </c>
      <c r="H126" s="5"/>
      <c r="I126" s="5"/>
      <c r="J126" s="5" t="s">
        <v>160</v>
      </c>
    </row>
    <row r="127" spans="1:10" s="9" customFormat="1" ht="126">
      <c r="A127" s="10">
        <v>3020</v>
      </c>
      <c r="B127" s="10">
        <v>3050203</v>
      </c>
      <c r="C127" s="10">
        <v>3050203004</v>
      </c>
      <c r="D127" s="10" t="s">
        <v>167</v>
      </c>
      <c r="E127" s="11">
        <v>1</v>
      </c>
      <c r="F127" s="10" t="s">
        <v>168</v>
      </c>
      <c r="G127" s="12">
        <v>36217.370000000003</v>
      </c>
      <c r="H127" s="10" t="s">
        <v>169</v>
      </c>
      <c r="I127" s="10" t="s">
        <v>163</v>
      </c>
      <c r="J127" s="10" t="s">
        <v>160</v>
      </c>
    </row>
    <row r="128" spans="1:10" s="9" customFormat="1" ht="63">
      <c r="A128" s="5">
        <v>3022</v>
      </c>
      <c r="B128" s="5">
        <v>3059999</v>
      </c>
      <c r="C128" s="5">
        <v>3059999999</v>
      </c>
      <c r="D128" s="5" t="s">
        <v>170</v>
      </c>
      <c r="E128" s="6"/>
      <c r="F128" s="5"/>
      <c r="G128" s="7">
        <v>1000</v>
      </c>
      <c r="H128" s="5"/>
      <c r="I128" s="5"/>
      <c r="J128" s="5" t="s">
        <v>160</v>
      </c>
    </row>
    <row r="129" spans="1:10" s="9" customFormat="1" ht="63">
      <c r="A129" s="10">
        <v>3022</v>
      </c>
      <c r="B129" s="10">
        <v>3059999</v>
      </c>
      <c r="C129" s="10">
        <v>3059999999</v>
      </c>
      <c r="D129" s="10" t="s">
        <v>170</v>
      </c>
      <c r="E129" s="11">
        <v>1</v>
      </c>
      <c r="F129" s="10" t="s">
        <v>171</v>
      </c>
      <c r="G129" s="12">
        <v>1000</v>
      </c>
      <c r="H129" s="10" t="s">
        <v>162</v>
      </c>
      <c r="I129" s="10" t="s">
        <v>163</v>
      </c>
      <c r="J129" s="10" t="s">
        <v>160</v>
      </c>
    </row>
    <row r="130" spans="1:10" s="9" customFormat="1" ht="63">
      <c r="A130" s="5">
        <v>3024</v>
      </c>
      <c r="B130" s="5">
        <v>3050203</v>
      </c>
      <c r="C130" s="5"/>
      <c r="D130" s="5" t="s">
        <v>172</v>
      </c>
      <c r="E130" s="6"/>
      <c r="F130" s="5"/>
      <c r="G130" s="7">
        <v>500</v>
      </c>
      <c r="H130" s="5"/>
      <c r="I130" s="5"/>
      <c r="J130" s="5" t="s">
        <v>160</v>
      </c>
    </row>
    <row r="131" spans="1:10" s="9" customFormat="1" ht="63">
      <c r="A131" s="10">
        <v>3024</v>
      </c>
      <c r="B131" s="10">
        <v>3050203</v>
      </c>
      <c r="C131" s="10"/>
      <c r="D131" s="10" t="s">
        <v>172</v>
      </c>
      <c r="E131" s="11">
        <v>1</v>
      </c>
      <c r="F131" s="10" t="s">
        <v>173</v>
      </c>
      <c r="G131" s="12">
        <v>500</v>
      </c>
      <c r="H131" s="10" t="s">
        <v>174</v>
      </c>
      <c r="I131" s="10" t="s">
        <v>163</v>
      </c>
      <c r="J131" s="10" t="s">
        <v>160</v>
      </c>
    </row>
    <row r="132" spans="1:10" s="9" customFormat="1" ht="63">
      <c r="A132" s="5">
        <v>3043</v>
      </c>
      <c r="B132" s="5">
        <v>3059999</v>
      </c>
      <c r="C132" s="5"/>
      <c r="D132" s="5" t="s">
        <v>175</v>
      </c>
      <c r="E132" s="6"/>
      <c r="F132" s="5"/>
      <c r="G132" s="7">
        <v>5000</v>
      </c>
      <c r="H132" s="5"/>
      <c r="I132" s="5"/>
      <c r="J132" s="5" t="s">
        <v>160</v>
      </c>
    </row>
    <row r="133" spans="1:10" s="9" customFormat="1" ht="94.5">
      <c r="A133" s="10">
        <v>3043</v>
      </c>
      <c r="B133" s="10">
        <v>3059999</v>
      </c>
      <c r="C133" s="10"/>
      <c r="D133" s="10" t="s">
        <v>175</v>
      </c>
      <c r="E133" s="11">
        <v>1</v>
      </c>
      <c r="F133" s="10" t="s">
        <v>176</v>
      </c>
      <c r="G133" s="12">
        <v>5000</v>
      </c>
      <c r="H133" s="10" t="s">
        <v>162</v>
      </c>
      <c r="I133" s="10" t="s">
        <v>163</v>
      </c>
      <c r="J133" s="10" t="s">
        <v>160</v>
      </c>
    </row>
    <row r="134" spans="1:10" s="9" customFormat="1" ht="63">
      <c r="A134" s="5">
        <v>3052</v>
      </c>
      <c r="B134" s="5">
        <v>3059999</v>
      </c>
      <c r="C134" s="5">
        <v>3059999999</v>
      </c>
      <c r="D134" s="5" t="s">
        <v>177</v>
      </c>
      <c r="E134" s="13"/>
      <c r="F134" s="5"/>
      <c r="G134" s="7">
        <v>0</v>
      </c>
      <c r="H134" s="5"/>
      <c r="I134" s="5"/>
      <c r="J134" s="5" t="s">
        <v>160</v>
      </c>
    </row>
    <row r="135" spans="1:10" s="9" customFormat="1" ht="126">
      <c r="A135" s="10">
        <v>3052</v>
      </c>
      <c r="B135" s="10">
        <v>3059999</v>
      </c>
      <c r="C135" s="10">
        <v>3059999999</v>
      </c>
      <c r="D135" s="10" t="s">
        <v>177</v>
      </c>
      <c r="E135" s="11">
        <v>1</v>
      </c>
      <c r="F135" s="10" t="s">
        <v>178</v>
      </c>
      <c r="G135" s="12">
        <v>0</v>
      </c>
      <c r="H135" s="10" t="s">
        <v>179</v>
      </c>
      <c r="I135" s="10" t="s">
        <v>14</v>
      </c>
      <c r="J135" s="10" t="s">
        <v>160</v>
      </c>
    </row>
    <row r="136" spans="1:10" s="9" customFormat="1" ht="126">
      <c r="A136" s="10">
        <v>3052</v>
      </c>
      <c r="B136" s="10">
        <v>3059999</v>
      </c>
      <c r="C136" s="10">
        <v>3059999999</v>
      </c>
      <c r="D136" s="10" t="s">
        <v>177</v>
      </c>
      <c r="E136" s="11">
        <v>2</v>
      </c>
      <c r="F136" s="10" t="s">
        <v>180</v>
      </c>
      <c r="G136" s="12">
        <v>0</v>
      </c>
      <c r="H136" s="10" t="s">
        <v>179</v>
      </c>
      <c r="I136" s="10" t="s">
        <v>14</v>
      </c>
      <c r="J136" s="10" t="s">
        <v>160</v>
      </c>
    </row>
    <row r="137" spans="1:10" s="9" customFormat="1" ht="63">
      <c r="A137" s="5">
        <v>4002</v>
      </c>
      <c r="B137" s="5">
        <v>4050499</v>
      </c>
      <c r="C137" s="5">
        <v>4050499999</v>
      </c>
      <c r="D137" s="5" t="s">
        <v>181</v>
      </c>
      <c r="E137" s="13"/>
      <c r="F137" s="5"/>
      <c r="G137" s="7">
        <v>0</v>
      </c>
      <c r="H137" s="5"/>
      <c r="I137" s="5"/>
      <c r="J137" s="5" t="s">
        <v>160</v>
      </c>
    </row>
    <row r="138" spans="1:10" s="9" customFormat="1" ht="126">
      <c r="A138" s="10">
        <v>4002</v>
      </c>
      <c r="B138" s="10">
        <v>4050499</v>
      </c>
      <c r="C138" s="10">
        <v>4050499999</v>
      </c>
      <c r="D138" s="10" t="s">
        <v>181</v>
      </c>
      <c r="E138" s="11">
        <v>1</v>
      </c>
      <c r="F138" s="10" t="s">
        <v>178</v>
      </c>
      <c r="G138" s="12">
        <v>0</v>
      </c>
      <c r="H138" s="10" t="s">
        <v>179</v>
      </c>
      <c r="I138" s="10" t="s">
        <v>14</v>
      </c>
      <c r="J138" s="10" t="s">
        <v>160</v>
      </c>
    </row>
    <row r="139" spans="1:10" s="9" customFormat="1" ht="63">
      <c r="A139" s="5">
        <v>9021</v>
      </c>
      <c r="B139" s="5">
        <v>9020402</v>
      </c>
      <c r="C139" s="5">
        <v>9020402001</v>
      </c>
      <c r="D139" s="5" t="s">
        <v>182</v>
      </c>
      <c r="E139" s="13"/>
      <c r="F139" s="5"/>
      <c r="G139" s="7">
        <v>5000</v>
      </c>
      <c r="H139" s="5"/>
      <c r="I139" s="5"/>
      <c r="J139" s="5" t="s">
        <v>160</v>
      </c>
    </row>
    <row r="140" spans="1:10" s="9" customFormat="1" ht="63">
      <c r="A140" s="10">
        <v>9021</v>
      </c>
      <c r="B140" s="10">
        <v>9020402</v>
      </c>
      <c r="C140" s="10">
        <v>9020402001</v>
      </c>
      <c r="D140" s="10" t="s">
        <v>182</v>
      </c>
      <c r="E140" s="11">
        <v>1</v>
      </c>
      <c r="F140" s="10" t="s">
        <v>183</v>
      </c>
      <c r="G140" s="12">
        <v>5000</v>
      </c>
      <c r="H140" s="10" t="s">
        <v>174</v>
      </c>
      <c r="I140" s="10" t="s">
        <v>14</v>
      </c>
      <c r="J140" s="10" t="s">
        <v>160</v>
      </c>
    </row>
    <row r="141" spans="1:10" s="9" customFormat="1" ht="63">
      <c r="A141" s="5">
        <v>9042</v>
      </c>
      <c r="B141" s="5">
        <v>9020401</v>
      </c>
      <c r="C141" s="5"/>
      <c r="D141" s="5" t="s">
        <v>184</v>
      </c>
      <c r="E141" s="6"/>
      <c r="F141" s="5"/>
      <c r="G141" s="7">
        <v>2000</v>
      </c>
      <c r="H141" s="5"/>
      <c r="I141" s="5"/>
      <c r="J141" s="5" t="s">
        <v>160</v>
      </c>
    </row>
    <row r="142" spans="1:10" s="9" customFormat="1" ht="63">
      <c r="A142" s="10">
        <v>9042</v>
      </c>
      <c r="B142" s="10">
        <v>9020401</v>
      </c>
      <c r="C142" s="10"/>
      <c r="D142" s="10" t="s">
        <v>184</v>
      </c>
      <c r="E142" s="11">
        <v>1</v>
      </c>
      <c r="F142" s="10" t="s">
        <v>185</v>
      </c>
      <c r="G142" s="12">
        <v>2000</v>
      </c>
      <c r="H142" s="10" t="s">
        <v>169</v>
      </c>
      <c r="I142" s="10" t="s">
        <v>14</v>
      </c>
      <c r="J142" s="16" t="s">
        <v>160</v>
      </c>
    </row>
    <row r="143" spans="1:10" s="9" customFormat="1" ht="108">
      <c r="A143" s="5">
        <v>3004</v>
      </c>
      <c r="B143" s="5">
        <v>3010201</v>
      </c>
      <c r="C143" s="5"/>
      <c r="D143" s="5" t="s">
        <v>186</v>
      </c>
      <c r="E143" s="6"/>
      <c r="F143" s="5"/>
      <c r="G143" s="7">
        <v>1000</v>
      </c>
      <c r="H143" s="5"/>
      <c r="I143" s="17"/>
      <c r="J143" s="18" t="s">
        <v>156</v>
      </c>
    </row>
    <row r="144" spans="1:10" s="9" customFormat="1" ht="94.5">
      <c r="A144" s="10">
        <v>3004</v>
      </c>
      <c r="B144" s="10">
        <v>3010201</v>
      </c>
      <c r="C144" s="10"/>
      <c r="D144" s="10" t="s">
        <v>186</v>
      </c>
      <c r="E144" s="11">
        <v>1</v>
      </c>
      <c r="F144" s="10" t="s">
        <v>187</v>
      </c>
      <c r="G144" s="12">
        <v>1000</v>
      </c>
      <c r="H144" s="10" t="s">
        <v>188</v>
      </c>
      <c r="I144" s="19"/>
      <c r="J144" s="20" t="s">
        <v>156</v>
      </c>
    </row>
    <row r="145" spans="1:10" s="9" customFormat="1" ht="94.5">
      <c r="A145" s="5">
        <v>3005</v>
      </c>
      <c r="B145" s="5">
        <v>3059999</v>
      </c>
      <c r="C145" s="5">
        <v>3059999999</v>
      </c>
      <c r="D145" s="5" t="s">
        <v>189</v>
      </c>
      <c r="E145" s="6"/>
      <c r="F145" s="5"/>
      <c r="G145" s="7">
        <v>100</v>
      </c>
      <c r="H145" s="5"/>
      <c r="I145" s="17"/>
      <c r="J145" s="20" t="s">
        <v>156</v>
      </c>
    </row>
    <row r="146" spans="1:10" s="9" customFormat="1" ht="94.5">
      <c r="A146" s="10">
        <v>3005</v>
      </c>
      <c r="B146" s="10">
        <v>3059999</v>
      </c>
      <c r="C146" s="10">
        <v>3059999999</v>
      </c>
      <c r="D146" s="10" t="s">
        <v>190</v>
      </c>
      <c r="E146" s="11">
        <v>1</v>
      </c>
      <c r="F146" s="10" t="s">
        <v>39</v>
      </c>
      <c r="G146" s="12">
        <v>100</v>
      </c>
      <c r="H146" s="10" t="s">
        <v>191</v>
      </c>
      <c r="I146" s="19" t="s">
        <v>14</v>
      </c>
      <c r="J146" s="20" t="s">
        <v>156</v>
      </c>
    </row>
    <row r="147" spans="1:10" s="9" customFormat="1" ht="94.5">
      <c r="A147" s="5">
        <v>3044</v>
      </c>
      <c r="B147" s="5">
        <v>4050302</v>
      </c>
      <c r="C147" s="5"/>
      <c r="D147" s="5" t="s">
        <v>192</v>
      </c>
      <c r="E147" s="13"/>
      <c r="F147" s="5"/>
      <c r="G147" s="7">
        <v>0</v>
      </c>
      <c r="H147" s="5"/>
      <c r="I147" s="17"/>
      <c r="J147" s="20" t="s">
        <v>156</v>
      </c>
    </row>
    <row r="148" spans="1:10" s="9" customFormat="1" ht="94.5">
      <c r="A148" s="10">
        <v>3044</v>
      </c>
      <c r="B148" s="10">
        <v>4050302</v>
      </c>
      <c r="C148" s="10"/>
      <c r="D148" s="10" t="s">
        <v>192</v>
      </c>
      <c r="E148" s="11">
        <v>1</v>
      </c>
      <c r="F148" s="10" t="s">
        <v>193</v>
      </c>
      <c r="G148" s="12">
        <v>0</v>
      </c>
      <c r="H148" s="10" t="s">
        <v>191</v>
      </c>
      <c r="I148" s="19"/>
      <c r="J148" s="20" t="s">
        <v>156</v>
      </c>
    </row>
    <row r="149" spans="1:10" s="9" customFormat="1" ht="94.5">
      <c r="A149" s="5">
        <v>3046</v>
      </c>
      <c r="B149" s="5">
        <v>3050203</v>
      </c>
      <c r="C149" s="5"/>
      <c r="D149" s="5" t="s">
        <v>194</v>
      </c>
      <c r="E149" s="13"/>
      <c r="F149" s="5"/>
      <c r="G149" s="7">
        <v>0</v>
      </c>
      <c r="H149" s="5"/>
      <c r="I149" s="17"/>
      <c r="J149" s="20" t="s">
        <v>156</v>
      </c>
    </row>
    <row r="150" spans="1:10" s="9" customFormat="1" ht="94.5">
      <c r="A150" s="10">
        <v>3046</v>
      </c>
      <c r="B150" s="10">
        <v>3050203</v>
      </c>
      <c r="C150" s="10"/>
      <c r="D150" s="10" t="s">
        <v>194</v>
      </c>
      <c r="E150" s="11">
        <v>1</v>
      </c>
      <c r="F150" s="10" t="s">
        <v>12</v>
      </c>
      <c r="G150" s="12">
        <v>0</v>
      </c>
      <c r="H150" s="10" t="s">
        <v>191</v>
      </c>
      <c r="I150" s="19"/>
      <c r="J150" s="20" t="s">
        <v>156</v>
      </c>
    </row>
    <row r="151" spans="1:10" s="9" customFormat="1" ht="94.5">
      <c r="A151" s="5">
        <v>3053</v>
      </c>
      <c r="B151" s="5">
        <v>3010301</v>
      </c>
      <c r="C151" s="5"/>
      <c r="D151" s="5" t="s">
        <v>195</v>
      </c>
      <c r="E151" s="6"/>
      <c r="F151" s="5"/>
      <c r="G151" s="7">
        <v>0</v>
      </c>
      <c r="H151" s="5"/>
      <c r="I151" s="17"/>
      <c r="J151" s="20" t="s">
        <v>156</v>
      </c>
    </row>
    <row r="152" spans="1:10" s="9" customFormat="1" ht="94.5">
      <c r="A152" s="10">
        <v>3053</v>
      </c>
      <c r="B152" s="10">
        <v>3010301</v>
      </c>
      <c r="C152" s="10"/>
      <c r="D152" s="10" t="s">
        <v>195</v>
      </c>
      <c r="E152" s="11">
        <v>1</v>
      </c>
      <c r="F152" s="10" t="s">
        <v>195</v>
      </c>
      <c r="G152" s="12">
        <v>0</v>
      </c>
      <c r="H152" s="10" t="s">
        <v>191</v>
      </c>
      <c r="I152" s="19" t="s">
        <v>196</v>
      </c>
      <c r="J152" s="20" t="s">
        <v>156</v>
      </c>
    </row>
    <row r="153" spans="1:10" s="9" customFormat="1" ht="94.5">
      <c r="A153" s="5">
        <v>3054</v>
      </c>
      <c r="B153" s="5">
        <v>3010302</v>
      </c>
      <c r="C153" s="5"/>
      <c r="D153" s="5" t="s">
        <v>197</v>
      </c>
      <c r="E153" s="6"/>
      <c r="F153" s="5"/>
      <c r="G153" s="7">
        <v>0</v>
      </c>
      <c r="H153" s="5"/>
      <c r="I153" s="17"/>
      <c r="J153" s="20" t="s">
        <v>156</v>
      </c>
    </row>
    <row r="154" spans="1:10" s="9" customFormat="1" ht="94.5">
      <c r="A154" s="10">
        <v>3054</v>
      </c>
      <c r="B154" s="10">
        <v>3010302</v>
      </c>
      <c r="C154" s="10"/>
      <c r="D154" s="10" t="s">
        <v>197</v>
      </c>
      <c r="E154" s="11">
        <v>1</v>
      </c>
      <c r="F154" s="10" t="s">
        <v>198</v>
      </c>
      <c r="G154" s="12">
        <v>0</v>
      </c>
      <c r="H154" s="10" t="s">
        <v>191</v>
      </c>
      <c r="I154" s="19" t="s">
        <v>14</v>
      </c>
      <c r="J154" s="20" t="s">
        <v>156</v>
      </c>
    </row>
    <row r="155" spans="1:10" s="9" customFormat="1" ht="94.5">
      <c r="A155" s="5">
        <v>9031</v>
      </c>
      <c r="B155" s="5">
        <v>9019903</v>
      </c>
      <c r="C155" s="5"/>
      <c r="D155" s="5" t="s">
        <v>199</v>
      </c>
      <c r="E155" s="6"/>
      <c r="F155" s="5"/>
      <c r="G155" s="7">
        <v>1000</v>
      </c>
      <c r="H155" s="5"/>
      <c r="I155" s="17"/>
      <c r="J155" s="20" t="s">
        <v>156</v>
      </c>
    </row>
    <row r="156" spans="1:10" s="9" customFormat="1" ht="94.5">
      <c r="A156" s="10">
        <v>9031</v>
      </c>
      <c r="B156" s="10">
        <v>9019903</v>
      </c>
      <c r="C156" s="10"/>
      <c r="D156" s="10" t="s">
        <v>199</v>
      </c>
      <c r="E156" s="11">
        <v>1</v>
      </c>
      <c r="F156" s="10" t="s">
        <v>200</v>
      </c>
      <c r="G156" s="12">
        <v>1000</v>
      </c>
      <c r="H156" s="10" t="s">
        <v>201</v>
      </c>
      <c r="I156" s="19" t="s">
        <v>14</v>
      </c>
      <c r="J156" s="20" t="s">
        <v>156</v>
      </c>
    </row>
    <row r="157" spans="1:10" s="9" customFormat="1" ht="63">
      <c r="A157" s="5">
        <v>3001</v>
      </c>
      <c r="B157" s="5">
        <v>3059999</v>
      </c>
      <c r="C157" s="5">
        <v>3059999999</v>
      </c>
      <c r="D157" s="5" t="s">
        <v>202</v>
      </c>
      <c r="E157" s="6"/>
      <c r="F157" s="5"/>
      <c r="G157" s="7">
        <v>50</v>
      </c>
      <c r="H157" s="5"/>
      <c r="I157" s="5"/>
      <c r="J157" s="21" t="s">
        <v>203</v>
      </c>
    </row>
    <row r="158" spans="1:10" s="9" customFormat="1" ht="63">
      <c r="A158" s="10">
        <v>3001</v>
      </c>
      <c r="B158" s="10">
        <v>3059999</v>
      </c>
      <c r="C158" s="10">
        <v>3059999999</v>
      </c>
      <c r="D158" s="10" t="s">
        <v>202</v>
      </c>
      <c r="E158" s="11">
        <v>1</v>
      </c>
      <c r="F158" s="10" t="s">
        <v>39</v>
      </c>
      <c r="G158" s="12">
        <v>50</v>
      </c>
      <c r="H158" s="10" t="s">
        <v>204</v>
      </c>
      <c r="I158" s="10" t="s">
        <v>14</v>
      </c>
      <c r="J158" s="10" t="s">
        <v>203</v>
      </c>
    </row>
    <row r="159" spans="1:10" s="9" customFormat="1">
      <c r="E159" s="22"/>
      <c r="G159" s="23"/>
    </row>
    <row r="160" spans="1:10" s="9" customFormat="1" ht="27">
      <c r="E160" s="22"/>
      <c r="F160" s="24"/>
      <c r="G160" s="25"/>
    </row>
    <row r="161" spans="5:10" s="9" customFormat="1">
      <c r="E161" s="22"/>
      <c r="G161" s="23"/>
      <c r="J161" s="26" t="s">
        <v>46</v>
      </c>
    </row>
    <row r="162" spans="5:10" s="9" customFormat="1">
      <c r="E162" s="22"/>
      <c r="G162" s="23"/>
    </row>
    <row r="163" spans="5:10" s="9" customFormat="1">
      <c r="E163" s="22"/>
      <c r="G163" s="23"/>
    </row>
    <row r="164" spans="5:10" s="9" customFormat="1">
      <c r="E164" s="22"/>
      <c r="G164" s="23"/>
    </row>
  </sheetData>
  <autoFilter ref="A1:J158"/>
  <printOptions horizontalCentered="1"/>
  <pageMargins left="0.35433070866141736" right="0.35433070866141736" top="0.78740157480314965" bottom="0.59055118110236227" header="0.51181102362204722" footer="0.51181102362204722"/>
  <pageSetup paperSize="8" scale="28" firstPageNumber="0" fitToWidth="5" fitToHeight="5" orientation="landscape" r:id="rId1"/>
  <headerFooter alignWithMargins="0">
    <oddHeader>&amp;R&amp;24Allegato C  - ENTRATA</oddHeader>
  </headerFooter>
</worksheet>
</file>

<file path=xl/worksheets/sheet2.xml><?xml version="1.0" encoding="utf-8"?>
<worksheet xmlns="http://schemas.openxmlformats.org/spreadsheetml/2006/main" xmlns:r="http://schemas.openxmlformats.org/officeDocument/2006/relationships">
  <sheetPr>
    <tabColor rgb="FF92D050"/>
  </sheetPr>
  <dimension ref="A1:P992"/>
  <sheetViews>
    <sheetView tabSelected="1" view="pageBreakPreview" zoomScale="40" zoomScaleNormal="30" zoomScaleSheetLayoutView="40" workbookViewId="0">
      <selection activeCell="O1" sqref="N1:O1048576"/>
    </sheetView>
  </sheetViews>
  <sheetFormatPr defaultColWidth="20.85546875" defaultRowHeight="36"/>
  <cols>
    <col min="1" max="1" width="25.5703125" style="31" customWidth="1"/>
    <col min="2" max="2" width="29.85546875" style="31" customWidth="1"/>
    <col min="3" max="3" width="39.85546875" style="31" customWidth="1"/>
    <col min="4" max="4" width="41.7109375" style="31" customWidth="1"/>
    <col min="5" max="5" width="42.7109375" style="30" customWidth="1"/>
    <col min="6" max="6" width="152" style="31" customWidth="1"/>
    <col min="7" max="7" width="35.85546875" style="53" customWidth="1"/>
    <col min="8" max="8" width="101.28515625" style="31" customWidth="1"/>
    <col min="9" max="9" width="59.140625" style="54" customWidth="1"/>
    <col min="10" max="10" width="43" style="31" customWidth="1"/>
    <col min="11" max="11" width="62" style="31" customWidth="1"/>
    <col min="12" max="12" width="120.42578125" style="31" customWidth="1"/>
    <col min="13" max="13" width="45.85546875" style="31" customWidth="1"/>
    <col min="14" max="16" width="20.85546875" style="30"/>
    <col min="17" max="16384" width="20.85546875" style="31"/>
  </cols>
  <sheetData>
    <row r="1" spans="1:16" ht="108">
      <c r="A1" s="1" t="s">
        <v>205</v>
      </c>
      <c r="B1" s="1" t="s">
        <v>206</v>
      </c>
      <c r="C1" s="1" t="s">
        <v>207</v>
      </c>
      <c r="D1" s="1" t="s">
        <v>208</v>
      </c>
      <c r="E1" s="1" t="s">
        <v>209</v>
      </c>
      <c r="F1" s="1" t="s">
        <v>3</v>
      </c>
      <c r="G1" s="1" t="s">
        <v>210</v>
      </c>
      <c r="H1" s="1" t="s">
        <v>5</v>
      </c>
      <c r="I1" s="29" t="s">
        <v>211</v>
      </c>
      <c r="J1" s="1" t="s">
        <v>8</v>
      </c>
      <c r="K1" s="1" t="s">
        <v>7</v>
      </c>
      <c r="L1" s="1" t="s">
        <v>9</v>
      </c>
      <c r="M1" s="1" t="s">
        <v>212</v>
      </c>
    </row>
    <row r="2" spans="1:16" s="30" customFormat="1" ht="108">
      <c r="A2" s="32" t="s">
        <v>213</v>
      </c>
      <c r="B2" s="32" t="s">
        <v>214</v>
      </c>
      <c r="C2" s="33">
        <v>1040102</v>
      </c>
      <c r="D2" s="33">
        <v>1040102017</v>
      </c>
      <c r="E2" s="34">
        <v>10071</v>
      </c>
      <c r="F2" s="33" t="s">
        <v>215</v>
      </c>
      <c r="G2" s="35"/>
      <c r="H2" s="33"/>
      <c r="I2" s="36">
        <v>10000</v>
      </c>
      <c r="J2" s="33"/>
      <c r="K2" s="33"/>
      <c r="L2" s="33" t="s">
        <v>216</v>
      </c>
      <c r="M2" s="33" t="s">
        <v>217</v>
      </c>
    </row>
    <row r="3" spans="1:16" s="41" customFormat="1" ht="108">
      <c r="A3" s="37" t="s">
        <v>213</v>
      </c>
      <c r="B3" s="37" t="s">
        <v>214</v>
      </c>
      <c r="C3" s="38">
        <v>1040102</v>
      </c>
      <c r="D3" s="38">
        <v>1040102017</v>
      </c>
      <c r="E3" s="39">
        <v>10071</v>
      </c>
      <c r="F3" s="38" t="s">
        <v>215</v>
      </c>
      <c r="G3" s="39">
        <v>1</v>
      </c>
      <c r="H3" s="38" t="s">
        <v>218</v>
      </c>
      <c r="I3" s="40">
        <v>10000</v>
      </c>
      <c r="J3" s="38" t="s">
        <v>14</v>
      </c>
      <c r="K3" s="38" t="s">
        <v>142</v>
      </c>
      <c r="L3" s="38" t="s">
        <v>216</v>
      </c>
      <c r="M3" s="38"/>
      <c r="N3" s="30"/>
      <c r="O3" s="30"/>
      <c r="P3" s="30"/>
    </row>
    <row r="4" spans="1:16" s="30" customFormat="1" ht="108">
      <c r="A4" s="32" t="s">
        <v>213</v>
      </c>
      <c r="B4" s="32" t="s">
        <v>213</v>
      </c>
      <c r="C4" s="33">
        <v>1030102</v>
      </c>
      <c r="D4" s="33">
        <v>1030102009</v>
      </c>
      <c r="E4" s="34">
        <v>10089</v>
      </c>
      <c r="F4" s="33" t="s">
        <v>219</v>
      </c>
      <c r="G4" s="35"/>
      <c r="H4" s="33"/>
      <c r="I4" s="36">
        <v>200</v>
      </c>
      <c r="J4" s="33"/>
      <c r="K4" s="33"/>
      <c r="L4" s="33" t="s">
        <v>216</v>
      </c>
      <c r="M4" s="33" t="s">
        <v>217</v>
      </c>
    </row>
    <row r="5" spans="1:16" s="41" customFormat="1" ht="108">
      <c r="A5" s="37" t="s">
        <v>213</v>
      </c>
      <c r="B5" s="37" t="s">
        <v>213</v>
      </c>
      <c r="C5" s="38">
        <v>1030102</v>
      </c>
      <c r="D5" s="38">
        <v>1030102009</v>
      </c>
      <c r="E5" s="39">
        <v>10089</v>
      </c>
      <c r="F5" s="38" t="s">
        <v>219</v>
      </c>
      <c r="G5" s="39">
        <v>1</v>
      </c>
      <c r="H5" s="38" t="s">
        <v>220</v>
      </c>
      <c r="I5" s="40">
        <v>200</v>
      </c>
      <c r="J5" s="38" t="s">
        <v>14</v>
      </c>
      <c r="K5" s="38" t="s">
        <v>221</v>
      </c>
      <c r="L5" s="38" t="s">
        <v>216</v>
      </c>
      <c r="M5" s="38"/>
      <c r="N5" s="30"/>
      <c r="O5" s="30"/>
      <c r="P5" s="30"/>
    </row>
    <row r="6" spans="1:16" s="30" customFormat="1" ht="108">
      <c r="A6" s="32" t="s">
        <v>213</v>
      </c>
      <c r="B6" s="32" t="s">
        <v>213</v>
      </c>
      <c r="C6" s="33">
        <v>1030299</v>
      </c>
      <c r="D6" s="33"/>
      <c r="E6" s="34">
        <v>10090</v>
      </c>
      <c r="F6" s="33" t="s">
        <v>222</v>
      </c>
      <c r="G6" s="35"/>
      <c r="H6" s="33"/>
      <c r="I6" s="36">
        <v>800</v>
      </c>
      <c r="J6" s="33"/>
      <c r="K6" s="33"/>
      <c r="L6" s="33" t="s">
        <v>216</v>
      </c>
      <c r="M6" s="33" t="s">
        <v>217</v>
      </c>
    </row>
    <row r="7" spans="1:16" s="41" customFormat="1" ht="108">
      <c r="A7" s="37" t="s">
        <v>213</v>
      </c>
      <c r="B7" s="37" t="s">
        <v>213</v>
      </c>
      <c r="C7" s="38">
        <v>1030299</v>
      </c>
      <c r="D7" s="38"/>
      <c r="E7" s="39">
        <v>10090</v>
      </c>
      <c r="F7" s="38" t="s">
        <v>222</v>
      </c>
      <c r="G7" s="39">
        <v>1</v>
      </c>
      <c r="H7" s="38" t="s">
        <v>223</v>
      </c>
      <c r="I7" s="40">
        <v>800</v>
      </c>
      <c r="J7" s="38" t="s">
        <v>14</v>
      </c>
      <c r="K7" s="38" t="s">
        <v>221</v>
      </c>
      <c r="L7" s="38" t="s">
        <v>216</v>
      </c>
      <c r="M7" s="38"/>
      <c r="N7" s="30"/>
      <c r="O7" s="30"/>
      <c r="P7" s="30"/>
    </row>
    <row r="8" spans="1:16" s="30" customFormat="1" ht="108">
      <c r="A8" s="32" t="s">
        <v>213</v>
      </c>
      <c r="B8" s="32" t="s">
        <v>213</v>
      </c>
      <c r="C8" s="33">
        <v>1030299</v>
      </c>
      <c r="D8" s="33">
        <v>1030299011</v>
      </c>
      <c r="E8" s="34">
        <v>10096</v>
      </c>
      <c r="F8" s="33" t="s">
        <v>224</v>
      </c>
      <c r="G8" s="35"/>
      <c r="H8" s="33"/>
      <c r="I8" s="36">
        <v>700</v>
      </c>
      <c r="J8" s="33"/>
      <c r="K8" s="33"/>
      <c r="L8" s="33" t="s">
        <v>216</v>
      </c>
      <c r="M8" s="33" t="s">
        <v>217</v>
      </c>
    </row>
    <row r="9" spans="1:16" s="41" customFormat="1" ht="108">
      <c r="A9" s="37" t="s">
        <v>213</v>
      </c>
      <c r="B9" s="37" t="s">
        <v>213</v>
      </c>
      <c r="C9" s="38">
        <v>1030299</v>
      </c>
      <c r="D9" s="38">
        <v>1030299011</v>
      </c>
      <c r="E9" s="39">
        <v>10096</v>
      </c>
      <c r="F9" s="38" t="s">
        <v>224</v>
      </c>
      <c r="G9" s="39">
        <v>1</v>
      </c>
      <c r="H9" s="38" t="s">
        <v>225</v>
      </c>
      <c r="I9" s="40">
        <v>700</v>
      </c>
      <c r="J9" s="38" t="s">
        <v>14</v>
      </c>
      <c r="K9" s="38" t="s">
        <v>226</v>
      </c>
      <c r="L9" s="38" t="s">
        <v>216</v>
      </c>
      <c r="M9" s="38"/>
      <c r="N9" s="30"/>
      <c r="O9" s="30"/>
      <c r="P9" s="30"/>
    </row>
    <row r="10" spans="1:16" s="30" customFormat="1" ht="108">
      <c r="A10" s="32" t="s">
        <v>213</v>
      </c>
      <c r="B10" s="32" t="s">
        <v>213</v>
      </c>
      <c r="C10" s="33">
        <v>1030299</v>
      </c>
      <c r="D10" s="33"/>
      <c r="E10" s="34">
        <v>10097</v>
      </c>
      <c r="F10" s="33" t="s">
        <v>227</v>
      </c>
      <c r="G10" s="35"/>
      <c r="H10" s="33"/>
      <c r="I10" s="36">
        <v>500</v>
      </c>
      <c r="J10" s="33"/>
      <c r="K10" s="33"/>
      <c r="L10" s="33" t="s">
        <v>216</v>
      </c>
      <c r="M10" s="33" t="s">
        <v>217</v>
      </c>
    </row>
    <row r="11" spans="1:16" s="41" customFormat="1" ht="108">
      <c r="A11" s="37" t="s">
        <v>213</v>
      </c>
      <c r="B11" s="37" t="s">
        <v>213</v>
      </c>
      <c r="C11" s="38">
        <v>1030299</v>
      </c>
      <c r="D11" s="38"/>
      <c r="E11" s="39">
        <v>10097</v>
      </c>
      <c r="F11" s="38" t="s">
        <v>227</v>
      </c>
      <c r="G11" s="39">
        <v>1</v>
      </c>
      <c r="H11" s="38" t="s">
        <v>228</v>
      </c>
      <c r="I11" s="40">
        <v>500</v>
      </c>
      <c r="J11" s="38" t="s">
        <v>14</v>
      </c>
      <c r="K11" s="38" t="s">
        <v>221</v>
      </c>
      <c r="L11" s="38" t="s">
        <v>216</v>
      </c>
      <c r="M11" s="38"/>
      <c r="N11" s="30"/>
      <c r="O11" s="30"/>
      <c r="P11" s="30"/>
    </row>
    <row r="12" spans="1:16" s="30" customFormat="1" ht="108">
      <c r="A12" s="32" t="s">
        <v>213</v>
      </c>
      <c r="B12" s="32" t="s">
        <v>213</v>
      </c>
      <c r="C12" s="33">
        <v>1030201</v>
      </c>
      <c r="D12" s="33">
        <v>1030201001</v>
      </c>
      <c r="E12" s="34">
        <v>10103</v>
      </c>
      <c r="F12" s="33" t="s">
        <v>229</v>
      </c>
      <c r="G12" s="35"/>
      <c r="H12" s="33"/>
      <c r="I12" s="36">
        <v>64300</v>
      </c>
      <c r="J12" s="33"/>
      <c r="K12" s="33"/>
      <c r="L12" s="33" t="s">
        <v>216</v>
      </c>
      <c r="M12" s="33" t="s">
        <v>217</v>
      </c>
    </row>
    <row r="13" spans="1:16" s="41" customFormat="1" ht="108">
      <c r="A13" s="37" t="s">
        <v>213</v>
      </c>
      <c r="B13" s="37" t="s">
        <v>213</v>
      </c>
      <c r="C13" s="38">
        <v>1030201</v>
      </c>
      <c r="D13" s="38">
        <v>1030201001</v>
      </c>
      <c r="E13" s="39">
        <v>10103</v>
      </c>
      <c r="F13" s="38" t="s">
        <v>229</v>
      </c>
      <c r="G13" s="39">
        <v>1</v>
      </c>
      <c r="H13" s="38" t="s">
        <v>230</v>
      </c>
      <c r="I13" s="40">
        <v>64300</v>
      </c>
      <c r="J13" s="38" t="s">
        <v>14</v>
      </c>
      <c r="K13" s="38" t="s">
        <v>221</v>
      </c>
      <c r="L13" s="38" t="s">
        <v>216</v>
      </c>
      <c r="M13" s="38"/>
      <c r="N13" s="30"/>
      <c r="O13" s="30"/>
      <c r="P13" s="30"/>
    </row>
    <row r="14" spans="1:16" s="30" customFormat="1" ht="108">
      <c r="A14" s="32" t="s">
        <v>213</v>
      </c>
      <c r="B14" s="32" t="s">
        <v>213</v>
      </c>
      <c r="C14" s="33">
        <v>1030201</v>
      </c>
      <c r="D14" s="33">
        <v>1030201002</v>
      </c>
      <c r="E14" s="34">
        <v>10104</v>
      </c>
      <c r="F14" s="33" t="s">
        <v>231</v>
      </c>
      <c r="G14" s="35"/>
      <c r="H14" s="33"/>
      <c r="I14" s="36">
        <v>4500</v>
      </c>
      <c r="J14" s="33"/>
      <c r="K14" s="33"/>
      <c r="L14" s="33" t="s">
        <v>216</v>
      </c>
      <c r="M14" s="33" t="s">
        <v>217</v>
      </c>
    </row>
    <row r="15" spans="1:16" s="41" customFormat="1" ht="108">
      <c r="A15" s="37" t="s">
        <v>213</v>
      </c>
      <c r="B15" s="37" t="s">
        <v>213</v>
      </c>
      <c r="C15" s="38">
        <v>1030201</v>
      </c>
      <c r="D15" s="38">
        <v>1030201002</v>
      </c>
      <c r="E15" s="39">
        <v>10104</v>
      </c>
      <c r="F15" s="38" t="s">
        <v>231</v>
      </c>
      <c r="G15" s="39">
        <v>1</v>
      </c>
      <c r="H15" s="38" t="s">
        <v>232</v>
      </c>
      <c r="I15" s="40">
        <v>4500</v>
      </c>
      <c r="J15" s="38" t="s">
        <v>14</v>
      </c>
      <c r="K15" s="38" t="s">
        <v>221</v>
      </c>
      <c r="L15" s="38" t="s">
        <v>216</v>
      </c>
      <c r="M15" s="38"/>
      <c r="N15" s="30"/>
      <c r="O15" s="30"/>
      <c r="P15" s="30"/>
    </row>
    <row r="16" spans="1:16" s="30" customFormat="1" ht="108">
      <c r="A16" s="32" t="s">
        <v>213</v>
      </c>
      <c r="B16" s="32" t="s">
        <v>213</v>
      </c>
      <c r="C16" s="33">
        <v>1030299</v>
      </c>
      <c r="D16" s="33">
        <v>1030299003</v>
      </c>
      <c r="E16" s="34">
        <v>10110</v>
      </c>
      <c r="F16" s="33" t="s">
        <v>233</v>
      </c>
      <c r="G16" s="35"/>
      <c r="H16" s="33"/>
      <c r="I16" s="36">
        <v>725</v>
      </c>
      <c r="J16" s="33"/>
      <c r="K16" s="33"/>
      <c r="L16" s="33" t="s">
        <v>216</v>
      </c>
      <c r="M16" s="33" t="s">
        <v>217</v>
      </c>
    </row>
    <row r="17" spans="1:16" s="41" customFormat="1" ht="114.75" customHeight="1">
      <c r="A17" s="37" t="s">
        <v>213</v>
      </c>
      <c r="B17" s="37" t="s">
        <v>213</v>
      </c>
      <c r="C17" s="38">
        <v>1030299</v>
      </c>
      <c r="D17" s="38">
        <v>1030299003</v>
      </c>
      <c r="E17" s="39">
        <v>10110</v>
      </c>
      <c r="F17" s="38" t="s">
        <v>233</v>
      </c>
      <c r="G17" s="39">
        <v>1</v>
      </c>
      <c r="H17" s="38" t="s">
        <v>234</v>
      </c>
      <c r="I17" s="40">
        <v>725</v>
      </c>
      <c r="J17" s="38" t="s">
        <v>14</v>
      </c>
      <c r="K17" s="38" t="s">
        <v>221</v>
      </c>
      <c r="L17" s="38" t="s">
        <v>216</v>
      </c>
      <c r="M17" s="38"/>
      <c r="N17" s="30"/>
      <c r="O17" s="30"/>
      <c r="P17" s="30"/>
    </row>
    <row r="18" spans="1:16" s="30" customFormat="1" ht="108">
      <c r="A18" s="32" t="s">
        <v>213</v>
      </c>
      <c r="B18" s="32" t="s">
        <v>213</v>
      </c>
      <c r="C18" s="33">
        <v>1030202</v>
      </c>
      <c r="D18" s="33">
        <v>1030202005</v>
      </c>
      <c r="E18" s="34">
        <v>10111</v>
      </c>
      <c r="F18" s="33" t="s">
        <v>235</v>
      </c>
      <c r="G18" s="35"/>
      <c r="H18" s="33"/>
      <c r="I18" s="36">
        <v>4000</v>
      </c>
      <c r="J18" s="33"/>
      <c r="K18" s="33"/>
      <c r="L18" s="33" t="s">
        <v>216</v>
      </c>
      <c r="M18" s="33" t="s">
        <v>217</v>
      </c>
    </row>
    <row r="19" spans="1:16" s="41" customFormat="1" ht="108">
      <c r="A19" s="37" t="s">
        <v>213</v>
      </c>
      <c r="B19" s="37" t="s">
        <v>213</v>
      </c>
      <c r="C19" s="38">
        <v>1030202</v>
      </c>
      <c r="D19" s="38">
        <v>1030202005</v>
      </c>
      <c r="E19" s="39">
        <v>10111</v>
      </c>
      <c r="F19" s="38" t="s">
        <v>235</v>
      </c>
      <c r="G19" s="39">
        <v>1</v>
      </c>
      <c r="H19" s="38" t="s">
        <v>236</v>
      </c>
      <c r="I19" s="40">
        <v>4000</v>
      </c>
      <c r="J19" s="38" t="s">
        <v>14</v>
      </c>
      <c r="K19" s="38" t="s">
        <v>221</v>
      </c>
      <c r="L19" s="38" t="s">
        <v>216</v>
      </c>
      <c r="M19" s="38"/>
      <c r="N19" s="30"/>
      <c r="O19" s="30"/>
      <c r="P19" s="30"/>
    </row>
    <row r="20" spans="1:16" s="30" customFormat="1" ht="108">
      <c r="A20" s="32" t="s">
        <v>213</v>
      </c>
      <c r="B20" s="32" t="s">
        <v>213</v>
      </c>
      <c r="C20" s="33">
        <v>1030211</v>
      </c>
      <c r="D20" s="33">
        <v>1030211999</v>
      </c>
      <c r="E20" s="34">
        <v>10112</v>
      </c>
      <c r="F20" s="33" t="s">
        <v>237</v>
      </c>
      <c r="G20" s="35"/>
      <c r="H20" s="33"/>
      <c r="I20" s="36">
        <v>1500</v>
      </c>
      <c r="J20" s="33"/>
      <c r="K20" s="33"/>
      <c r="L20" s="33" t="s">
        <v>216</v>
      </c>
      <c r="M20" s="33" t="s">
        <v>217</v>
      </c>
    </row>
    <row r="21" spans="1:16" s="41" customFormat="1" ht="108">
      <c r="A21" s="37" t="s">
        <v>213</v>
      </c>
      <c r="B21" s="37" t="s">
        <v>213</v>
      </c>
      <c r="C21" s="38">
        <v>1030211</v>
      </c>
      <c r="D21" s="38">
        <v>1030211999</v>
      </c>
      <c r="E21" s="39">
        <v>10112</v>
      </c>
      <c r="F21" s="38" t="s">
        <v>237</v>
      </c>
      <c r="G21" s="39">
        <v>1</v>
      </c>
      <c r="H21" s="38" t="s">
        <v>238</v>
      </c>
      <c r="I21" s="40">
        <v>1500</v>
      </c>
      <c r="J21" s="38" t="s">
        <v>14</v>
      </c>
      <c r="K21" s="38" t="s">
        <v>221</v>
      </c>
      <c r="L21" s="38" t="s">
        <v>216</v>
      </c>
      <c r="M21" s="38"/>
      <c r="N21" s="30"/>
      <c r="O21" s="30"/>
      <c r="P21" s="30"/>
    </row>
    <row r="22" spans="1:16" s="30" customFormat="1" ht="108">
      <c r="A22" s="32" t="s">
        <v>213</v>
      </c>
      <c r="B22" s="32" t="s">
        <v>213</v>
      </c>
      <c r="C22" s="33">
        <v>1030202</v>
      </c>
      <c r="D22" s="33">
        <v>1030202001</v>
      </c>
      <c r="E22" s="34">
        <v>10115</v>
      </c>
      <c r="F22" s="33" t="s">
        <v>239</v>
      </c>
      <c r="G22" s="35"/>
      <c r="H22" s="33"/>
      <c r="I22" s="36">
        <v>6500</v>
      </c>
      <c r="J22" s="33"/>
      <c r="K22" s="33"/>
      <c r="L22" s="33" t="s">
        <v>216</v>
      </c>
      <c r="M22" s="33" t="s">
        <v>217</v>
      </c>
    </row>
    <row r="23" spans="1:16" s="41" customFormat="1" ht="108">
      <c r="A23" s="37" t="s">
        <v>213</v>
      </c>
      <c r="B23" s="37" t="s">
        <v>213</v>
      </c>
      <c r="C23" s="38">
        <v>1030202</v>
      </c>
      <c r="D23" s="38">
        <v>1030202001</v>
      </c>
      <c r="E23" s="39">
        <v>10115</v>
      </c>
      <c r="F23" s="38" t="s">
        <v>239</v>
      </c>
      <c r="G23" s="39">
        <v>1</v>
      </c>
      <c r="H23" s="38" t="s">
        <v>240</v>
      </c>
      <c r="I23" s="40">
        <v>6500</v>
      </c>
      <c r="J23" s="38" t="s">
        <v>14</v>
      </c>
      <c r="K23" s="38" t="s">
        <v>221</v>
      </c>
      <c r="L23" s="38" t="s">
        <v>216</v>
      </c>
      <c r="M23" s="38"/>
      <c r="N23" s="30"/>
      <c r="O23" s="30"/>
      <c r="P23" s="30"/>
    </row>
    <row r="24" spans="1:16" s="30" customFormat="1" ht="108">
      <c r="A24" s="32" t="s">
        <v>213</v>
      </c>
      <c r="B24" s="32" t="s">
        <v>213</v>
      </c>
      <c r="C24" s="33">
        <v>1030201</v>
      </c>
      <c r="D24" s="33">
        <v>1030201001</v>
      </c>
      <c r="E24" s="34">
        <v>10174</v>
      </c>
      <c r="F24" s="33" t="s">
        <v>241</v>
      </c>
      <c r="G24" s="35"/>
      <c r="H24" s="33"/>
      <c r="I24" s="36">
        <v>1800</v>
      </c>
      <c r="J24" s="33"/>
      <c r="K24" s="33"/>
      <c r="L24" s="33" t="s">
        <v>216</v>
      </c>
      <c r="M24" s="33" t="s">
        <v>217</v>
      </c>
    </row>
    <row r="25" spans="1:16" s="41" customFormat="1" ht="108">
      <c r="A25" s="37" t="s">
        <v>213</v>
      </c>
      <c r="B25" s="37" t="s">
        <v>213</v>
      </c>
      <c r="C25" s="38">
        <v>1030201</v>
      </c>
      <c r="D25" s="38">
        <v>1030201001</v>
      </c>
      <c r="E25" s="39">
        <v>10174</v>
      </c>
      <c r="F25" s="38" t="s">
        <v>241</v>
      </c>
      <c r="G25" s="39">
        <v>1</v>
      </c>
      <c r="H25" s="38" t="s">
        <v>242</v>
      </c>
      <c r="I25" s="40">
        <v>1800</v>
      </c>
      <c r="J25" s="38" t="s">
        <v>14</v>
      </c>
      <c r="K25" s="38" t="s">
        <v>243</v>
      </c>
      <c r="L25" s="38" t="s">
        <v>216</v>
      </c>
      <c r="M25" s="38"/>
      <c r="N25" s="30"/>
      <c r="O25" s="30"/>
      <c r="P25" s="30"/>
    </row>
    <row r="26" spans="1:16" s="30" customFormat="1" ht="108">
      <c r="A26" s="32" t="s">
        <v>213</v>
      </c>
      <c r="B26" s="32" t="s">
        <v>213</v>
      </c>
      <c r="C26" s="33">
        <v>1030201</v>
      </c>
      <c r="D26" s="33">
        <v>1030201002</v>
      </c>
      <c r="E26" s="34">
        <v>10175</v>
      </c>
      <c r="F26" s="33" t="s">
        <v>244</v>
      </c>
      <c r="G26" s="35"/>
      <c r="H26" s="33"/>
      <c r="I26" s="36">
        <v>5000</v>
      </c>
      <c r="J26" s="33"/>
      <c r="K26" s="33"/>
      <c r="L26" s="33" t="s">
        <v>216</v>
      </c>
      <c r="M26" s="33" t="s">
        <v>217</v>
      </c>
    </row>
    <row r="27" spans="1:16" s="41" customFormat="1" ht="108">
      <c r="A27" s="37" t="s">
        <v>213</v>
      </c>
      <c r="B27" s="37" t="s">
        <v>213</v>
      </c>
      <c r="C27" s="38">
        <v>1030201</v>
      </c>
      <c r="D27" s="38">
        <v>1030201002</v>
      </c>
      <c r="E27" s="39">
        <v>10175</v>
      </c>
      <c r="F27" s="38" t="s">
        <v>244</v>
      </c>
      <c r="G27" s="39">
        <v>1</v>
      </c>
      <c r="H27" s="38" t="s">
        <v>245</v>
      </c>
      <c r="I27" s="40">
        <v>5000</v>
      </c>
      <c r="J27" s="38" t="s">
        <v>14</v>
      </c>
      <c r="K27" s="38" t="s">
        <v>243</v>
      </c>
      <c r="L27" s="38" t="s">
        <v>216</v>
      </c>
      <c r="M27" s="38"/>
      <c r="N27" s="30"/>
      <c r="O27" s="30"/>
      <c r="P27" s="30"/>
    </row>
    <row r="28" spans="1:16" s="30" customFormat="1" ht="108">
      <c r="A28" s="32" t="s">
        <v>213</v>
      </c>
      <c r="B28" s="32" t="s">
        <v>213</v>
      </c>
      <c r="C28" s="33">
        <v>1040102</v>
      </c>
      <c r="D28" s="33"/>
      <c r="E28" s="34">
        <v>10177</v>
      </c>
      <c r="F28" s="33" t="s">
        <v>246</v>
      </c>
      <c r="G28" s="35"/>
      <c r="H28" s="33"/>
      <c r="I28" s="36">
        <v>140000</v>
      </c>
      <c r="J28" s="33"/>
      <c r="K28" s="33"/>
      <c r="L28" s="33" t="s">
        <v>216</v>
      </c>
      <c r="M28" s="33" t="s">
        <v>217</v>
      </c>
    </row>
    <row r="29" spans="1:16" s="41" customFormat="1" ht="108">
      <c r="A29" s="37" t="s">
        <v>213</v>
      </c>
      <c r="B29" s="37" t="s">
        <v>213</v>
      </c>
      <c r="C29" s="38">
        <v>1040102</v>
      </c>
      <c r="D29" s="38"/>
      <c r="E29" s="39">
        <v>10177</v>
      </c>
      <c r="F29" s="38" t="s">
        <v>246</v>
      </c>
      <c r="G29" s="39">
        <v>1</v>
      </c>
      <c r="H29" s="38" t="s">
        <v>247</v>
      </c>
      <c r="I29" s="40">
        <v>140000</v>
      </c>
      <c r="J29" s="38" t="s">
        <v>14</v>
      </c>
      <c r="K29" s="38" t="s">
        <v>243</v>
      </c>
      <c r="L29" s="38" t="s">
        <v>216</v>
      </c>
      <c r="M29" s="38"/>
      <c r="N29" s="30"/>
      <c r="O29" s="30"/>
      <c r="P29" s="30"/>
    </row>
    <row r="30" spans="1:16" s="30" customFormat="1" ht="108">
      <c r="A30" s="32" t="s">
        <v>213</v>
      </c>
      <c r="B30" s="32" t="s">
        <v>213</v>
      </c>
      <c r="C30" s="33">
        <v>1040102</v>
      </c>
      <c r="D30" s="33"/>
      <c r="E30" s="34">
        <v>10177</v>
      </c>
      <c r="F30" s="33" t="s">
        <v>246</v>
      </c>
      <c r="G30" s="35"/>
      <c r="H30" s="33"/>
      <c r="I30" s="36">
        <v>26520</v>
      </c>
      <c r="J30" s="33"/>
      <c r="K30" s="33"/>
      <c r="L30" s="33" t="s">
        <v>216</v>
      </c>
      <c r="M30" s="33" t="s">
        <v>248</v>
      </c>
    </row>
    <row r="31" spans="1:16" s="41" customFormat="1" ht="108">
      <c r="A31" s="37" t="s">
        <v>213</v>
      </c>
      <c r="B31" s="37" t="s">
        <v>213</v>
      </c>
      <c r="C31" s="38">
        <v>1040102</v>
      </c>
      <c r="D31" s="38"/>
      <c r="E31" s="39">
        <v>10177</v>
      </c>
      <c r="F31" s="38" t="s">
        <v>246</v>
      </c>
      <c r="G31" s="39">
        <v>1</v>
      </c>
      <c r="H31" s="38" t="s">
        <v>249</v>
      </c>
      <c r="I31" s="40">
        <v>26520</v>
      </c>
      <c r="J31" s="42" t="s">
        <v>250</v>
      </c>
      <c r="K31" s="38" t="s">
        <v>243</v>
      </c>
      <c r="L31" s="38" t="s">
        <v>216</v>
      </c>
      <c r="M31" s="38"/>
      <c r="N31" s="30"/>
      <c r="O31" s="30"/>
      <c r="P31" s="30"/>
    </row>
    <row r="32" spans="1:16" s="30" customFormat="1" ht="108">
      <c r="A32" s="32" t="s">
        <v>213</v>
      </c>
      <c r="B32" s="32" t="s">
        <v>213</v>
      </c>
      <c r="C32" s="33">
        <v>1040401</v>
      </c>
      <c r="D32" s="33">
        <v>1040401001</v>
      </c>
      <c r="E32" s="34">
        <v>10178</v>
      </c>
      <c r="F32" s="33" t="s">
        <v>251</v>
      </c>
      <c r="G32" s="35"/>
      <c r="H32" s="33"/>
      <c r="I32" s="36">
        <v>50000</v>
      </c>
      <c r="J32" s="33"/>
      <c r="K32" s="33"/>
      <c r="L32" s="33" t="s">
        <v>216</v>
      </c>
      <c r="M32" s="33" t="s">
        <v>217</v>
      </c>
    </row>
    <row r="33" spans="1:16" s="41" customFormat="1" ht="108">
      <c r="A33" s="37" t="s">
        <v>213</v>
      </c>
      <c r="B33" s="37" t="s">
        <v>213</v>
      </c>
      <c r="C33" s="38">
        <v>1040401</v>
      </c>
      <c r="D33" s="38">
        <v>1040401001</v>
      </c>
      <c r="E33" s="39">
        <v>10178</v>
      </c>
      <c r="F33" s="38" t="s">
        <v>251</v>
      </c>
      <c r="G33" s="39">
        <v>1</v>
      </c>
      <c r="H33" s="38" t="s">
        <v>252</v>
      </c>
      <c r="I33" s="40">
        <v>20400</v>
      </c>
      <c r="J33" s="38" t="s">
        <v>253</v>
      </c>
      <c r="K33" s="38" t="s">
        <v>243</v>
      </c>
      <c r="L33" s="38" t="s">
        <v>216</v>
      </c>
      <c r="M33" s="38"/>
      <c r="N33" s="30"/>
      <c r="O33" s="30"/>
      <c r="P33" s="30"/>
    </row>
    <row r="34" spans="1:16" s="30" customFormat="1" ht="108">
      <c r="A34" s="37" t="s">
        <v>213</v>
      </c>
      <c r="B34" s="37" t="s">
        <v>213</v>
      </c>
      <c r="C34" s="38">
        <v>1040401</v>
      </c>
      <c r="D34" s="38">
        <v>1040401001</v>
      </c>
      <c r="E34" s="39">
        <v>10178</v>
      </c>
      <c r="F34" s="38" t="s">
        <v>251</v>
      </c>
      <c r="G34" s="39">
        <v>2</v>
      </c>
      <c r="H34" s="38" t="s">
        <v>254</v>
      </c>
      <c r="I34" s="40">
        <v>29600</v>
      </c>
      <c r="J34" s="38" t="s">
        <v>14</v>
      </c>
      <c r="K34" s="38" t="s">
        <v>243</v>
      </c>
      <c r="L34" s="38" t="s">
        <v>216</v>
      </c>
      <c r="M34" s="38"/>
    </row>
    <row r="35" spans="1:16" s="41" customFormat="1" ht="108">
      <c r="A35" s="32" t="s">
        <v>213</v>
      </c>
      <c r="B35" s="32" t="s">
        <v>213</v>
      </c>
      <c r="C35" s="33">
        <v>1040101</v>
      </c>
      <c r="D35" s="33">
        <v>1040101002</v>
      </c>
      <c r="E35" s="34">
        <v>10179</v>
      </c>
      <c r="F35" s="33" t="s">
        <v>255</v>
      </c>
      <c r="G35" s="35"/>
      <c r="H35" s="33"/>
      <c r="I35" s="36">
        <v>30000</v>
      </c>
      <c r="J35" s="33"/>
      <c r="K35" s="33"/>
      <c r="L35" s="33" t="s">
        <v>216</v>
      </c>
      <c r="M35" s="33" t="s">
        <v>217</v>
      </c>
      <c r="N35" s="30"/>
      <c r="O35" s="30"/>
      <c r="P35" s="30"/>
    </row>
    <row r="36" spans="1:16" s="30" customFormat="1" ht="108">
      <c r="A36" s="37" t="s">
        <v>213</v>
      </c>
      <c r="B36" s="37" t="s">
        <v>213</v>
      </c>
      <c r="C36" s="38">
        <v>1040101</v>
      </c>
      <c r="D36" s="38">
        <v>1040101002</v>
      </c>
      <c r="E36" s="39">
        <v>10179</v>
      </c>
      <c r="F36" s="38" t="s">
        <v>255</v>
      </c>
      <c r="G36" s="39">
        <v>1</v>
      </c>
      <c r="H36" s="38" t="s">
        <v>256</v>
      </c>
      <c r="I36" s="40">
        <v>30000</v>
      </c>
      <c r="J36" s="38" t="s">
        <v>14</v>
      </c>
      <c r="K36" s="38" t="s">
        <v>243</v>
      </c>
      <c r="L36" s="38" t="s">
        <v>216</v>
      </c>
      <c r="M36" s="38"/>
    </row>
    <row r="37" spans="1:16" s="41" customFormat="1" ht="108">
      <c r="A37" s="32" t="s">
        <v>213</v>
      </c>
      <c r="B37" s="32" t="s">
        <v>213</v>
      </c>
      <c r="C37" s="33">
        <v>1040101</v>
      </c>
      <c r="D37" s="33">
        <v>1040101002</v>
      </c>
      <c r="E37" s="34">
        <v>10179</v>
      </c>
      <c r="F37" s="33" t="s">
        <v>255</v>
      </c>
      <c r="G37" s="35"/>
      <c r="H37" s="33"/>
      <c r="I37" s="36">
        <v>4050</v>
      </c>
      <c r="J37" s="33"/>
      <c r="K37" s="33"/>
      <c r="L37" s="33" t="s">
        <v>216</v>
      </c>
      <c r="M37" s="33" t="s">
        <v>248</v>
      </c>
      <c r="N37" s="30"/>
      <c r="O37" s="30"/>
      <c r="P37" s="30"/>
    </row>
    <row r="38" spans="1:16" s="30" customFormat="1" ht="108">
      <c r="A38" s="37" t="s">
        <v>213</v>
      </c>
      <c r="B38" s="37" t="s">
        <v>213</v>
      </c>
      <c r="C38" s="38">
        <v>1040101</v>
      </c>
      <c r="D38" s="38">
        <v>1040101002</v>
      </c>
      <c r="E38" s="39">
        <v>10179</v>
      </c>
      <c r="F38" s="38" t="s">
        <v>255</v>
      </c>
      <c r="G38" s="39">
        <v>1</v>
      </c>
      <c r="H38" s="38" t="s">
        <v>249</v>
      </c>
      <c r="I38" s="40">
        <v>4050</v>
      </c>
      <c r="J38" s="42" t="s">
        <v>250</v>
      </c>
      <c r="K38" s="38" t="s">
        <v>243</v>
      </c>
      <c r="L38" s="38" t="s">
        <v>216</v>
      </c>
      <c r="M38" s="38"/>
    </row>
    <row r="39" spans="1:16" s="41" customFormat="1" ht="108">
      <c r="A39" s="32" t="s">
        <v>213</v>
      </c>
      <c r="B39" s="32" t="s">
        <v>213</v>
      </c>
      <c r="C39" s="33">
        <v>1040399</v>
      </c>
      <c r="D39" s="33">
        <v>1040399999</v>
      </c>
      <c r="E39" s="34">
        <v>10181</v>
      </c>
      <c r="F39" s="33" t="s">
        <v>257</v>
      </c>
      <c r="G39" s="35"/>
      <c r="H39" s="33"/>
      <c r="I39" s="36">
        <v>55000</v>
      </c>
      <c r="J39" s="33"/>
      <c r="K39" s="33"/>
      <c r="L39" s="33" t="s">
        <v>216</v>
      </c>
      <c r="M39" s="33" t="s">
        <v>217</v>
      </c>
      <c r="N39" s="30"/>
      <c r="O39" s="30"/>
      <c r="P39" s="30"/>
    </row>
    <row r="40" spans="1:16" s="30" customFormat="1" ht="108">
      <c r="A40" s="37" t="s">
        <v>213</v>
      </c>
      <c r="B40" s="37" t="s">
        <v>213</v>
      </c>
      <c r="C40" s="38">
        <v>1040399</v>
      </c>
      <c r="D40" s="38">
        <v>1040399999</v>
      </c>
      <c r="E40" s="39">
        <v>10181</v>
      </c>
      <c r="F40" s="38" t="s">
        <v>257</v>
      </c>
      <c r="G40" s="39">
        <v>1</v>
      </c>
      <c r="H40" s="38" t="s">
        <v>258</v>
      </c>
      <c r="I40" s="40">
        <v>27200</v>
      </c>
      <c r="J40" s="38" t="s">
        <v>14</v>
      </c>
      <c r="K40" s="38" t="s">
        <v>243</v>
      </c>
      <c r="L40" s="38" t="s">
        <v>216</v>
      </c>
      <c r="M40" s="38"/>
    </row>
    <row r="41" spans="1:16" s="41" customFormat="1" ht="108">
      <c r="A41" s="37" t="s">
        <v>213</v>
      </c>
      <c r="B41" s="37" t="s">
        <v>213</v>
      </c>
      <c r="C41" s="38">
        <v>1040399</v>
      </c>
      <c r="D41" s="38">
        <v>1040399999</v>
      </c>
      <c r="E41" s="39">
        <v>10181</v>
      </c>
      <c r="F41" s="38" t="s">
        <v>257</v>
      </c>
      <c r="G41" s="39">
        <v>2</v>
      </c>
      <c r="H41" s="38" t="s">
        <v>259</v>
      </c>
      <c r="I41" s="40">
        <v>27800</v>
      </c>
      <c r="J41" s="38" t="s">
        <v>253</v>
      </c>
      <c r="K41" s="38" t="s">
        <v>243</v>
      </c>
      <c r="L41" s="38" t="s">
        <v>216</v>
      </c>
      <c r="M41" s="38"/>
      <c r="N41" s="30"/>
      <c r="O41" s="30"/>
      <c r="P41" s="30"/>
    </row>
    <row r="42" spans="1:16" s="30" customFormat="1" ht="108">
      <c r="A42" s="32" t="s">
        <v>213</v>
      </c>
      <c r="B42" s="32" t="s">
        <v>213</v>
      </c>
      <c r="C42" s="33">
        <v>1040399</v>
      </c>
      <c r="D42" s="33">
        <v>1040399999</v>
      </c>
      <c r="E42" s="34">
        <v>10181</v>
      </c>
      <c r="F42" s="33" t="s">
        <v>257</v>
      </c>
      <c r="G42" s="35"/>
      <c r="H42" s="33"/>
      <c r="I42" s="36">
        <v>10200</v>
      </c>
      <c r="J42" s="33"/>
      <c r="K42" s="33"/>
      <c r="L42" s="33" t="s">
        <v>216</v>
      </c>
      <c r="M42" s="33" t="s">
        <v>248</v>
      </c>
    </row>
    <row r="43" spans="1:16" s="41" customFormat="1" ht="108">
      <c r="A43" s="37" t="s">
        <v>213</v>
      </c>
      <c r="B43" s="37" t="s">
        <v>213</v>
      </c>
      <c r="C43" s="38">
        <v>1040399</v>
      </c>
      <c r="D43" s="38">
        <v>1040399999</v>
      </c>
      <c r="E43" s="39">
        <v>10181</v>
      </c>
      <c r="F43" s="38" t="s">
        <v>257</v>
      </c>
      <c r="G43" s="39">
        <v>1</v>
      </c>
      <c r="H43" s="38" t="s">
        <v>249</v>
      </c>
      <c r="I43" s="40">
        <v>10200</v>
      </c>
      <c r="J43" s="42" t="s">
        <v>250</v>
      </c>
      <c r="K43" s="38" t="s">
        <v>243</v>
      </c>
      <c r="L43" s="38" t="s">
        <v>216</v>
      </c>
      <c r="M43" s="38"/>
      <c r="N43" s="30"/>
      <c r="O43" s="30"/>
      <c r="P43" s="30"/>
    </row>
    <row r="44" spans="1:16" s="30" customFormat="1" ht="108">
      <c r="A44" s="32" t="s">
        <v>213</v>
      </c>
      <c r="B44" s="32" t="s">
        <v>213</v>
      </c>
      <c r="C44" s="33">
        <v>1030202</v>
      </c>
      <c r="D44" s="33">
        <v>1030202005</v>
      </c>
      <c r="E44" s="34">
        <v>10182</v>
      </c>
      <c r="F44" s="33" t="s">
        <v>260</v>
      </c>
      <c r="G44" s="35"/>
      <c r="H44" s="33"/>
      <c r="I44" s="36">
        <v>3000</v>
      </c>
      <c r="J44" s="33"/>
      <c r="K44" s="33"/>
      <c r="L44" s="33" t="s">
        <v>216</v>
      </c>
      <c r="M44" s="33" t="s">
        <v>217</v>
      </c>
    </row>
    <row r="45" spans="1:16" s="41" customFormat="1" ht="108">
      <c r="A45" s="37" t="s">
        <v>213</v>
      </c>
      <c r="B45" s="37" t="s">
        <v>213</v>
      </c>
      <c r="C45" s="38">
        <v>1030202</v>
      </c>
      <c r="D45" s="38">
        <v>1030202005</v>
      </c>
      <c r="E45" s="39">
        <v>10182</v>
      </c>
      <c r="F45" s="38" t="s">
        <v>260</v>
      </c>
      <c r="G45" s="39">
        <v>1</v>
      </c>
      <c r="H45" s="38" t="s">
        <v>261</v>
      </c>
      <c r="I45" s="40">
        <v>3000</v>
      </c>
      <c r="J45" s="38" t="s">
        <v>14</v>
      </c>
      <c r="K45" s="38" t="s">
        <v>243</v>
      </c>
      <c r="L45" s="38" t="s">
        <v>216</v>
      </c>
      <c r="M45" s="38"/>
      <c r="N45" s="30"/>
      <c r="O45" s="30"/>
      <c r="P45" s="30"/>
    </row>
    <row r="46" spans="1:16" s="30" customFormat="1" ht="108">
      <c r="A46" s="32" t="s">
        <v>213</v>
      </c>
      <c r="B46" s="32" t="s">
        <v>213</v>
      </c>
      <c r="C46" s="33">
        <v>1030211</v>
      </c>
      <c r="D46" s="33">
        <v>1030211999</v>
      </c>
      <c r="E46" s="34">
        <v>10183</v>
      </c>
      <c r="F46" s="33" t="s">
        <v>262</v>
      </c>
      <c r="G46" s="35"/>
      <c r="H46" s="33"/>
      <c r="I46" s="36">
        <v>3000</v>
      </c>
      <c r="J46" s="33"/>
      <c r="K46" s="33"/>
      <c r="L46" s="33" t="s">
        <v>216</v>
      </c>
      <c r="M46" s="33" t="s">
        <v>217</v>
      </c>
    </row>
    <row r="47" spans="1:16" s="41" customFormat="1" ht="108">
      <c r="A47" s="37" t="s">
        <v>213</v>
      </c>
      <c r="B47" s="37" t="s">
        <v>213</v>
      </c>
      <c r="C47" s="38">
        <v>1030211</v>
      </c>
      <c r="D47" s="38">
        <v>1030211999</v>
      </c>
      <c r="E47" s="39">
        <v>10183</v>
      </c>
      <c r="F47" s="38" t="s">
        <v>262</v>
      </c>
      <c r="G47" s="39">
        <v>1</v>
      </c>
      <c r="H47" s="38" t="s">
        <v>263</v>
      </c>
      <c r="I47" s="40">
        <v>3000</v>
      </c>
      <c r="J47" s="38" t="s">
        <v>14</v>
      </c>
      <c r="K47" s="38" t="s">
        <v>243</v>
      </c>
      <c r="L47" s="38" t="s">
        <v>216</v>
      </c>
      <c r="M47" s="38"/>
      <c r="N47" s="30"/>
      <c r="O47" s="30"/>
      <c r="P47" s="30"/>
    </row>
    <row r="48" spans="1:16" s="30" customFormat="1" ht="108">
      <c r="A48" s="32" t="s">
        <v>213</v>
      </c>
      <c r="B48" s="32" t="s">
        <v>213</v>
      </c>
      <c r="C48" s="33">
        <v>1030202</v>
      </c>
      <c r="D48" s="33">
        <v>1030202001</v>
      </c>
      <c r="E48" s="34">
        <v>10186</v>
      </c>
      <c r="F48" s="33" t="s">
        <v>264</v>
      </c>
      <c r="G48" s="35"/>
      <c r="H48" s="33"/>
      <c r="I48" s="36">
        <v>1000</v>
      </c>
      <c r="J48" s="33"/>
      <c r="K48" s="33"/>
      <c r="L48" s="33" t="s">
        <v>216</v>
      </c>
      <c r="M48" s="33" t="s">
        <v>217</v>
      </c>
    </row>
    <row r="49" spans="1:16" s="41" customFormat="1" ht="108">
      <c r="A49" s="37" t="s">
        <v>213</v>
      </c>
      <c r="B49" s="37" t="s">
        <v>213</v>
      </c>
      <c r="C49" s="38">
        <v>1030202</v>
      </c>
      <c r="D49" s="38">
        <v>1030202001</v>
      </c>
      <c r="E49" s="39">
        <v>10186</v>
      </c>
      <c r="F49" s="38" t="s">
        <v>264</v>
      </c>
      <c r="G49" s="39">
        <v>1</v>
      </c>
      <c r="H49" s="38" t="s">
        <v>265</v>
      </c>
      <c r="I49" s="40">
        <v>1000</v>
      </c>
      <c r="J49" s="38" t="s">
        <v>14</v>
      </c>
      <c r="K49" s="38" t="s">
        <v>243</v>
      </c>
      <c r="L49" s="38" t="s">
        <v>216</v>
      </c>
      <c r="M49" s="38"/>
      <c r="N49" s="30"/>
      <c r="O49" s="30"/>
      <c r="P49" s="30"/>
    </row>
    <row r="50" spans="1:16" s="30" customFormat="1" ht="108">
      <c r="A50" s="32" t="s">
        <v>213</v>
      </c>
      <c r="B50" s="32" t="s">
        <v>213</v>
      </c>
      <c r="C50" s="33">
        <v>1030201</v>
      </c>
      <c r="D50" s="33">
        <v>1030201001</v>
      </c>
      <c r="E50" s="34">
        <v>10190</v>
      </c>
      <c r="F50" s="33" t="s">
        <v>266</v>
      </c>
      <c r="G50" s="35"/>
      <c r="H50" s="33"/>
      <c r="I50" s="36">
        <v>43454</v>
      </c>
      <c r="J50" s="33"/>
      <c r="K50" s="33"/>
      <c r="L50" s="33" t="s">
        <v>216</v>
      </c>
      <c r="M50" s="33" t="s">
        <v>217</v>
      </c>
    </row>
    <row r="51" spans="1:16" s="41" customFormat="1" ht="108">
      <c r="A51" s="37" t="s">
        <v>213</v>
      </c>
      <c r="B51" s="37" t="s">
        <v>213</v>
      </c>
      <c r="C51" s="38">
        <v>1030201</v>
      </c>
      <c r="D51" s="38">
        <v>1030201001</v>
      </c>
      <c r="E51" s="39">
        <v>10190</v>
      </c>
      <c r="F51" s="38" t="s">
        <v>266</v>
      </c>
      <c r="G51" s="39">
        <v>1</v>
      </c>
      <c r="H51" s="38" t="s">
        <v>267</v>
      </c>
      <c r="I51" s="40">
        <v>43454</v>
      </c>
      <c r="J51" s="38" t="s">
        <v>14</v>
      </c>
      <c r="K51" s="38" t="s">
        <v>226</v>
      </c>
      <c r="L51" s="38" t="s">
        <v>216</v>
      </c>
      <c r="M51" s="38"/>
      <c r="N51" s="30"/>
      <c r="O51" s="30"/>
      <c r="P51" s="30"/>
    </row>
    <row r="52" spans="1:16" s="30" customFormat="1" ht="108">
      <c r="A52" s="32" t="s">
        <v>213</v>
      </c>
      <c r="B52" s="32" t="s">
        <v>213</v>
      </c>
      <c r="C52" s="33">
        <v>1030201</v>
      </c>
      <c r="D52" s="33">
        <v>1030201002</v>
      </c>
      <c r="E52" s="34">
        <v>10191</v>
      </c>
      <c r="F52" s="33" t="s">
        <v>268</v>
      </c>
      <c r="G52" s="35"/>
      <c r="H52" s="33"/>
      <c r="I52" s="36">
        <v>15000</v>
      </c>
      <c r="J52" s="33"/>
      <c r="K52" s="33"/>
      <c r="L52" s="33" t="s">
        <v>216</v>
      </c>
      <c r="M52" s="33" t="s">
        <v>217</v>
      </c>
    </row>
    <row r="53" spans="1:16" s="41" customFormat="1" ht="108">
      <c r="A53" s="37" t="s">
        <v>213</v>
      </c>
      <c r="B53" s="37" t="s">
        <v>213</v>
      </c>
      <c r="C53" s="38">
        <v>1030201</v>
      </c>
      <c r="D53" s="38">
        <v>1030201002</v>
      </c>
      <c r="E53" s="39">
        <v>10191</v>
      </c>
      <c r="F53" s="38" t="s">
        <v>268</v>
      </c>
      <c r="G53" s="39">
        <v>1</v>
      </c>
      <c r="H53" s="38" t="s">
        <v>269</v>
      </c>
      <c r="I53" s="40">
        <v>15000</v>
      </c>
      <c r="J53" s="38" t="s">
        <v>14</v>
      </c>
      <c r="K53" s="38" t="s">
        <v>226</v>
      </c>
      <c r="L53" s="38" t="s">
        <v>216</v>
      </c>
      <c r="M53" s="38"/>
      <c r="N53" s="30"/>
      <c r="O53" s="30"/>
      <c r="P53" s="30"/>
    </row>
    <row r="54" spans="1:16" s="30" customFormat="1" ht="108">
      <c r="A54" s="32" t="s">
        <v>213</v>
      </c>
      <c r="B54" s="32" t="s">
        <v>213</v>
      </c>
      <c r="C54" s="33">
        <v>1030202</v>
      </c>
      <c r="D54" s="33">
        <v>1030202005</v>
      </c>
      <c r="E54" s="34">
        <v>10195</v>
      </c>
      <c r="F54" s="33" t="s">
        <v>270</v>
      </c>
      <c r="G54" s="35"/>
      <c r="H54" s="33"/>
      <c r="I54" s="36">
        <v>2000</v>
      </c>
      <c r="J54" s="33"/>
      <c r="K54" s="33"/>
      <c r="L54" s="33" t="s">
        <v>216</v>
      </c>
      <c r="M54" s="33" t="s">
        <v>217</v>
      </c>
    </row>
    <row r="55" spans="1:16" s="41" customFormat="1" ht="108">
      <c r="A55" s="37" t="s">
        <v>213</v>
      </c>
      <c r="B55" s="37" t="s">
        <v>213</v>
      </c>
      <c r="C55" s="38">
        <v>1030202</v>
      </c>
      <c r="D55" s="38">
        <v>1030202005</v>
      </c>
      <c r="E55" s="39">
        <v>10195</v>
      </c>
      <c r="F55" s="38" t="s">
        <v>270</v>
      </c>
      <c r="G55" s="39">
        <v>1</v>
      </c>
      <c r="H55" s="38" t="s">
        <v>271</v>
      </c>
      <c r="I55" s="40">
        <v>2000</v>
      </c>
      <c r="J55" s="38" t="s">
        <v>14</v>
      </c>
      <c r="K55" s="38" t="s">
        <v>226</v>
      </c>
      <c r="L55" s="38" t="s">
        <v>216</v>
      </c>
      <c r="M55" s="38"/>
      <c r="N55" s="30"/>
      <c r="O55" s="30"/>
      <c r="P55" s="30"/>
    </row>
    <row r="56" spans="1:16" s="30" customFormat="1" ht="108">
      <c r="A56" s="32" t="s">
        <v>213</v>
      </c>
      <c r="B56" s="32" t="s">
        <v>213</v>
      </c>
      <c r="C56" s="33">
        <v>1030211</v>
      </c>
      <c r="D56" s="33">
        <v>1030211999</v>
      </c>
      <c r="E56" s="34">
        <v>10196</v>
      </c>
      <c r="F56" s="33" t="s">
        <v>272</v>
      </c>
      <c r="G56" s="35"/>
      <c r="H56" s="33"/>
      <c r="I56" s="36">
        <v>1000</v>
      </c>
      <c r="J56" s="33"/>
      <c r="K56" s="33"/>
      <c r="L56" s="33" t="s">
        <v>216</v>
      </c>
      <c r="M56" s="33" t="s">
        <v>217</v>
      </c>
    </row>
    <row r="57" spans="1:16" s="41" customFormat="1" ht="108">
      <c r="A57" s="37" t="s">
        <v>213</v>
      </c>
      <c r="B57" s="37" t="s">
        <v>213</v>
      </c>
      <c r="C57" s="38">
        <v>1030211</v>
      </c>
      <c r="D57" s="38">
        <v>1030211999</v>
      </c>
      <c r="E57" s="39">
        <v>10196</v>
      </c>
      <c r="F57" s="38" t="s">
        <v>272</v>
      </c>
      <c r="G57" s="39">
        <v>1</v>
      </c>
      <c r="H57" s="38" t="s">
        <v>273</v>
      </c>
      <c r="I57" s="40">
        <v>1000</v>
      </c>
      <c r="J57" s="38" t="s">
        <v>14</v>
      </c>
      <c r="K57" s="38" t="s">
        <v>226</v>
      </c>
      <c r="L57" s="38" t="s">
        <v>216</v>
      </c>
      <c r="M57" s="38"/>
      <c r="N57" s="30"/>
      <c r="O57" s="30"/>
      <c r="P57" s="30"/>
    </row>
    <row r="58" spans="1:16" s="30" customFormat="1" ht="108">
      <c r="A58" s="32" t="s">
        <v>213</v>
      </c>
      <c r="B58" s="32" t="s">
        <v>213</v>
      </c>
      <c r="C58" s="33">
        <v>1030202</v>
      </c>
      <c r="D58" s="33">
        <v>1030202001</v>
      </c>
      <c r="E58" s="34">
        <v>10199</v>
      </c>
      <c r="F58" s="33" t="s">
        <v>274</v>
      </c>
      <c r="G58" s="35"/>
      <c r="H58" s="33"/>
      <c r="I58" s="36">
        <v>3500</v>
      </c>
      <c r="J58" s="33"/>
      <c r="K58" s="33"/>
      <c r="L58" s="33" t="s">
        <v>216</v>
      </c>
      <c r="M58" s="33" t="s">
        <v>217</v>
      </c>
    </row>
    <row r="59" spans="1:16" s="41" customFormat="1" ht="108">
      <c r="A59" s="37" t="s">
        <v>213</v>
      </c>
      <c r="B59" s="37" t="s">
        <v>213</v>
      </c>
      <c r="C59" s="38">
        <v>1030202</v>
      </c>
      <c r="D59" s="38">
        <v>1030202001</v>
      </c>
      <c r="E59" s="39">
        <v>10199</v>
      </c>
      <c r="F59" s="38" t="s">
        <v>274</v>
      </c>
      <c r="G59" s="39">
        <v>1</v>
      </c>
      <c r="H59" s="38" t="s">
        <v>275</v>
      </c>
      <c r="I59" s="40">
        <v>3500</v>
      </c>
      <c r="J59" s="38" t="s">
        <v>14</v>
      </c>
      <c r="K59" s="38" t="s">
        <v>226</v>
      </c>
      <c r="L59" s="38" t="s">
        <v>216</v>
      </c>
      <c r="M59" s="38"/>
      <c r="N59" s="30"/>
      <c r="O59" s="30"/>
      <c r="P59" s="30"/>
    </row>
    <row r="60" spans="1:16" s="30" customFormat="1" ht="108">
      <c r="A60" s="32" t="s">
        <v>213</v>
      </c>
      <c r="B60" s="32" t="s">
        <v>213</v>
      </c>
      <c r="C60" s="33">
        <v>1030202</v>
      </c>
      <c r="D60" s="33">
        <v>1030202005</v>
      </c>
      <c r="E60" s="34">
        <v>10206</v>
      </c>
      <c r="F60" s="33" t="s">
        <v>276</v>
      </c>
      <c r="G60" s="35"/>
      <c r="H60" s="33"/>
      <c r="I60" s="36">
        <v>3000</v>
      </c>
      <c r="J60" s="33"/>
      <c r="K60" s="33"/>
      <c r="L60" s="33" t="s">
        <v>216</v>
      </c>
      <c r="M60" s="33" t="s">
        <v>217</v>
      </c>
    </row>
    <row r="61" spans="1:16" s="41" customFormat="1" ht="108">
      <c r="A61" s="37" t="s">
        <v>213</v>
      </c>
      <c r="B61" s="37" t="s">
        <v>213</v>
      </c>
      <c r="C61" s="38">
        <v>1030202</v>
      </c>
      <c r="D61" s="38">
        <v>1030202005</v>
      </c>
      <c r="E61" s="39">
        <v>10206</v>
      </c>
      <c r="F61" s="38" t="s">
        <v>276</v>
      </c>
      <c r="G61" s="39">
        <v>1</v>
      </c>
      <c r="H61" s="38" t="s">
        <v>277</v>
      </c>
      <c r="I61" s="40">
        <v>3000</v>
      </c>
      <c r="J61" s="38" t="s">
        <v>14</v>
      </c>
      <c r="K61" s="38" t="s">
        <v>221</v>
      </c>
      <c r="L61" s="38" t="s">
        <v>216</v>
      </c>
      <c r="M61" s="38"/>
      <c r="N61" s="30"/>
      <c r="O61" s="30"/>
      <c r="P61" s="30"/>
    </row>
    <row r="62" spans="1:16" s="30" customFormat="1" ht="108">
      <c r="A62" s="32" t="s">
        <v>213</v>
      </c>
      <c r="B62" s="32" t="s">
        <v>213</v>
      </c>
      <c r="C62" s="33">
        <v>1030211</v>
      </c>
      <c r="D62" s="33">
        <v>1030211999</v>
      </c>
      <c r="E62" s="34">
        <v>10207</v>
      </c>
      <c r="F62" s="33" t="s">
        <v>278</v>
      </c>
      <c r="G62" s="35"/>
      <c r="H62" s="33"/>
      <c r="I62" s="36">
        <v>2000</v>
      </c>
      <c r="J62" s="33"/>
      <c r="K62" s="33"/>
      <c r="L62" s="33" t="s">
        <v>216</v>
      </c>
      <c r="M62" s="33" t="s">
        <v>217</v>
      </c>
    </row>
    <row r="63" spans="1:16" s="41" customFormat="1" ht="108">
      <c r="A63" s="37" t="s">
        <v>213</v>
      </c>
      <c r="B63" s="37" t="s">
        <v>213</v>
      </c>
      <c r="C63" s="38">
        <v>1030211</v>
      </c>
      <c r="D63" s="38">
        <v>1030211999</v>
      </c>
      <c r="E63" s="39">
        <v>10207</v>
      </c>
      <c r="F63" s="38" t="s">
        <v>278</v>
      </c>
      <c r="G63" s="39">
        <v>1</v>
      </c>
      <c r="H63" s="38" t="s">
        <v>279</v>
      </c>
      <c r="I63" s="40">
        <v>2000</v>
      </c>
      <c r="J63" s="38" t="s">
        <v>14</v>
      </c>
      <c r="K63" s="38" t="s">
        <v>221</v>
      </c>
      <c r="L63" s="38" t="s">
        <v>216</v>
      </c>
      <c r="M63" s="38"/>
      <c r="N63" s="30"/>
      <c r="O63" s="30"/>
      <c r="P63" s="30"/>
    </row>
    <row r="64" spans="1:16" s="30" customFormat="1" ht="108">
      <c r="A64" s="32" t="s">
        <v>213</v>
      </c>
      <c r="B64" s="32" t="s">
        <v>213</v>
      </c>
      <c r="C64" s="33">
        <v>1030202</v>
      </c>
      <c r="D64" s="33">
        <v>1030202001</v>
      </c>
      <c r="E64" s="34">
        <v>10210</v>
      </c>
      <c r="F64" s="33" t="s">
        <v>280</v>
      </c>
      <c r="G64" s="35"/>
      <c r="H64" s="33"/>
      <c r="I64" s="36">
        <v>1500</v>
      </c>
      <c r="J64" s="33"/>
      <c r="K64" s="33"/>
      <c r="L64" s="33" t="s">
        <v>216</v>
      </c>
      <c r="M64" s="33" t="s">
        <v>217</v>
      </c>
    </row>
    <row r="65" spans="1:16" s="41" customFormat="1" ht="108">
      <c r="A65" s="37" t="s">
        <v>213</v>
      </c>
      <c r="B65" s="37" t="s">
        <v>213</v>
      </c>
      <c r="C65" s="38">
        <v>1030202</v>
      </c>
      <c r="D65" s="38">
        <v>1030202001</v>
      </c>
      <c r="E65" s="39">
        <v>10210</v>
      </c>
      <c r="F65" s="38" t="s">
        <v>280</v>
      </c>
      <c r="G65" s="39">
        <v>1</v>
      </c>
      <c r="H65" s="38" t="s">
        <v>281</v>
      </c>
      <c r="I65" s="40">
        <v>1500</v>
      </c>
      <c r="J65" s="38" t="s">
        <v>14</v>
      </c>
      <c r="K65" s="38" t="s">
        <v>221</v>
      </c>
      <c r="L65" s="38" t="s">
        <v>216</v>
      </c>
      <c r="M65" s="38"/>
      <c r="N65" s="30"/>
      <c r="O65" s="30"/>
      <c r="P65" s="30"/>
    </row>
    <row r="66" spans="1:16" s="30" customFormat="1" ht="108">
      <c r="A66" s="32" t="s">
        <v>213</v>
      </c>
      <c r="B66" s="32" t="s">
        <v>213</v>
      </c>
      <c r="C66" s="33">
        <v>1030210</v>
      </c>
      <c r="D66" s="33">
        <v>1030210001</v>
      </c>
      <c r="E66" s="34">
        <v>10362</v>
      </c>
      <c r="F66" s="33" t="s">
        <v>282</v>
      </c>
      <c r="G66" s="35"/>
      <c r="H66" s="33"/>
      <c r="I66" s="36">
        <v>3000</v>
      </c>
      <c r="J66" s="33"/>
      <c r="K66" s="33"/>
      <c r="L66" s="33" t="s">
        <v>216</v>
      </c>
      <c r="M66" s="33" t="s">
        <v>217</v>
      </c>
    </row>
    <row r="67" spans="1:16" s="41" customFormat="1" ht="108">
      <c r="A67" s="37" t="s">
        <v>213</v>
      </c>
      <c r="B67" s="37" t="s">
        <v>213</v>
      </c>
      <c r="C67" s="38">
        <v>1030210</v>
      </c>
      <c r="D67" s="38">
        <v>1030210001</v>
      </c>
      <c r="E67" s="39">
        <v>10362</v>
      </c>
      <c r="F67" s="38" t="s">
        <v>282</v>
      </c>
      <c r="G67" s="39">
        <v>1</v>
      </c>
      <c r="H67" s="38" t="s">
        <v>283</v>
      </c>
      <c r="I67" s="40">
        <v>3000</v>
      </c>
      <c r="J67" s="38" t="s">
        <v>14</v>
      </c>
      <c r="K67" s="38" t="s">
        <v>243</v>
      </c>
      <c r="L67" s="38" t="s">
        <v>216</v>
      </c>
      <c r="M67" s="38"/>
      <c r="N67" s="30"/>
      <c r="O67" s="30"/>
      <c r="P67" s="30"/>
    </row>
    <row r="68" spans="1:16" s="30" customFormat="1" ht="108">
      <c r="A68" s="32" t="s">
        <v>213</v>
      </c>
      <c r="B68" s="32" t="s">
        <v>213</v>
      </c>
      <c r="C68" s="33">
        <v>1030211</v>
      </c>
      <c r="D68" s="33"/>
      <c r="E68" s="34">
        <v>10364</v>
      </c>
      <c r="F68" s="33" t="s">
        <v>284</v>
      </c>
      <c r="G68" s="35"/>
      <c r="H68" s="33"/>
      <c r="I68" s="36">
        <v>17600</v>
      </c>
      <c r="J68" s="33"/>
      <c r="K68" s="33"/>
      <c r="L68" s="33" t="s">
        <v>216</v>
      </c>
      <c r="M68" s="33" t="s">
        <v>217</v>
      </c>
    </row>
    <row r="69" spans="1:16" s="41" customFormat="1" ht="108">
      <c r="A69" s="37" t="s">
        <v>213</v>
      </c>
      <c r="B69" s="37" t="s">
        <v>213</v>
      </c>
      <c r="C69" s="38">
        <v>1030211</v>
      </c>
      <c r="D69" s="38"/>
      <c r="E69" s="39">
        <v>10364</v>
      </c>
      <c r="F69" s="38" t="s">
        <v>284</v>
      </c>
      <c r="G69" s="39">
        <v>1</v>
      </c>
      <c r="H69" s="38" t="s">
        <v>285</v>
      </c>
      <c r="I69" s="40">
        <v>17600</v>
      </c>
      <c r="J69" s="38" t="s">
        <v>14</v>
      </c>
      <c r="K69" s="38" t="s">
        <v>243</v>
      </c>
      <c r="L69" s="38" t="s">
        <v>216</v>
      </c>
      <c r="M69" s="38"/>
      <c r="N69" s="30"/>
      <c r="O69" s="30"/>
      <c r="P69" s="30"/>
    </row>
    <row r="70" spans="1:16" s="30" customFormat="1" ht="108">
      <c r="A70" s="32" t="s">
        <v>213</v>
      </c>
      <c r="B70" s="32" t="s">
        <v>213</v>
      </c>
      <c r="C70" s="33">
        <v>1030201</v>
      </c>
      <c r="D70" s="33">
        <v>1030201001</v>
      </c>
      <c r="E70" s="34">
        <v>10368</v>
      </c>
      <c r="F70" s="33" t="s">
        <v>286</v>
      </c>
      <c r="G70" s="35"/>
      <c r="H70" s="33"/>
      <c r="I70" s="36">
        <v>43453.2</v>
      </c>
      <c r="J70" s="33"/>
      <c r="K70" s="33"/>
      <c r="L70" s="33" t="s">
        <v>216</v>
      </c>
      <c r="M70" s="33" t="s">
        <v>217</v>
      </c>
    </row>
    <row r="71" spans="1:16" s="41" customFormat="1" ht="108">
      <c r="A71" s="37" t="s">
        <v>213</v>
      </c>
      <c r="B71" s="37" t="s">
        <v>213</v>
      </c>
      <c r="C71" s="38">
        <v>1030201</v>
      </c>
      <c r="D71" s="38">
        <v>1030201001</v>
      </c>
      <c r="E71" s="39">
        <v>10368</v>
      </c>
      <c r="F71" s="38" t="s">
        <v>286</v>
      </c>
      <c r="G71" s="39">
        <v>1</v>
      </c>
      <c r="H71" s="38" t="s">
        <v>287</v>
      </c>
      <c r="I71" s="40">
        <v>43453.2</v>
      </c>
      <c r="J71" s="38" t="s">
        <v>14</v>
      </c>
      <c r="K71" s="38" t="s">
        <v>221</v>
      </c>
      <c r="L71" s="38" t="s">
        <v>216</v>
      </c>
      <c r="M71" s="38"/>
      <c r="N71" s="30"/>
      <c r="O71" s="30"/>
      <c r="P71" s="30"/>
    </row>
    <row r="72" spans="1:16" s="30" customFormat="1" ht="108">
      <c r="A72" s="32" t="s">
        <v>213</v>
      </c>
      <c r="B72" s="32" t="s">
        <v>213</v>
      </c>
      <c r="C72" s="33">
        <v>1030201</v>
      </c>
      <c r="D72" s="33">
        <v>1030201002</v>
      </c>
      <c r="E72" s="34">
        <v>10369</v>
      </c>
      <c r="F72" s="33" t="s">
        <v>288</v>
      </c>
      <c r="G72" s="35"/>
      <c r="H72" s="33"/>
      <c r="I72" s="36">
        <v>1000</v>
      </c>
      <c r="J72" s="33"/>
      <c r="K72" s="33"/>
      <c r="L72" s="33" t="s">
        <v>216</v>
      </c>
      <c r="M72" s="33" t="s">
        <v>217</v>
      </c>
    </row>
    <row r="73" spans="1:16" s="41" customFormat="1" ht="108">
      <c r="A73" s="37" t="s">
        <v>213</v>
      </c>
      <c r="B73" s="37" t="s">
        <v>213</v>
      </c>
      <c r="C73" s="38">
        <v>1030201</v>
      </c>
      <c r="D73" s="38">
        <v>1030201002</v>
      </c>
      <c r="E73" s="39">
        <v>10369</v>
      </c>
      <c r="F73" s="38" t="s">
        <v>288</v>
      </c>
      <c r="G73" s="39">
        <v>1</v>
      </c>
      <c r="H73" s="38" t="s">
        <v>289</v>
      </c>
      <c r="I73" s="40">
        <v>1000</v>
      </c>
      <c r="J73" s="38" t="s">
        <v>14</v>
      </c>
      <c r="K73" s="38" t="s">
        <v>221</v>
      </c>
      <c r="L73" s="38" t="s">
        <v>216</v>
      </c>
      <c r="M73" s="38"/>
      <c r="N73" s="30"/>
      <c r="O73" s="30"/>
      <c r="P73" s="30"/>
    </row>
    <row r="74" spans="1:16" s="30" customFormat="1" ht="108">
      <c r="A74" s="32" t="s">
        <v>213</v>
      </c>
      <c r="B74" s="32" t="s">
        <v>213</v>
      </c>
      <c r="C74" s="33">
        <v>1030213</v>
      </c>
      <c r="D74" s="33">
        <v>1030213004</v>
      </c>
      <c r="E74" s="34">
        <v>10383</v>
      </c>
      <c r="F74" s="33" t="s">
        <v>290</v>
      </c>
      <c r="G74" s="35"/>
      <c r="H74" s="33"/>
      <c r="I74" s="36">
        <v>1500</v>
      </c>
      <c r="J74" s="33"/>
      <c r="K74" s="33"/>
      <c r="L74" s="33" t="s">
        <v>216</v>
      </c>
      <c r="M74" s="33" t="s">
        <v>217</v>
      </c>
    </row>
    <row r="75" spans="1:16" s="41" customFormat="1" ht="108">
      <c r="A75" s="37" t="s">
        <v>213</v>
      </c>
      <c r="B75" s="37" t="s">
        <v>213</v>
      </c>
      <c r="C75" s="38">
        <v>1030213</v>
      </c>
      <c r="D75" s="38">
        <v>1030213004</v>
      </c>
      <c r="E75" s="39">
        <v>10383</v>
      </c>
      <c r="F75" s="38" t="s">
        <v>290</v>
      </c>
      <c r="G75" s="39">
        <v>1</v>
      </c>
      <c r="H75" s="38" t="s">
        <v>291</v>
      </c>
      <c r="I75" s="40">
        <v>1500</v>
      </c>
      <c r="J75" s="38" t="s">
        <v>14</v>
      </c>
      <c r="K75" s="38" t="s">
        <v>243</v>
      </c>
      <c r="L75" s="38" t="s">
        <v>216</v>
      </c>
      <c r="M75" s="38"/>
      <c r="N75" s="30"/>
      <c r="O75" s="30"/>
      <c r="P75" s="30"/>
    </row>
    <row r="76" spans="1:16" s="30" customFormat="1" ht="108">
      <c r="A76" s="32" t="s">
        <v>213</v>
      </c>
      <c r="B76" s="32" t="s">
        <v>213</v>
      </c>
      <c r="C76" s="33">
        <v>1030202</v>
      </c>
      <c r="D76" s="33">
        <v>1030202005</v>
      </c>
      <c r="E76" s="34">
        <v>10384</v>
      </c>
      <c r="F76" s="33" t="s">
        <v>292</v>
      </c>
      <c r="G76" s="35"/>
      <c r="H76" s="33"/>
      <c r="I76" s="36">
        <v>2500</v>
      </c>
      <c r="J76" s="33"/>
      <c r="K76" s="33"/>
      <c r="L76" s="33" t="s">
        <v>216</v>
      </c>
      <c r="M76" s="33" t="s">
        <v>217</v>
      </c>
    </row>
    <row r="77" spans="1:16" s="41" customFormat="1" ht="108">
      <c r="A77" s="37" t="s">
        <v>213</v>
      </c>
      <c r="B77" s="37" t="s">
        <v>213</v>
      </c>
      <c r="C77" s="38">
        <v>1030202</v>
      </c>
      <c r="D77" s="38">
        <v>1030202005</v>
      </c>
      <c r="E77" s="39">
        <v>10384</v>
      </c>
      <c r="F77" s="38" t="s">
        <v>292</v>
      </c>
      <c r="G77" s="39">
        <v>1</v>
      </c>
      <c r="H77" s="38" t="s">
        <v>293</v>
      </c>
      <c r="I77" s="40">
        <v>2500</v>
      </c>
      <c r="J77" s="38" t="s">
        <v>14</v>
      </c>
      <c r="K77" s="38" t="s">
        <v>243</v>
      </c>
      <c r="L77" s="38" t="s">
        <v>216</v>
      </c>
      <c r="M77" s="38"/>
      <c r="N77" s="30"/>
      <c r="O77" s="30"/>
      <c r="P77" s="30"/>
    </row>
    <row r="78" spans="1:16" s="30" customFormat="1" ht="108">
      <c r="A78" s="32" t="s">
        <v>213</v>
      </c>
      <c r="B78" s="32" t="s">
        <v>213</v>
      </c>
      <c r="C78" s="33">
        <v>1030202</v>
      </c>
      <c r="D78" s="33"/>
      <c r="E78" s="34">
        <v>10586</v>
      </c>
      <c r="F78" s="33" t="s">
        <v>294</v>
      </c>
      <c r="G78" s="35"/>
      <c r="H78" s="33"/>
      <c r="I78" s="36">
        <v>7000</v>
      </c>
      <c r="J78" s="33"/>
      <c r="K78" s="33"/>
      <c r="L78" s="33" t="s">
        <v>216</v>
      </c>
      <c r="M78" s="33" t="s">
        <v>217</v>
      </c>
    </row>
    <row r="79" spans="1:16" s="41" customFormat="1" ht="108">
      <c r="A79" s="37" t="s">
        <v>213</v>
      </c>
      <c r="B79" s="37" t="s">
        <v>213</v>
      </c>
      <c r="C79" s="38">
        <v>1030202</v>
      </c>
      <c r="D79" s="38"/>
      <c r="E79" s="39">
        <v>10586</v>
      </c>
      <c r="F79" s="38" t="s">
        <v>294</v>
      </c>
      <c r="G79" s="39">
        <v>1</v>
      </c>
      <c r="H79" s="38" t="s">
        <v>295</v>
      </c>
      <c r="I79" s="40">
        <v>7000</v>
      </c>
      <c r="J79" s="38" t="s">
        <v>14</v>
      </c>
      <c r="K79" s="38" t="s">
        <v>221</v>
      </c>
      <c r="L79" s="38" t="s">
        <v>216</v>
      </c>
      <c r="M79" s="38"/>
      <c r="N79" s="30"/>
      <c r="O79" s="30"/>
      <c r="P79" s="30"/>
    </row>
    <row r="80" spans="1:16" s="30" customFormat="1" ht="108">
      <c r="A80" s="32" t="s">
        <v>213</v>
      </c>
      <c r="B80" s="32" t="s">
        <v>213</v>
      </c>
      <c r="C80" s="33">
        <v>1030299</v>
      </c>
      <c r="D80" s="33"/>
      <c r="E80" s="34">
        <v>10588</v>
      </c>
      <c r="F80" s="33" t="s">
        <v>296</v>
      </c>
      <c r="G80" s="35"/>
      <c r="H80" s="33"/>
      <c r="I80" s="36">
        <v>5000</v>
      </c>
      <c r="J80" s="33"/>
      <c r="K80" s="43"/>
      <c r="L80" s="33" t="s">
        <v>216</v>
      </c>
      <c r="M80" s="33" t="s">
        <v>217</v>
      </c>
    </row>
    <row r="81" spans="1:16" s="41" customFormat="1" ht="108">
      <c r="A81" s="37" t="s">
        <v>213</v>
      </c>
      <c r="B81" s="37" t="s">
        <v>213</v>
      </c>
      <c r="C81" s="38">
        <v>1030299</v>
      </c>
      <c r="D81" s="38"/>
      <c r="E81" s="39">
        <v>10588</v>
      </c>
      <c r="F81" s="38" t="s">
        <v>296</v>
      </c>
      <c r="G81" s="39">
        <v>1</v>
      </c>
      <c r="H81" s="38" t="s">
        <v>297</v>
      </c>
      <c r="I81" s="40">
        <v>5000</v>
      </c>
      <c r="J81" s="38" t="s">
        <v>14</v>
      </c>
      <c r="K81" s="38" t="s">
        <v>221</v>
      </c>
      <c r="L81" s="38" t="s">
        <v>216</v>
      </c>
      <c r="M81" s="38"/>
      <c r="N81" s="30"/>
      <c r="O81" s="30"/>
      <c r="P81" s="30"/>
    </row>
    <row r="82" spans="1:16" s="30" customFormat="1" ht="108">
      <c r="A82" s="32" t="s">
        <v>213</v>
      </c>
      <c r="B82" s="32" t="s">
        <v>213</v>
      </c>
      <c r="C82" s="33">
        <v>1040102</v>
      </c>
      <c r="D82" s="33"/>
      <c r="E82" s="34">
        <v>10589</v>
      </c>
      <c r="F82" s="33" t="s">
        <v>298</v>
      </c>
      <c r="G82" s="35"/>
      <c r="H82" s="33"/>
      <c r="I82" s="36">
        <v>9600</v>
      </c>
      <c r="J82" s="33"/>
      <c r="K82" s="33"/>
      <c r="L82" s="33" t="s">
        <v>216</v>
      </c>
      <c r="M82" s="33" t="s">
        <v>217</v>
      </c>
    </row>
    <row r="83" spans="1:16" s="41" customFormat="1" ht="108">
      <c r="A83" s="37" t="s">
        <v>213</v>
      </c>
      <c r="B83" s="37" t="s">
        <v>213</v>
      </c>
      <c r="C83" s="38">
        <v>1040102</v>
      </c>
      <c r="D83" s="38"/>
      <c r="E83" s="39">
        <v>10589</v>
      </c>
      <c r="F83" s="38" t="s">
        <v>298</v>
      </c>
      <c r="G83" s="39">
        <v>1</v>
      </c>
      <c r="H83" s="38" t="s">
        <v>299</v>
      </c>
      <c r="I83" s="40">
        <v>9600</v>
      </c>
      <c r="J83" s="38" t="s">
        <v>14</v>
      </c>
      <c r="K83" s="38" t="s">
        <v>221</v>
      </c>
      <c r="L83" s="38" t="s">
        <v>216</v>
      </c>
      <c r="M83" s="38"/>
      <c r="N83" s="30"/>
      <c r="O83" s="30"/>
      <c r="P83" s="30"/>
    </row>
    <row r="84" spans="1:16" s="30" customFormat="1" ht="108">
      <c r="A84" s="32" t="s">
        <v>213</v>
      </c>
      <c r="B84" s="32" t="s">
        <v>213</v>
      </c>
      <c r="C84" s="33">
        <v>1040102</v>
      </c>
      <c r="D84" s="33"/>
      <c r="E84" s="34">
        <v>10589</v>
      </c>
      <c r="F84" s="33" t="s">
        <v>298</v>
      </c>
      <c r="G84" s="35"/>
      <c r="H84" s="33"/>
      <c r="I84" s="36">
        <v>1500</v>
      </c>
      <c r="J84" s="33"/>
      <c r="K84" s="33"/>
      <c r="L84" s="33" t="s">
        <v>216</v>
      </c>
      <c r="M84" s="33" t="s">
        <v>248</v>
      </c>
    </row>
    <row r="85" spans="1:16" s="41" customFormat="1" ht="108">
      <c r="A85" s="37" t="s">
        <v>213</v>
      </c>
      <c r="B85" s="37" t="s">
        <v>213</v>
      </c>
      <c r="C85" s="38">
        <v>1040102</v>
      </c>
      <c r="D85" s="38"/>
      <c r="E85" s="39">
        <v>10589</v>
      </c>
      <c r="F85" s="38" t="s">
        <v>298</v>
      </c>
      <c r="G85" s="39">
        <v>1</v>
      </c>
      <c r="H85" s="38" t="s">
        <v>249</v>
      </c>
      <c r="I85" s="40">
        <v>1500</v>
      </c>
      <c r="J85" s="37" t="s">
        <v>250</v>
      </c>
      <c r="K85" s="38" t="s">
        <v>221</v>
      </c>
      <c r="L85" s="38" t="s">
        <v>216</v>
      </c>
      <c r="M85" s="38"/>
      <c r="N85" s="30"/>
      <c r="O85" s="30"/>
      <c r="P85" s="30"/>
    </row>
    <row r="86" spans="1:16" s="30" customFormat="1" ht="108">
      <c r="A86" s="32" t="s">
        <v>213</v>
      </c>
      <c r="B86" s="32" t="s">
        <v>213</v>
      </c>
      <c r="C86" s="33">
        <v>1030102</v>
      </c>
      <c r="D86" s="33"/>
      <c r="E86" s="34">
        <v>10623</v>
      </c>
      <c r="F86" s="33" t="s">
        <v>300</v>
      </c>
      <c r="G86" s="35"/>
      <c r="H86" s="33"/>
      <c r="I86" s="36">
        <v>2000</v>
      </c>
      <c r="J86" s="33"/>
      <c r="K86" s="33"/>
      <c r="L86" s="33" t="s">
        <v>216</v>
      </c>
      <c r="M86" s="33" t="s">
        <v>217</v>
      </c>
    </row>
    <row r="87" spans="1:16" s="41" customFormat="1" ht="108">
      <c r="A87" s="37" t="s">
        <v>213</v>
      </c>
      <c r="B87" s="37" t="s">
        <v>213</v>
      </c>
      <c r="C87" s="38">
        <v>1030102</v>
      </c>
      <c r="D87" s="38"/>
      <c r="E87" s="39">
        <v>10623</v>
      </c>
      <c r="F87" s="38" t="s">
        <v>300</v>
      </c>
      <c r="G87" s="39">
        <v>1</v>
      </c>
      <c r="H87" s="38" t="s">
        <v>301</v>
      </c>
      <c r="I87" s="40">
        <v>2000</v>
      </c>
      <c r="J87" s="38" t="s">
        <v>14</v>
      </c>
      <c r="K87" s="38" t="s">
        <v>221</v>
      </c>
      <c r="L87" s="38" t="s">
        <v>216</v>
      </c>
      <c r="M87" s="38"/>
      <c r="N87" s="30"/>
      <c r="O87" s="30"/>
      <c r="P87" s="30"/>
    </row>
    <row r="88" spans="1:16" s="30" customFormat="1" ht="108">
      <c r="A88" s="32" t="s">
        <v>213</v>
      </c>
      <c r="B88" s="32" t="s">
        <v>213</v>
      </c>
      <c r="C88" s="33">
        <v>1040102</v>
      </c>
      <c r="D88" s="33"/>
      <c r="E88" s="34">
        <v>10639</v>
      </c>
      <c r="F88" s="33" t="s">
        <v>302</v>
      </c>
      <c r="G88" s="35"/>
      <c r="H88" s="33"/>
      <c r="I88" s="36">
        <v>10000</v>
      </c>
      <c r="J88" s="33"/>
      <c r="K88" s="33"/>
      <c r="L88" s="33" t="s">
        <v>216</v>
      </c>
      <c r="M88" s="33" t="s">
        <v>217</v>
      </c>
    </row>
    <row r="89" spans="1:16" s="41" customFormat="1" ht="108">
      <c r="A89" s="37" t="s">
        <v>213</v>
      </c>
      <c r="B89" s="37" t="s">
        <v>213</v>
      </c>
      <c r="C89" s="38">
        <v>1040102</v>
      </c>
      <c r="D89" s="38"/>
      <c r="E89" s="39">
        <v>10639</v>
      </c>
      <c r="F89" s="38" t="s">
        <v>302</v>
      </c>
      <c r="G89" s="39">
        <v>1</v>
      </c>
      <c r="H89" s="38" t="s">
        <v>303</v>
      </c>
      <c r="I89" s="40">
        <v>10000</v>
      </c>
      <c r="J89" s="38" t="s">
        <v>14</v>
      </c>
      <c r="K89" s="38" t="s">
        <v>226</v>
      </c>
      <c r="L89" s="38" t="s">
        <v>216</v>
      </c>
      <c r="M89" s="38"/>
      <c r="N89" s="30"/>
      <c r="O89" s="30"/>
      <c r="P89" s="30"/>
    </row>
    <row r="90" spans="1:16" s="30" customFormat="1" ht="108">
      <c r="A90" s="32" t="s">
        <v>213</v>
      </c>
      <c r="B90" s="32" t="s">
        <v>213</v>
      </c>
      <c r="C90" s="33">
        <v>1030202</v>
      </c>
      <c r="D90" s="33"/>
      <c r="E90" s="34">
        <v>10640</v>
      </c>
      <c r="F90" s="33" t="s">
        <v>304</v>
      </c>
      <c r="G90" s="35"/>
      <c r="H90" s="33"/>
      <c r="I90" s="36">
        <v>4000</v>
      </c>
      <c r="J90" s="33"/>
      <c r="K90" s="33"/>
      <c r="L90" s="33" t="s">
        <v>216</v>
      </c>
      <c r="M90" s="33" t="s">
        <v>217</v>
      </c>
    </row>
    <row r="91" spans="1:16" s="41" customFormat="1" ht="108">
      <c r="A91" s="37" t="s">
        <v>213</v>
      </c>
      <c r="B91" s="37" t="s">
        <v>213</v>
      </c>
      <c r="C91" s="38">
        <v>1030202</v>
      </c>
      <c r="D91" s="38"/>
      <c r="E91" s="39">
        <v>10640</v>
      </c>
      <c r="F91" s="38" t="s">
        <v>304</v>
      </c>
      <c r="G91" s="39">
        <v>1</v>
      </c>
      <c r="H91" s="38" t="s">
        <v>305</v>
      </c>
      <c r="I91" s="40">
        <v>4000</v>
      </c>
      <c r="J91" s="38" t="s">
        <v>14</v>
      </c>
      <c r="K91" s="38" t="s">
        <v>226</v>
      </c>
      <c r="L91" s="38" t="s">
        <v>216</v>
      </c>
      <c r="M91" s="38"/>
      <c r="N91" s="30"/>
      <c r="O91" s="30"/>
      <c r="P91" s="30"/>
    </row>
    <row r="92" spans="1:16" s="30" customFormat="1" ht="108">
      <c r="A92" s="32" t="s">
        <v>213</v>
      </c>
      <c r="B92" s="32" t="s">
        <v>213</v>
      </c>
      <c r="C92" s="33">
        <v>1030211</v>
      </c>
      <c r="D92" s="33"/>
      <c r="E92" s="34">
        <v>10641</v>
      </c>
      <c r="F92" s="33" t="s">
        <v>306</v>
      </c>
      <c r="G92" s="35"/>
      <c r="H92" s="33"/>
      <c r="I92" s="36">
        <v>3000</v>
      </c>
      <c r="J92" s="33"/>
      <c r="K92" s="33"/>
      <c r="L92" s="33" t="s">
        <v>216</v>
      </c>
      <c r="M92" s="33" t="s">
        <v>217</v>
      </c>
    </row>
    <row r="93" spans="1:16" s="41" customFormat="1" ht="108">
      <c r="A93" s="37" t="s">
        <v>213</v>
      </c>
      <c r="B93" s="37" t="s">
        <v>213</v>
      </c>
      <c r="C93" s="38">
        <v>1030211</v>
      </c>
      <c r="D93" s="38"/>
      <c r="E93" s="39">
        <v>10641</v>
      </c>
      <c r="F93" s="38" t="s">
        <v>306</v>
      </c>
      <c r="G93" s="39">
        <v>1</v>
      </c>
      <c r="H93" s="38" t="s">
        <v>307</v>
      </c>
      <c r="I93" s="40">
        <v>3000</v>
      </c>
      <c r="J93" s="38" t="s">
        <v>14</v>
      </c>
      <c r="K93" s="38" t="s">
        <v>226</v>
      </c>
      <c r="L93" s="38" t="s">
        <v>216</v>
      </c>
      <c r="M93" s="38"/>
      <c r="N93" s="30"/>
      <c r="O93" s="30"/>
      <c r="P93" s="30"/>
    </row>
    <row r="94" spans="1:16" s="30" customFormat="1" ht="108">
      <c r="A94" s="32" t="s">
        <v>213</v>
      </c>
      <c r="B94" s="32" t="s">
        <v>213</v>
      </c>
      <c r="C94" s="33">
        <v>1030299</v>
      </c>
      <c r="D94" s="33"/>
      <c r="E94" s="34">
        <v>10642</v>
      </c>
      <c r="F94" s="33" t="s">
        <v>308</v>
      </c>
      <c r="G94" s="35"/>
      <c r="H94" s="33"/>
      <c r="I94" s="36">
        <v>8000</v>
      </c>
      <c r="J94" s="33"/>
      <c r="K94" s="33"/>
      <c r="L94" s="33" t="s">
        <v>216</v>
      </c>
      <c r="M94" s="33" t="s">
        <v>217</v>
      </c>
    </row>
    <row r="95" spans="1:16" s="41" customFormat="1" ht="108">
      <c r="A95" s="37" t="s">
        <v>213</v>
      </c>
      <c r="B95" s="37" t="s">
        <v>213</v>
      </c>
      <c r="C95" s="38">
        <v>1030299</v>
      </c>
      <c r="D95" s="38"/>
      <c r="E95" s="39">
        <v>10642</v>
      </c>
      <c r="F95" s="38" t="s">
        <v>308</v>
      </c>
      <c r="G95" s="39">
        <v>1</v>
      </c>
      <c r="H95" s="38" t="s">
        <v>309</v>
      </c>
      <c r="I95" s="40">
        <v>8000</v>
      </c>
      <c r="J95" s="38" t="s">
        <v>14</v>
      </c>
      <c r="K95" s="38" t="s">
        <v>226</v>
      </c>
      <c r="L95" s="38" t="s">
        <v>216</v>
      </c>
      <c r="M95" s="38"/>
      <c r="N95" s="30"/>
      <c r="O95" s="30"/>
      <c r="P95" s="30"/>
    </row>
    <row r="96" spans="1:16" s="30" customFormat="1" ht="144">
      <c r="A96" s="32" t="s">
        <v>310</v>
      </c>
      <c r="B96" s="32" t="s">
        <v>311</v>
      </c>
      <c r="C96" s="33">
        <v>1040401</v>
      </c>
      <c r="D96" s="33">
        <v>1040401001</v>
      </c>
      <c r="E96" s="34">
        <v>10067</v>
      </c>
      <c r="F96" s="33" t="s">
        <v>312</v>
      </c>
      <c r="G96" s="35"/>
      <c r="H96" s="33"/>
      <c r="I96" s="36">
        <v>62000</v>
      </c>
      <c r="J96" s="33"/>
      <c r="K96" s="33"/>
      <c r="L96" s="33" t="s">
        <v>313</v>
      </c>
      <c r="M96" s="33" t="s">
        <v>217</v>
      </c>
    </row>
    <row r="97" spans="1:16" s="41" customFormat="1" ht="144">
      <c r="A97" s="37" t="s">
        <v>310</v>
      </c>
      <c r="B97" s="37" t="s">
        <v>311</v>
      </c>
      <c r="C97" s="38">
        <v>1040401</v>
      </c>
      <c r="D97" s="38">
        <v>1040401001</v>
      </c>
      <c r="E97" s="39">
        <v>10067</v>
      </c>
      <c r="F97" s="38" t="s">
        <v>312</v>
      </c>
      <c r="G97" s="39">
        <v>1</v>
      </c>
      <c r="H97" s="38" t="s">
        <v>314</v>
      </c>
      <c r="I97" s="40">
        <v>62000</v>
      </c>
      <c r="J97" s="38" t="s">
        <v>14</v>
      </c>
      <c r="K97" s="33" t="s">
        <v>315</v>
      </c>
      <c r="L97" s="38" t="s">
        <v>313</v>
      </c>
      <c r="M97" s="38"/>
      <c r="N97" s="30"/>
      <c r="O97" s="30"/>
      <c r="P97" s="30"/>
    </row>
    <row r="98" spans="1:16" s="30" customFormat="1">
      <c r="A98" s="32" t="s">
        <v>213</v>
      </c>
      <c r="B98" s="32" t="s">
        <v>213</v>
      </c>
      <c r="C98" s="33">
        <v>1030102</v>
      </c>
      <c r="D98" s="33">
        <v>1030102009</v>
      </c>
      <c r="E98" s="34">
        <v>10092</v>
      </c>
      <c r="F98" s="33" t="s">
        <v>316</v>
      </c>
      <c r="G98" s="35"/>
      <c r="H98" s="33"/>
      <c r="I98" s="36">
        <v>250</v>
      </c>
      <c r="J98" s="33"/>
      <c r="K98" s="33"/>
      <c r="L98" s="33" t="s">
        <v>313</v>
      </c>
      <c r="M98" s="33" t="s">
        <v>217</v>
      </c>
    </row>
    <row r="99" spans="1:16" s="41" customFormat="1" ht="72">
      <c r="A99" s="37" t="s">
        <v>213</v>
      </c>
      <c r="B99" s="37" t="s">
        <v>213</v>
      </c>
      <c r="C99" s="38">
        <v>1030102</v>
      </c>
      <c r="D99" s="38">
        <v>1030102009</v>
      </c>
      <c r="E99" s="39">
        <v>10092</v>
      </c>
      <c r="F99" s="38" t="s">
        <v>316</v>
      </c>
      <c r="G99" s="39">
        <v>1</v>
      </c>
      <c r="H99" s="38" t="s">
        <v>317</v>
      </c>
      <c r="I99" s="40">
        <v>250</v>
      </c>
      <c r="J99" s="38" t="s">
        <v>14</v>
      </c>
      <c r="K99" s="38" t="s">
        <v>318</v>
      </c>
      <c r="L99" s="38" t="s">
        <v>313</v>
      </c>
      <c r="M99" s="38"/>
      <c r="N99" s="30"/>
      <c r="O99" s="30"/>
      <c r="P99" s="30"/>
    </row>
    <row r="100" spans="1:16" s="30" customFormat="1">
      <c r="A100" s="32" t="s">
        <v>213</v>
      </c>
      <c r="B100" s="32" t="s">
        <v>213</v>
      </c>
      <c r="C100" s="33">
        <v>1030299</v>
      </c>
      <c r="D100" s="33">
        <v>1030299011</v>
      </c>
      <c r="E100" s="34">
        <v>10093</v>
      </c>
      <c r="F100" s="33" t="s">
        <v>319</v>
      </c>
      <c r="G100" s="35"/>
      <c r="H100" s="33"/>
      <c r="I100" s="36">
        <v>500</v>
      </c>
      <c r="J100" s="33"/>
      <c r="K100" s="33"/>
      <c r="L100" s="33" t="s">
        <v>313</v>
      </c>
      <c r="M100" s="33" t="s">
        <v>217</v>
      </c>
    </row>
    <row r="101" spans="1:16" s="41" customFormat="1" ht="72">
      <c r="A101" s="37" t="s">
        <v>213</v>
      </c>
      <c r="B101" s="37" t="s">
        <v>213</v>
      </c>
      <c r="C101" s="38">
        <v>1030299</v>
      </c>
      <c r="D101" s="38">
        <v>1030299011</v>
      </c>
      <c r="E101" s="39">
        <v>10093</v>
      </c>
      <c r="F101" s="38" t="s">
        <v>319</v>
      </c>
      <c r="G101" s="39">
        <v>1</v>
      </c>
      <c r="H101" s="38" t="s">
        <v>320</v>
      </c>
      <c r="I101" s="40">
        <v>500</v>
      </c>
      <c r="J101" s="38" t="s">
        <v>14</v>
      </c>
      <c r="K101" s="38" t="s">
        <v>318</v>
      </c>
      <c r="L101" s="38" t="s">
        <v>313</v>
      </c>
      <c r="M101" s="38"/>
      <c r="N101" s="30"/>
      <c r="O101" s="30"/>
      <c r="P101" s="30"/>
    </row>
    <row r="102" spans="1:16" s="30" customFormat="1">
      <c r="A102" s="32" t="s">
        <v>213</v>
      </c>
      <c r="B102" s="32" t="s">
        <v>213</v>
      </c>
      <c r="C102" s="33">
        <v>1030299</v>
      </c>
      <c r="D102" s="33">
        <v>1030299011</v>
      </c>
      <c r="E102" s="34">
        <v>10094</v>
      </c>
      <c r="F102" s="33" t="s">
        <v>321</v>
      </c>
      <c r="G102" s="35"/>
      <c r="H102" s="33"/>
      <c r="I102" s="36">
        <v>400</v>
      </c>
      <c r="J102" s="33"/>
      <c r="K102" s="33"/>
      <c r="L102" s="33" t="s">
        <v>313</v>
      </c>
      <c r="M102" s="33" t="s">
        <v>217</v>
      </c>
    </row>
    <row r="103" spans="1:16" s="41" customFormat="1" ht="72">
      <c r="A103" s="37" t="s">
        <v>213</v>
      </c>
      <c r="B103" s="37" t="s">
        <v>213</v>
      </c>
      <c r="C103" s="38">
        <v>1030299</v>
      </c>
      <c r="D103" s="38">
        <v>1030299011</v>
      </c>
      <c r="E103" s="39">
        <v>10094</v>
      </c>
      <c r="F103" s="38" t="s">
        <v>321</v>
      </c>
      <c r="G103" s="39">
        <v>1</v>
      </c>
      <c r="H103" s="38" t="s">
        <v>322</v>
      </c>
      <c r="I103" s="40">
        <v>400</v>
      </c>
      <c r="J103" s="38" t="s">
        <v>14</v>
      </c>
      <c r="K103" s="38" t="s">
        <v>154</v>
      </c>
      <c r="L103" s="38" t="s">
        <v>313</v>
      </c>
      <c r="M103" s="38"/>
      <c r="N103" s="30"/>
      <c r="O103" s="30"/>
      <c r="P103" s="30"/>
    </row>
    <row r="104" spans="1:16" s="30" customFormat="1">
      <c r="A104" s="32" t="s">
        <v>213</v>
      </c>
      <c r="B104" s="32" t="s">
        <v>213</v>
      </c>
      <c r="C104" s="33">
        <v>1030299</v>
      </c>
      <c r="D104" s="33">
        <v>1030299011</v>
      </c>
      <c r="E104" s="34">
        <v>10095</v>
      </c>
      <c r="F104" s="33" t="s">
        <v>323</v>
      </c>
      <c r="G104" s="35"/>
      <c r="H104" s="33"/>
      <c r="I104" s="36">
        <v>400</v>
      </c>
      <c r="J104" s="33"/>
      <c r="K104" s="33"/>
      <c r="L104" s="33" t="s">
        <v>313</v>
      </c>
      <c r="M104" s="33" t="s">
        <v>217</v>
      </c>
    </row>
    <row r="105" spans="1:16" s="41" customFormat="1" ht="72">
      <c r="A105" s="37" t="s">
        <v>213</v>
      </c>
      <c r="B105" s="37" t="s">
        <v>213</v>
      </c>
      <c r="C105" s="38">
        <v>1030299</v>
      </c>
      <c r="D105" s="38">
        <v>1030299011</v>
      </c>
      <c r="E105" s="39">
        <v>10095</v>
      </c>
      <c r="F105" s="38" t="s">
        <v>323</v>
      </c>
      <c r="G105" s="39">
        <v>1</v>
      </c>
      <c r="H105" s="38" t="s">
        <v>324</v>
      </c>
      <c r="I105" s="40">
        <v>400</v>
      </c>
      <c r="J105" s="38" t="s">
        <v>14</v>
      </c>
      <c r="K105" s="38" t="s">
        <v>154</v>
      </c>
      <c r="L105" s="38" t="s">
        <v>313</v>
      </c>
      <c r="M105" s="38"/>
      <c r="N105" s="30"/>
      <c r="O105" s="30"/>
      <c r="P105" s="30"/>
    </row>
    <row r="106" spans="1:16" s="30" customFormat="1" ht="72">
      <c r="A106" s="32" t="s">
        <v>213</v>
      </c>
      <c r="B106" s="32" t="s">
        <v>213</v>
      </c>
      <c r="C106" s="33">
        <v>1030201</v>
      </c>
      <c r="D106" s="33">
        <v>1030201001</v>
      </c>
      <c r="E106" s="34">
        <v>10143</v>
      </c>
      <c r="F106" s="33" t="s">
        <v>325</v>
      </c>
      <c r="G106" s="35"/>
      <c r="H106" s="33"/>
      <c r="I106" s="36">
        <v>56250</v>
      </c>
      <c r="J106" s="33"/>
      <c r="K106" s="33"/>
      <c r="L106" s="33" t="s">
        <v>313</v>
      </c>
      <c r="M106" s="33" t="s">
        <v>217</v>
      </c>
    </row>
    <row r="107" spans="1:16" s="41" customFormat="1" ht="72">
      <c r="A107" s="37" t="s">
        <v>213</v>
      </c>
      <c r="B107" s="37" t="s">
        <v>213</v>
      </c>
      <c r="C107" s="38">
        <v>1030201</v>
      </c>
      <c r="D107" s="38">
        <v>1030201001</v>
      </c>
      <c r="E107" s="39">
        <v>10143</v>
      </c>
      <c r="F107" s="38" t="s">
        <v>325</v>
      </c>
      <c r="G107" s="39">
        <v>1</v>
      </c>
      <c r="H107" s="38" t="s">
        <v>326</v>
      </c>
      <c r="I107" s="40">
        <v>56250</v>
      </c>
      <c r="J107" s="38" t="s">
        <v>14</v>
      </c>
      <c r="K107" s="38" t="s">
        <v>318</v>
      </c>
      <c r="L107" s="38" t="s">
        <v>313</v>
      </c>
      <c r="M107" s="38"/>
      <c r="N107" s="30"/>
      <c r="O107" s="30"/>
      <c r="P107" s="30"/>
    </row>
    <row r="108" spans="1:16" s="30" customFormat="1" ht="72">
      <c r="A108" s="32" t="s">
        <v>213</v>
      </c>
      <c r="B108" s="32" t="s">
        <v>213</v>
      </c>
      <c r="C108" s="33">
        <v>1030201</v>
      </c>
      <c r="D108" s="33">
        <v>1030201002</v>
      </c>
      <c r="E108" s="34">
        <v>10144</v>
      </c>
      <c r="F108" s="33" t="s">
        <v>327</v>
      </c>
      <c r="G108" s="35"/>
      <c r="H108" s="33"/>
      <c r="I108" s="36">
        <v>7800</v>
      </c>
      <c r="J108" s="33"/>
      <c r="K108" s="33"/>
      <c r="L108" s="33" t="s">
        <v>313</v>
      </c>
      <c r="M108" s="33" t="s">
        <v>217</v>
      </c>
    </row>
    <row r="109" spans="1:16" s="41" customFormat="1" ht="72">
      <c r="A109" s="37" t="s">
        <v>213</v>
      </c>
      <c r="B109" s="37" t="s">
        <v>213</v>
      </c>
      <c r="C109" s="38">
        <v>1030201</v>
      </c>
      <c r="D109" s="38">
        <v>1030201002</v>
      </c>
      <c r="E109" s="39">
        <v>10144</v>
      </c>
      <c r="F109" s="38" t="s">
        <v>327</v>
      </c>
      <c r="G109" s="39">
        <v>1</v>
      </c>
      <c r="H109" s="38" t="s">
        <v>328</v>
      </c>
      <c r="I109" s="40">
        <v>7800</v>
      </c>
      <c r="J109" s="38" t="s">
        <v>14</v>
      </c>
      <c r="K109" s="38" t="s">
        <v>318</v>
      </c>
      <c r="L109" s="38" t="s">
        <v>313</v>
      </c>
      <c r="M109" s="38"/>
      <c r="N109" s="30"/>
      <c r="O109" s="30"/>
      <c r="P109" s="30"/>
    </row>
    <row r="110" spans="1:16" s="30" customFormat="1">
      <c r="A110" s="32" t="s">
        <v>213</v>
      </c>
      <c r="B110" s="32" t="s">
        <v>213</v>
      </c>
      <c r="C110" s="33">
        <v>1030202</v>
      </c>
      <c r="D110" s="33">
        <v>1030202001</v>
      </c>
      <c r="E110" s="34">
        <v>10147</v>
      </c>
      <c r="F110" s="33" t="s">
        <v>329</v>
      </c>
      <c r="G110" s="35"/>
      <c r="H110" s="33"/>
      <c r="I110" s="36">
        <v>4000</v>
      </c>
      <c r="J110" s="33"/>
      <c r="K110" s="33"/>
      <c r="L110" s="33" t="s">
        <v>313</v>
      </c>
      <c r="M110" s="33" t="s">
        <v>217</v>
      </c>
    </row>
    <row r="111" spans="1:16" s="41" customFormat="1" ht="72">
      <c r="A111" s="37" t="s">
        <v>213</v>
      </c>
      <c r="B111" s="37" t="s">
        <v>213</v>
      </c>
      <c r="C111" s="38">
        <v>1030202</v>
      </c>
      <c r="D111" s="38">
        <v>1030202001</v>
      </c>
      <c r="E111" s="39">
        <v>10147</v>
      </c>
      <c r="F111" s="38" t="s">
        <v>329</v>
      </c>
      <c r="G111" s="39">
        <v>1</v>
      </c>
      <c r="H111" s="38" t="s">
        <v>330</v>
      </c>
      <c r="I111" s="40">
        <v>4000</v>
      </c>
      <c r="J111" s="38" t="s">
        <v>14</v>
      </c>
      <c r="K111" s="38" t="s">
        <v>318</v>
      </c>
      <c r="L111" s="38" t="s">
        <v>313</v>
      </c>
      <c r="M111" s="38"/>
      <c r="N111" s="30"/>
      <c r="O111" s="30"/>
      <c r="P111" s="30"/>
    </row>
    <row r="112" spans="1:16" s="30" customFormat="1" ht="72">
      <c r="A112" s="32" t="s">
        <v>213</v>
      </c>
      <c r="B112" s="32" t="s">
        <v>213</v>
      </c>
      <c r="C112" s="33">
        <v>1030211</v>
      </c>
      <c r="D112" s="33">
        <v>1030211999</v>
      </c>
      <c r="E112" s="34">
        <v>10149</v>
      </c>
      <c r="F112" s="33" t="s">
        <v>331</v>
      </c>
      <c r="G112" s="35"/>
      <c r="H112" s="33"/>
      <c r="I112" s="36">
        <v>1000</v>
      </c>
      <c r="J112" s="33"/>
      <c r="K112" s="33"/>
      <c r="L112" s="33" t="s">
        <v>313</v>
      </c>
      <c r="M112" s="33" t="s">
        <v>217</v>
      </c>
    </row>
    <row r="113" spans="1:16" s="41" customFormat="1" ht="72">
      <c r="A113" s="37" t="s">
        <v>213</v>
      </c>
      <c r="B113" s="37" t="s">
        <v>213</v>
      </c>
      <c r="C113" s="38">
        <v>1030211</v>
      </c>
      <c r="D113" s="38">
        <v>1030211999</v>
      </c>
      <c r="E113" s="39">
        <v>10149</v>
      </c>
      <c r="F113" s="38" t="s">
        <v>331</v>
      </c>
      <c r="G113" s="39">
        <v>1</v>
      </c>
      <c r="H113" s="38" t="s">
        <v>332</v>
      </c>
      <c r="I113" s="40">
        <v>1000</v>
      </c>
      <c r="J113" s="38" t="s">
        <v>14</v>
      </c>
      <c r="K113" s="38" t="s">
        <v>318</v>
      </c>
      <c r="L113" s="38" t="s">
        <v>313</v>
      </c>
      <c r="M113" s="38"/>
      <c r="N113" s="30"/>
      <c r="O113" s="30"/>
      <c r="P113" s="30"/>
    </row>
    <row r="114" spans="1:16" s="30" customFormat="1" ht="72">
      <c r="A114" s="32" t="s">
        <v>213</v>
      </c>
      <c r="B114" s="32" t="s">
        <v>213</v>
      </c>
      <c r="C114" s="33">
        <v>1030201</v>
      </c>
      <c r="D114" s="33">
        <v>1030201001</v>
      </c>
      <c r="E114" s="34">
        <v>10154</v>
      </c>
      <c r="F114" s="33" t="s">
        <v>333</v>
      </c>
      <c r="G114" s="35"/>
      <c r="H114" s="33"/>
      <c r="I114" s="36">
        <v>20223.84</v>
      </c>
      <c r="J114" s="33"/>
      <c r="K114" s="33"/>
      <c r="L114" s="33" t="s">
        <v>313</v>
      </c>
      <c r="M114" s="33" t="s">
        <v>217</v>
      </c>
    </row>
    <row r="115" spans="1:16" s="41" customFormat="1" ht="72">
      <c r="A115" s="37" t="s">
        <v>213</v>
      </c>
      <c r="B115" s="37" t="s">
        <v>213</v>
      </c>
      <c r="C115" s="38">
        <v>1030201</v>
      </c>
      <c r="D115" s="38">
        <v>1030201001</v>
      </c>
      <c r="E115" s="39">
        <v>10154</v>
      </c>
      <c r="F115" s="38" t="s">
        <v>333</v>
      </c>
      <c r="G115" s="39">
        <v>1</v>
      </c>
      <c r="H115" s="38" t="s">
        <v>334</v>
      </c>
      <c r="I115" s="40">
        <v>20223.84</v>
      </c>
      <c r="J115" s="38" t="s">
        <v>14</v>
      </c>
      <c r="K115" s="38" t="s">
        <v>154</v>
      </c>
      <c r="L115" s="38" t="s">
        <v>313</v>
      </c>
      <c r="M115" s="38"/>
      <c r="N115" s="30"/>
      <c r="O115" s="30"/>
      <c r="P115" s="30"/>
    </row>
    <row r="116" spans="1:16" s="30" customFormat="1">
      <c r="A116" s="32" t="s">
        <v>213</v>
      </c>
      <c r="B116" s="32" t="s">
        <v>213</v>
      </c>
      <c r="C116" s="33">
        <v>1030201</v>
      </c>
      <c r="D116" s="33">
        <v>1030201001</v>
      </c>
      <c r="E116" s="34">
        <v>10155</v>
      </c>
      <c r="F116" s="33" t="s">
        <v>335</v>
      </c>
      <c r="G116" s="35"/>
      <c r="H116" s="33"/>
      <c r="I116" s="36">
        <v>6000</v>
      </c>
      <c r="J116" s="33"/>
      <c r="K116" s="33"/>
      <c r="L116" s="33" t="s">
        <v>313</v>
      </c>
      <c r="M116" s="33" t="s">
        <v>217</v>
      </c>
    </row>
    <row r="117" spans="1:16" s="41" customFormat="1" ht="72">
      <c r="A117" s="37" t="s">
        <v>213</v>
      </c>
      <c r="B117" s="37" t="s">
        <v>213</v>
      </c>
      <c r="C117" s="38">
        <v>1030201</v>
      </c>
      <c r="D117" s="38">
        <v>1030201001</v>
      </c>
      <c r="E117" s="39">
        <v>10155</v>
      </c>
      <c r="F117" s="38" t="s">
        <v>335</v>
      </c>
      <c r="G117" s="39">
        <v>1</v>
      </c>
      <c r="H117" s="38" t="s">
        <v>336</v>
      </c>
      <c r="I117" s="40">
        <v>6000</v>
      </c>
      <c r="J117" s="38" t="s">
        <v>14</v>
      </c>
      <c r="K117" s="38" t="s">
        <v>154</v>
      </c>
      <c r="L117" s="38" t="s">
        <v>313</v>
      </c>
      <c r="M117" s="38"/>
      <c r="N117" s="30"/>
      <c r="O117" s="30"/>
      <c r="P117" s="30"/>
    </row>
    <row r="118" spans="1:16" s="30" customFormat="1">
      <c r="A118" s="32" t="s">
        <v>213</v>
      </c>
      <c r="B118" s="32" t="s">
        <v>213</v>
      </c>
      <c r="C118" s="33">
        <v>1030202</v>
      </c>
      <c r="D118" s="33">
        <v>1030202005</v>
      </c>
      <c r="E118" s="34">
        <v>10160</v>
      </c>
      <c r="F118" s="33" t="s">
        <v>337</v>
      </c>
      <c r="G118" s="35"/>
      <c r="H118" s="33"/>
      <c r="I118" s="36">
        <v>1000</v>
      </c>
      <c r="J118" s="33"/>
      <c r="K118" s="33"/>
      <c r="L118" s="33" t="s">
        <v>313</v>
      </c>
      <c r="M118" s="33" t="s">
        <v>217</v>
      </c>
    </row>
    <row r="119" spans="1:16" s="41" customFormat="1" ht="72">
      <c r="A119" s="37" t="s">
        <v>213</v>
      </c>
      <c r="B119" s="37" t="s">
        <v>213</v>
      </c>
      <c r="C119" s="38">
        <v>1030202</v>
      </c>
      <c r="D119" s="38">
        <v>1030202005</v>
      </c>
      <c r="E119" s="39">
        <v>10160</v>
      </c>
      <c r="F119" s="38" t="s">
        <v>337</v>
      </c>
      <c r="G119" s="39">
        <v>1</v>
      </c>
      <c r="H119" s="38" t="s">
        <v>338</v>
      </c>
      <c r="I119" s="40">
        <v>1000</v>
      </c>
      <c r="J119" s="38" t="s">
        <v>14</v>
      </c>
      <c r="K119" s="38" t="s">
        <v>154</v>
      </c>
      <c r="L119" s="38" t="s">
        <v>313</v>
      </c>
      <c r="M119" s="38"/>
      <c r="N119" s="30"/>
      <c r="O119" s="30"/>
      <c r="P119" s="30"/>
    </row>
    <row r="120" spans="1:16" s="30" customFormat="1" ht="72">
      <c r="A120" s="32" t="s">
        <v>213</v>
      </c>
      <c r="B120" s="32" t="s">
        <v>213</v>
      </c>
      <c r="C120" s="33">
        <v>1030211</v>
      </c>
      <c r="D120" s="33">
        <v>1030211999</v>
      </c>
      <c r="E120" s="34">
        <v>10161</v>
      </c>
      <c r="F120" s="33" t="s">
        <v>339</v>
      </c>
      <c r="G120" s="35"/>
      <c r="H120" s="33"/>
      <c r="I120" s="36">
        <v>1500</v>
      </c>
      <c r="J120" s="33"/>
      <c r="K120" s="33"/>
      <c r="L120" s="33" t="s">
        <v>313</v>
      </c>
      <c r="M120" s="33" t="s">
        <v>217</v>
      </c>
    </row>
    <row r="121" spans="1:16" s="41" customFormat="1" ht="72">
      <c r="A121" s="37" t="s">
        <v>213</v>
      </c>
      <c r="B121" s="37" t="s">
        <v>213</v>
      </c>
      <c r="C121" s="38">
        <v>1030211</v>
      </c>
      <c r="D121" s="38">
        <v>1030211999</v>
      </c>
      <c r="E121" s="39">
        <v>10161</v>
      </c>
      <c r="F121" s="38" t="s">
        <v>339</v>
      </c>
      <c r="G121" s="39">
        <v>1</v>
      </c>
      <c r="H121" s="38" t="s">
        <v>340</v>
      </c>
      <c r="I121" s="40">
        <v>1500</v>
      </c>
      <c r="J121" s="38" t="s">
        <v>14</v>
      </c>
      <c r="K121" s="37" t="s">
        <v>154</v>
      </c>
      <c r="L121" s="38" t="s">
        <v>313</v>
      </c>
      <c r="M121" s="38"/>
      <c r="N121" s="30"/>
      <c r="O121" s="30"/>
      <c r="P121" s="30"/>
    </row>
    <row r="122" spans="1:16" s="30" customFormat="1" ht="72">
      <c r="A122" s="32" t="s">
        <v>213</v>
      </c>
      <c r="B122" s="32" t="s">
        <v>213</v>
      </c>
      <c r="C122" s="33">
        <v>1030202</v>
      </c>
      <c r="D122" s="33">
        <v>1030202005</v>
      </c>
      <c r="E122" s="34">
        <v>10168</v>
      </c>
      <c r="F122" s="33" t="s">
        <v>341</v>
      </c>
      <c r="G122" s="35"/>
      <c r="H122" s="33"/>
      <c r="I122" s="36">
        <v>1000</v>
      </c>
      <c r="J122" s="33"/>
      <c r="K122" s="33"/>
      <c r="L122" s="33" t="s">
        <v>313</v>
      </c>
      <c r="M122" s="33" t="s">
        <v>217</v>
      </c>
    </row>
    <row r="123" spans="1:16" s="41" customFormat="1" ht="72">
      <c r="A123" s="37" t="s">
        <v>213</v>
      </c>
      <c r="B123" s="37" t="s">
        <v>213</v>
      </c>
      <c r="C123" s="38">
        <v>1030202</v>
      </c>
      <c r="D123" s="38">
        <v>1030202005</v>
      </c>
      <c r="E123" s="39">
        <v>10168</v>
      </c>
      <c r="F123" s="38" t="s">
        <v>341</v>
      </c>
      <c r="G123" s="39">
        <v>1</v>
      </c>
      <c r="H123" s="38" t="s">
        <v>338</v>
      </c>
      <c r="I123" s="40">
        <v>1000</v>
      </c>
      <c r="J123" s="38" t="s">
        <v>14</v>
      </c>
      <c r="K123" s="37" t="s">
        <v>154</v>
      </c>
      <c r="L123" s="38" t="s">
        <v>313</v>
      </c>
      <c r="M123" s="38"/>
      <c r="N123" s="30"/>
      <c r="O123" s="30"/>
      <c r="P123" s="30"/>
    </row>
    <row r="124" spans="1:16" s="30" customFormat="1" ht="72">
      <c r="A124" s="32" t="s">
        <v>213</v>
      </c>
      <c r="B124" s="32" t="s">
        <v>213</v>
      </c>
      <c r="C124" s="33">
        <v>1030211</v>
      </c>
      <c r="D124" s="33">
        <v>1030211999</v>
      </c>
      <c r="E124" s="34">
        <v>10169</v>
      </c>
      <c r="F124" s="33" t="s">
        <v>342</v>
      </c>
      <c r="G124" s="35"/>
      <c r="H124" s="33"/>
      <c r="I124" s="36">
        <v>1000</v>
      </c>
      <c r="J124" s="33"/>
      <c r="K124" s="33"/>
      <c r="L124" s="33" t="s">
        <v>313</v>
      </c>
      <c r="M124" s="33" t="s">
        <v>217</v>
      </c>
    </row>
    <row r="125" spans="1:16" s="41" customFormat="1" ht="72">
      <c r="A125" s="37" t="s">
        <v>213</v>
      </c>
      <c r="B125" s="37" t="s">
        <v>213</v>
      </c>
      <c r="C125" s="38">
        <v>1030211</v>
      </c>
      <c r="D125" s="38">
        <v>1030211999</v>
      </c>
      <c r="E125" s="39">
        <v>10169</v>
      </c>
      <c r="F125" s="38" t="s">
        <v>342</v>
      </c>
      <c r="G125" s="39">
        <v>1</v>
      </c>
      <c r="H125" s="38" t="s">
        <v>340</v>
      </c>
      <c r="I125" s="40">
        <v>1000</v>
      </c>
      <c r="J125" s="38" t="s">
        <v>14</v>
      </c>
      <c r="K125" s="38" t="s">
        <v>154</v>
      </c>
      <c r="L125" s="38" t="s">
        <v>313</v>
      </c>
      <c r="M125" s="38"/>
      <c r="N125" s="30"/>
      <c r="O125" s="30"/>
      <c r="P125" s="30"/>
    </row>
    <row r="126" spans="1:16" s="30" customFormat="1" ht="72">
      <c r="A126" s="32" t="s">
        <v>213</v>
      </c>
      <c r="B126" s="32" t="s">
        <v>213</v>
      </c>
      <c r="C126" s="33">
        <v>1030202</v>
      </c>
      <c r="D126" s="33">
        <v>1030202001</v>
      </c>
      <c r="E126" s="34">
        <v>10173</v>
      </c>
      <c r="F126" s="33" t="s">
        <v>343</v>
      </c>
      <c r="G126" s="35"/>
      <c r="H126" s="33"/>
      <c r="I126" s="36">
        <v>500</v>
      </c>
      <c r="J126" s="33"/>
      <c r="K126" s="32"/>
      <c r="L126" s="33" t="s">
        <v>313</v>
      </c>
      <c r="M126" s="33" t="s">
        <v>217</v>
      </c>
    </row>
    <row r="127" spans="1:16" s="41" customFormat="1" ht="72">
      <c r="A127" s="37" t="s">
        <v>213</v>
      </c>
      <c r="B127" s="37" t="s">
        <v>213</v>
      </c>
      <c r="C127" s="38">
        <v>1030202</v>
      </c>
      <c r="D127" s="38">
        <v>1030202001</v>
      </c>
      <c r="E127" s="39">
        <v>10173</v>
      </c>
      <c r="F127" s="38" t="s">
        <v>343</v>
      </c>
      <c r="G127" s="39">
        <v>1</v>
      </c>
      <c r="H127" s="38" t="s">
        <v>344</v>
      </c>
      <c r="I127" s="40">
        <v>500</v>
      </c>
      <c r="J127" s="38" t="s">
        <v>14</v>
      </c>
      <c r="K127" s="38" t="s">
        <v>154</v>
      </c>
      <c r="L127" s="38" t="s">
        <v>313</v>
      </c>
      <c r="M127" s="38"/>
      <c r="N127" s="30"/>
      <c r="O127" s="30"/>
      <c r="P127" s="30"/>
    </row>
    <row r="128" spans="1:16" s="30" customFormat="1">
      <c r="A128" s="32" t="s">
        <v>213</v>
      </c>
      <c r="B128" s="32" t="s">
        <v>213</v>
      </c>
      <c r="C128" s="33">
        <v>1030211</v>
      </c>
      <c r="D128" s="33">
        <v>1030211001</v>
      </c>
      <c r="E128" s="34">
        <v>10377</v>
      </c>
      <c r="F128" s="33" t="s">
        <v>345</v>
      </c>
      <c r="G128" s="35"/>
      <c r="H128" s="33"/>
      <c r="I128" s="36">
        <v>2000</v>
      </c>
      <c r="J128" s="33"/>
      <c r="K128" s="33"/>
      <c r="L128" s="33" t="s">
        <v>313</v>
      </c>
      <c r="M128" s="33" t="s">
        <v>217</v>
      </c>
    </row>
    <row r="129" spans="1:16" s="41" customFormat="1" ht="108">
      <c r="A129" s="37" t="s">
        <v>213</v>
      </c>
      <c r="B129" s="37" t="s">
        <v>213</v>
      </c>
      <c r="C129" s="38">
        <v>1030211</v>
      </c>
      <c r="D129" s="38">
        <v>1030211001</v>
      </c>
      <c r="E129" s="39">
        <v>10377</v>
      </c>
      <c r="F129" s="38" t="s">
        <v>345</v>
      </c>
      <c r="G129" s="39">
        <v>1</v>
      </c>
      <c r="H129" s="38" t="s">
        <v>346</v>
      </c>
      <c r="I129" s="40">
        <v>2000</v>
      </c>
      <c r="J129" s="38" t="s">
        <v>14</v>
      </c>
      <c r="K129" s="38" t="s">
        <v>154</v>
      </c>
      <c r="L129" s="38" t="s">
        <v>313</v>
      </c>
      <c r="M129" s="38"/>
      <c r="N129" s="30"/>
      <c r="O129" s="30"/>
      <c r="P129" s="30"/>
    </row>
    <row r="130" spans="1:16" s="30" customFormat="1" ht="72">
      <c r="A130" s="32" t="s">
        <v>213</v>
      </c>
      <c r="B130" s="32" t="s">
        <v>213</v>
      </c>
      <c r="C130" s="33">
        <v>1040102</v>
      </c>
      <c r="D130" s="33">
        <v>1040102008</v>
      </c>
      <c r="E130" s="34">
        <v>10391</v>
      </c>
      <c r="F130" s="33" t="s">
        <v>347</v>
      </c>
      <c r="G130" s="35"/>
      <c r="H130" s="33"/>
      <c r="I130" s="36">
        <v>5000</v>
      </c>
      <c r="J130" s="33"/>
      <c r="K130" s="33"/>
      <c r="L130" s="33" t="s">
        <v>313</v>
      </c>
      <c r="M130" s="33" t="s">
        <v>217</v>
      </c>
    </row>
    <row r="131" spans="1:16" s="41" customFormat="1" ht="108">
      <c r="A131" s="37" t="s">
        <v>213</v>
      </c>
      <c r="B131" s="37" t="s">
        <v>213</v>
      </c>
      <c r="C131" s="38">
        <v>1040102</v>
      </c>
      <c r="D131" s="38">
        <v>1040102008</v>
      </c>
      <c r="E131" s="39">
        <v>10391</v>
      </c>
      <c r="F131" s="38" t="s">
        <v>347</v>
      </c>
      <c r="G131" s="39">
        <v>1</v>
      </c>
      <c r="H131" s="38" t="s">
        <v>348</v>
      </c>
      <c r="I131" s="40">
        <v>5000</v>
      </c>
      <c r="J131" s="38" t="s">
        <v>14</v>
      </c>
      <c r="K131" s="38" t="s">
        <v>154</v>
      </c>
      <c r="L131" s="38" t="s">
        <v>313</v>
      </c>
      <c r="M131" s="38"/>
      <c r="N131" s="30"/>
      <c r="O131" s="30"/>
      <c r="P131" s="30"/>
    </row>
    <row r="132" spans="1:16" s="30" customFormat="1" ht="72">
      <c r="A132" s="32" t="s">
        <v>213</v>
      </c>
      <c r="B132" s="32" t="s">
        <v>213</v>
      </c>
      <c r="C132" s="33">
        <v>1030202</v>
      </c>
      <c r="D132" s="33">
        <v>1030202005</v>
      </c>
      <c r="E132" s="34">
        <v>10393</v>
      </c>
      <c r="F132" s="33" t="s">
        <v>349</v>
      </c>
      <c r="G132" s="35"/>
      <c r="H132" s="33"/>
      <c r="I132" s="36">
        <v>5000</v>
      </c>
      <c r="J132" s="33"/>
      <c r="K132" s="33"/>
      <c r="L132" s="33" t="s">
        <v>313</v>
      </c>
      <c r="M132" s="33" t="s">
        <v>217</v>
      </c>
    </row>
    <row r="133" spans="1:16" s="41" customFormat="1" ht="72">
      <c r="A133" s="37" t="s">
        <v>213</v>
      </c>
      <c r="B133" s="37" t="s">
        <v>213</v>
      </c>
      <c r="C133" s="38">
        <v>1030202</v>
      </c>
      <c r="D133" s="38">
        <v>1030202005</v>
      </c>
      <c r="E133" s="39">
        <v>10393</v>
      </c>
      <c r="F133" s="38" t="s">
        <v>349</v>
      </c>
      <c r="G133" s="39">
        <v>1</v>
      </c>
      <c r="H133" s="38" t="s">
        <v>350</v>
      </c>
      <c r="I133" s="40">
        <v>5000</v>
      </c>
      <c r="J133" s="38" t="s">
        <v>14</v>
      </c>
      <c r="K133" s="38" t="s">
        <v>318</v>
      </c>
      <c r="L133" s="38" t="s">
        <v>313</v>
      </c>
      <c r="M133" s="38"/>
      <c r="N133" s="30"/>
      <c r="O133" s="30"/>
      <c r="P133" s="30"/>
    </row>
    <row r="134" spans="1:16" s="30" customFormat="1">
      <c r="A134" s="32" t="s">
        <v>213</v>
      </c>
      <c r="B134" s="32" t="s">
        <v>311</v>
      </c>
      <c r="C134" s="33">
        <v>1030213</v>
      </c>
      <c r="D134" s="33">
        <v>1030213999</v>
      </c>
      <c r="E134" s="34">
        <v>10403</v>
      </c>
      <c r="F134" s="33" t="s">
        <v>351</v>
      </c>
      <c r="G134" s="35"/>
      <c r="H134" s="33"/>
      <c r="I134" s="36">
        <v>2500</v>
      </c>
      <c r="J134" s="33"/>
      <c r="K134" s="33"/>
      <c r="L134" s="33" t="s">
        <v>313</v>
      </c>
      <c r="M134" s="33" t="s">
        <v>217</v>
      </c>
    </row>
    <row r="135" spans="1:16" s="41" customFormat="1" ht="72">
      <c r="A135" s="37" t="s">
        <v>213</v>
      </c>
      <c r="B135" s="37" t="s">
        <v>311</v>
      </c>
      <c r="C135" s="38">
        <v>1030213</v>
      </c>
      <c r="D135" s="38">
        <v>1030213999</v>
      </c>
      <c r="E135" s="39">
        <v>10403</v>
      </c>
      <c r="F135" s="38" t="s">
        <v>351</v>
      </c>
      <c r="G135" s="39">
        <v>1</v>
      </c>
      <c r="H135" s="38" t="s">
        <v>352</v>
      </c>
      <c r="I135" s="40">
        <v>2500</v>
      </c>
      <c r="J135" s="38" t="s">
        <v>14</v>
      </c>
      <c r="K135" s="38" t="s">
        <v>154</v>
      </c>
      <c r="L135" s="38" t="s">
        <v>313</v>
      </c>
      <c r="M135" s="38"/>
      <c r="N135" s="30"/>
      <c r="O135" s="30"/>
      <c r="P135" s="30"/>
    </row>
    <row r="136" spans="1:16" s="30" customFormat="1">
      <c r="A136" s="32" t="s">
        <v>213</v>
      </c>
      <c r="B136" s="32" t="s">
        <v>213</v>
      </c>
      <c r="C136" s="33">
        <v>1030214</v>
      </c>
      <c r="D136" s="33">
        <v>1030214999</v>
      </c>
      <c r="E136" s="34">
        <v>10559</v>
      </c>
      <c r="F136" s="33" t="s">
        <v>353</v>
      </c>
      <c r="G136" s="35"/>
      <c r="H136" s="33"/>
      <c r="I136" s="36">
        <v>1000</v>
      </c>
      <c r="J136" s="33"/>
      <c r="K136" s="33"/>
      <c r="L136" s="33" t="s">
        <v>313</v>
      </c>
      <c r="M136" s="33" t="s">
        <v>217</v>
      </c>
    </row>
    <row r="137" spans="1:16" s="41" customFormat="1" ht="72">
      <c r="A137" s="37" t="s">
        <v>213</v>
      </c>
      <c r="B137" s="37" t="s">
        <v>213</v>
      </c>
      <c r="C137" s="38">
        <v>1030214</v>
      </c>
      <c r="D137" s="38">
        <v>1030214999</v>
      </c>
      <c r="E137" s="39">
        <v>10559</v>
      </c>
      <c r="F137" s="38" t="s">
        <v>353</v>
      </c>
      <c r="G137" s="39">
        <v>1</v>
      </c>
      <c r="H137" s="38" t="s">
        <v>354</v>
      </c>
      <c r="I137" s="40">
        <v>1000</v>
      </c>
      <c r="J137" s="38" t="s">
        <v>14</v>
      </c>
      <c r="K137" s="38" t="s">
        <v>318</v>
      </c>
      <c r="L137" s="38" t="s">
        <v>313</v>
      </c>
      <c r="M137" s="38"/>
      <c r="N137" s="30"/>
      <c r="O137" s="30"/>
      <c r="P137" s="30"/>
    </row>
    <row r="138" spans="1:16" s="30" customFormat="1" ht="108">
      <c r="A138" s="32" t="s">
        <v>355</v>
      </c>
      <c r="B138" s="32" t="s">
        <v>311</v>
      </c>
      <c r="C138" s="33">
        <v>1030211</v>
      </c>
      <c r="D138" s="33"/>
      <c r="E138" s="34">
        <v>10032</v>
      </c>
      <c r="F138" s="33" t="s">
        <v>356</v>
      </c>
      <c r="G138" s="35"/>
      <c r="H138" s="33"/>
      <c r="I138" s="36">
        <v>51700</v>
      </c>
      <c r="J138" s="33"/>
      <c r="K138" s="33"/>
      <c r="L138" s="33" t="s">
        <v>357</v>
      </c>
      <c r="M138" s="33" t="s">
        <v>217</v>
      </c>
    </row>
    <row r="139" spans="1:16" s="41" customFormat="1" ht="108">
      <c r="A139" s="37" t="s">
        <v>355</v>
      </c>
      <c r="B139" s="37" t="s">
        <v>311</v>
      </c>
      <c r="C139" s="38">
        <v>1030211</v>
      </c>
      <c r="D139" s="38"/>
      <c r="E139" s="39">
        <v>10032</v>
      </c>
      <c r="F139" s="38" t="s">
        <v>356</v>
      </c>
      <c r="G139" s="39">
        <v>1</v>
      </c>
      <c r="H139" s="38" t="s">
        <v>358</v>
      </c>
      <c r="I139" s="40">
        <v>51700</v>
      </c>
      <c r="J139" s="38" t="s">
        <v>14</v>
      </c>
      <c r="K139" s="38" t="s">
        <v>13</v>
      </c>
      <c r="L139" s="38" t="s">
        <v>357</v>
      </c>
      <c r="M139" s="38"/>
      <c r="N139" s="30"/>
      <c r="O139" s="30"/>
      <c r="P139" s="30"/>
    </row>
    <row r="140" spans="1:16" s="30" customFormat="1" ht="108">
      <c r="A140" s="32" t="s">
        <v>355</v>
      </c>
      <c r="B140" s="32" t="s">
        <v>311</v>
      </c>
      <c r="C140" s="33">
        <v>1040101</v>
      </c>
      <c r="D140" s="33"/>
      <c r="E140" s="34">
        <v>10052</v>
      </c>
      <c r="F140" s="33" t="s">
        <v>359</v>
      </c>
      <c r="G140" s="35"/>
      <c r="H140" s="33"/>
      <c r="I140" s="36">
        <v>41000</v>
      </c>
      <c r="J140" s="33"/>
      <c r="K140" s="33"/>
      <c r="L140" s="33" t="s">
        <v>357</v>
      </c>
      <c r="M140" s="33" t="s">
        <v>217</v>
      </c>
    </row>
    <row r="141" spans="1:16" s="41" customFormat="1" ht="108">
      <c r="A141" s="37" t="s">
        <v>355</v>
      </c>
      <c r="B141" s="37" t="s">
        <v>311</v>
      </c>
      <c r="C141" s="38">
        <v>1040101</v>
      </c>
      <c r="D141" s="38"/>
      <c r="E141" s="39">
        <v>10052</v>
      </c>
      <c r="F141" s="38" t="s">
        <v>359</v>
      </c>
      <c r="G141" s="39">
        <v>1</v>
      </c>
      <c r="H141" s="38" t="s">
        <v>360</v>
      </c>
      <c r="I141" s="40">
        <v>41000</v>
      </c>
      <c r="J141" s="38" t="s">
        <v>361</v>
      </c>
      <c r="K141" s="38" t="s">
        <v>13</v>
      </c>
      <c r="L141" s="38" t="s">
        <v>357</v>
      </c>
      <c r="M141" s="38"/>
      <c r="N141" s="30"/>
      <c r="O141" s="30"/>
      <c r="P141" s="30"/>
    </row>
    <row r="142" spans="1:16" s="30" customFormat="1" ht="108">
      <c r="A142" s="32" t="s">
        <v>213</v>
      </c>
      <c r="B142" s="32" t="s">
        <v>213</v>
      </c>
      <c r="C142" s="33">
        <v>1030211</v>
      </c>
      <c r="D142" s="33">
        <v>1030211999</v>
      </c>
      <c r="E142" s="34">
        <v>10058</v>
      </c>
      <c r="F142" s="33" t="s">
        <v>362</v>
      </c>
      <c r="G142" s="35"/>
      <c r="H142" s="33"/>
      <c r="I142" s="36">
        <v>400</v>
      </c>
      <c r="J142" s="33"/>
      <c r="K142" s="33"/>
      <c r="L142" s="33" t="s">
        <v>357</v>
      </c>
      <c r="M142" s="33" t="s">
        <v>217</v>
      </c>
    </row>
    <row r="143" spans="1:16" s="41" customFormat="1" ht="108">
      <c r="A143" s="37" t="s">
        <v>213</v>
      </c>
      <c r="B143" s="37" t="s">
        <v>213</v>
      </c>
      <c r="C143" s="38">
        <v>1030211</v>
      </c>
      <c r="D143" s="38">
        <v>1030211999</v>
      </c>
      <c r="E143" s="39">
        <v>10058</v>
      </c>
      <c r="F143" s="38" t="s">
        <v>362</v>
      </c>
      <c r="G143" s="39">
        <v>1</v>
      </c>
      <c r="H143" s="38" t="s">
        <v>363</v>
      </c>
      <c r="I143" s="40">
        <v>400</v>
      </c>
      <c r="J143" s="38" t="s">
        <v>361</v>
      </c>
      <c r="K143" s="38" t="s">
        <v>364</v>
      </c>
      <c r="L143" s="38" t="s">
        <v>357</v>
      </c>
      <c r="M143" s="38"/>
      <c r="N143" s="30"/>
      <c r="O143" s="30"/>
      <c r="P143" s="30"/>
    </row>
    <row r="144" spans="1:16" s="30" customFormat="1" ht="108">
      <c r="A144" s="32" t="s">
        <v>213</v>
      </c>
      <c r="B144" s="32" t="s">
        <v>213</v>
      </c>
      <c r="C144" s="33">
        <v>1030202</v>
      </c>
      <c r="D144" s="33"/>
      <c r="E144" s="34">
        <v>10061</v>
      </c>
      <c r="F144" s="33" t="s">
        <v>365</v>
      </c>
      <c r="G144" s="35"/>
      <c r="H144" s="33"/>
      <c r="I144" s="36">
        <v>490</v>
      </c>
      <c r="J144" s="33"/>
      <c r="K144" s="33"/>
      <c r="L144" s="33" t="s">
        <v>357</v>
      </c>
      <c r="M144" s="33" t="s">
        <v>217</v>
      </c>
    </row>
    <row r="145" spans="1:16" s="41" customFormat="1" ht="108">
      <c r="A145" s="37" t="s">
        <v>213</v>
      </c>
      <c r="B145" s="37" t="s">
        <v>213</v>
      </c>
      <c r="C145" s="38">
        <v>1030202</v>
      </c>
      <c r="D145" s="38"/>
      <c r="E145" s="39">
        <v>10061</v>
      </c>
      <c r="F145" s="38" t="s">
        <v>365</v>
      </c>
      <c r="G145" s="39">
        <v>1</v>
      </c>
      <c r="H145" s="38" t="s">
        <v>366</v>
      </c>
      <c r="I145" s="40">
        <v>490</v>
      </c>
      <c r="J145" s="38" t="s">
        <v>361</v>
      </c>
      <c r="K145" s="38" t="s">
        <v>364</v>
      </c>
      <c r="L145" s="38" t="s">
        <v>357</v>
      </c>
      <c r="M145" s="38"/>
      <c r="N145" s="30"/>
      <c r="O145" s="30"/>
      <c r="P145" s="30"/>
    </row>
    <row r="146" spans="1:16" s="30" customFormat="1" ht="108">
      <c r="A146" s="32" t="s">
        <v>213</v>
      </c>
      <c r="B146" s="32" t="s">
        <v>367</v>
      </c>
      <c r="C146" s="33">
        <v>1030212</v>
      </c>
      <c r="D146" s="33"/>
      <c r="E146" s="34">
        <v>10068</v>
      </c>
      <c r="F146" s="33" t="s">
        <v>368</v>
      </c>
      <c r="G146" s="35"/>
      <c r="H146" s="33"/>
      <c r="I146" s="36">
        <v>40000</v>
      </c>
      <c r="J146" s="33"/>
      <c r="K146" s="33"/>
      <c r="L146" s="33" t="s">
        <v>357</v>
      </c>
      <c r="M146" s="33" t="s">
        <v>217</v>
      </c>
    </row>
    <row r="147" spans="1:16" s="41" customFormat="1" ht="108">
      <c r="A147" s="37" t="s">
        <v>213</v>
      </c>
      <c r="B147" s="37" t="s">
        <v>367</v>
      </c>
      <c r="C147" s="38">
        <v>1030212</v>
      </c>
      <c r="D147" s="38"/>
      <c r="E147" s="39">
        <v>10068</v>
      </c>
      <c r="F147" s="38" t="s">
        <v>368</v>
      </c>
      <c r="G147" s="39">
        <v>1</v>
      </c>
      <c r="H147" s="38" t="s">
        <v>369</v>
      </c>
      <c r="I147" s="40">
        <v>40000</v>
      </c>
      <c r="J147" s="38" t="s">
        <v>361</v>
      </c>
      <c r="K147" s="38" t="s">
        <v>370</v>
      </c>
      <c r="L147" s="38" t="s">
        <v>357</v>
      </c>
      <c r="M147" s="38"/>
      <c r="N147" s="30"/>
      <c r="O147" s="30"/>
      <c r="P147" s="30"/>
    </row>
    <row r="148" spans="1:16" s="30" customFormat="1" ht="108">
      <c r="A148" s="32" t="s">
        <v>213</v>
      </c>
      <c r="B148" s="32" t="s">
        <v>213</v>
      </c>
      <c r="C148" s="33">
        <v>1030102</v>
      </c>
      <c r="D148" s="33">
        <v>1030102009</v>
      </c>
      <c r="E148" s="34">
        <v>10087</v>
      </c>
      <c r="F148" s="33" t="s">
        <v>371</v>
      </c>
      <c r="G148" s="35"/>
      <c r="H148" s="33"/>
      <c r="I148" s="36">
        <v>900</v>
      </c>
      <c r="J148" s="33"/>
      <c r="K148" s="33"/>
      <c r="L148" s="33" t="s">
        <v>357</v>
      </c>
      <c r="M148" s="33" t="s">
        <v>217</v>
      </c>
    </row>
    <row r="149" spans="1:16" s="41" customFormat="1" ht="108">
      <c r="A149" s="37" t="s">
        <v>213</v>
      </c>
      <c r="B149" s="37" t="s">
        <v>213</v>
      </c>
      <c r="C149" s="38">
        <v>1030102</v>
      </c>
      <c r="D149" s="38">
        <v>1030102009</v>
      </c>
      <c r="E149" s="39">
        <v>10087</v>
      </c>
      <c r="F149" s="38" t="s">
        <v>371</v>
      </c>
      <c r="G149" s="39">
        <v>1</v>
      </c>
      <c r="H149" s="38" t="s">
        <v>372</v>
      </c>
      <c r="I149" s="40">
        <v>900</v>
      </c>
      <c r="J149" s="38" t="s">
        <v>14</v>
      </c>
      <c r="K149" s="38" t="s">
        <v>364</v>
      </c>
      <c r="L149" s="38" t="s">
        <v>357</v>
      </c>
      <c r="M149" s="38"/>
      <c r="N149" s="30"/>
      <c r="O149" s="30"/>
      <c r="P149" s="30"/>
    </row>
    <row r="150" spans="1:16" s="30" customFormat="1" ht="108">
      <c r="A150" s="32" t="s">
        <v>213</v>
      </c>
      <c r="B150" s="32" t="s">
        <v>213</v>
      </c>
      <c r="C150" s="33">
        <v>1030299</v>
      </c>
      <c r="D150" s="33">
        <v>1030299011</v>
      </c>
      <c r="E150" s="34">
        <v>10088</v>
      </c>
      <c r="F150" s="33" t="s">
        <v>373</v>
      </c>
      <c r="G150" s="35"/>
      <c r="H150" s="33"/>
      <c r="I150" s="36">
        <v>3000</v>
      </c>
      <c r="J150" s="33"/>
      <c r="K150" s="33"/>
      <c r="L150" s="33" t="s">
        <v>357</v>
      </c>
      <c r="M150" s="33" t="s">
        <v>217</v>
      </c>
    </row>
    <row r="151" spans="1:16" s="41" customFormat="1" ht="108">
      <c r="A151" s="37" t="s">
        <v>213</v>
      </c>
      <c r="B151" s="37" t="s">
        <v>213</v>
      </c>
      <c r="C151" s="38">
        <v>1030299</v>
      </c>
      <c r="D151" s="38">
        <v>1030299011</v>
      </c>
      <c r="E151" s="39">
        <v>10088</v>
      </c>
      <c r="F151" s="38" t="s">
        <v>373</v>
      </c>
      <c r="G151" s="39">
        <v>1</v>
      </c>
      <c r="H151" s="38" t="s">
        <v>374</v>
      </c>
      <c r="I151" s="40">
        <v>3000</v>
      </c>
      <c r="J151" s="38" t="s">
        <v>361</v>
      </c>
      <c r="K151" s="38" t="s">
        <v>364</v>
      </c>
      <c r="L151" s="38" t="s">
        <v>357</v>
      </c>
      <c r="M151" s="38"/>
      <c r="N151" s="30"/>
      <c r="O151" s="30"/>
      <c r="P151" s="30"/>
    </row>
    <row r="152" spans="1:16" s="30" customFormat="1" ht="108">
      <c r="A152" s="32" t="s">
        <v>213</v>
      </c>
      <c r="B152" s="32" t="s">
        <v>367</v>
      </c>
      <c r="C152" s="33">
        <v>1030204</v>
      </c>
      <c r="D152" s="33">
        <v>1030204004</v>
      </c>
      <c r="E152" s="34">
        <v>10321</v>
      </c>
      <c r="F152" s="33" t="s">
        <v>375</v>
      </c>
      <c r="G152" s="35"/>
      <c r="H152" s="33"/>
      <c r="I152" s="36">
        <v>20000</v>
      </c>
      <c r="J152" s="33"/>
      <c r="K152" s="33"/>
      <c r="L152" s="33" t="s">
        <v>357</v>
      </c>
      <c r="M152" s="33" t="s">
        <v>217</v>
      </c>
    </row>
    <row r="153" spans="1:16" s="41" customFormat="1" ht="108">
      <c r="A153" s="37" t="s">
        <v>213</v>
      </c>
      <c r="B153" s="37" t="s">
        <v>367</v>
      </c>
      <c r="C153" s="38">
        <v>1030204</v>
      </c>
      <c r="D153" s="38">
        <v>1030204004</v>
      </c>
      <c r="E153" s="39">
        <v>10321</v>
      </c>
      <c r="F153" s="38" t="s">
        <v>375</v>
      </c>
      <c r="G153" s="39">
        <v>1</v>
      </c>
      <c r="H153" s="38" t="s">
        <v>376</v>
      </c>
      <c r="I153" s="40">
        <v>20000</v>
      </c>
      <c r="J153" s="44">
        <v>44166</v>
      </c>
      <c r="K153" s="38" t="s">
        <v>370</v>
      </c>
      <c r="L153" s="38" t="s">
        <v>357</v>
      </c>
      <c r="M153" s="38"/>
      <c r="N153" s="30"/>
      <c r="O153" s="30"/>
      <c r="P153" s="30"/>
    </row>
    <row r="154" spans="1:16" s="30" customFormat="1" ht="108">
      <c r="A154" s="32" t="s">
        <v>355</v>
      </c>
      <c r="B154" s="32" t="s">
        <v>311</v>
      </c>
      <c r="C154" s="33">
        <v>1040102</v>
      </c>
      <c r="D154" s="33"/>
      <c r="E154" s="34">
        <v>10406</v>
      </c>
      <c r="F154" s="33" t="s">
        <v>377</v>
      </c>
      <c r="G154" s="35"/>
      <c r="H154" s="33"/>
      <c r="I154" s="36">
        <v>6000</v>
      </c>
      <c r="J154" s="33"/>
      <c r="K154" s="33"/>
      <c r="L154" s="33" t="s">
        <v>357</v>
      </c>
      <c r="M154" s="33" t="s">
        <v>217</v>
      </c>
    </row>
    <row r="155" spans="1:16" s="41" customFormat="1" ht="108">
      <c r="A155" s="37" t="s">
        <v>355</v>
      </c>
      <c r="B155" s="37" t="s">
        <v>311</v>
      </c>
      <c r="C155" s="38">
        <v>1040102</v>
      </c>
      <c r="D155" s="38"/>
      <c r="E155" s="39">
        <v>10406</v>
      </c>
      <c r="F155" s="38" t="s">
        <v>377</v>
      </c>
      <c r="G155" s="39">
        <v>1</v>
      </c>
      <c r="H155" s="38" t="s">
        <v>378</v>
      </c>
      <c r="I155" s="40">
        <v>6000</v>
      </c>
      <c r="J155" s="38" t="s">
        <v>361</v>
      </c>
      <c r="K155" s="38" t="s">
        <v>13</v>
      </c>
      <c r="L155" s="38" t="s">
        <v>357</v>
      </c>
      <c r="M155" s="38"/>
      <c r="N155" s="30"/>
      <c r="O155" s="30"/>
      <c r="P155" s="30"/>
    </row>
    <row r="156" spans="1:16" s="30" customFormat="1" ht="108">
      <c r="A156" s="32" t="s">
        <v>213</v>
      </c>
      <c r="B156" s="32" t="s">
        <v>367</v>
      </c>
      <c r="C156" s="33">
        <v>1030212</v>
      </c>
      <c r="D156" s="33"/>
      <c r="E156" s="34">
        <v>10510</v>
      </c>
      <c r="F156" s="33" t="s">
        <v>379</v>
      </c>
      <c r="G156" s="35"/>
      <c r="H156" s="33"/>
      <c r="I156" s="36">
        <v>6000</v>
      </c>
      <c r="J156" s="33"/>
      <c r="K156" s="33"/>
      <c r="L156" s="33" t="s">
        <v>357</v>
      </c>
      <c r="M156" s="33" t="s">
        <v>217</v>
      </c>
    </row>
    <row r="157" spans="1:16" s="41" customFormat="1" ht="108">
      <c r="A157" s="37" t="s">
        <v>213</v>
      </c>
      <c r="B157" s="37" t="s">
        <v>367</v>
      </c>
      <c r="C157" s="38">
        <v>1030212</v>
      </c>
      <c r="D157" s="38"/>
      <c r="E157" s="39">
        <v>10510</v>
      </c>
      <c r="F157" s="38" t="s">
        <v>379</v>
      </c>
      <c r="G157" s="39">
        <v>1</v>
      </c>
      <c r="H157" s="38" t="s">
        <v>380</v>
      </c>
      <c r="I157" s="40">
        <v>6000</v>
      </c>
      <c r="J157" s="38" t="s">
        <v>361</v>
      </c>
      <c r="K157" s="38" t="s">
        <v>370</v>
      </c>
      <c r="L157" s="38" t="s">
        <v>357</v>
      </c>
      <c r="M157" s="38"/>
      <c r="N157" s="30"/>
      <c r="O157" s="30"/>
      <c r="P157" s="30"/>
    </row>
    <row r="158" spans="1:16" s="30" customFormat="1" ht="108">
      <c r="A158" s="32" t="s">
        <v>213</v>
      </c>
      <c r="B158" s="32" t="s">
        <v>367</v>
      </c>
      <c r="C158" s="33">
        <v>1030212</v>
      </c>
      <c r="D158" s="33"/>
      <c r="E158" s="34">
        <v>10510</v>
      </c>
      <c r="F158" s="33" t="s">
        <v>379</v>
      </c>
      <c r="G158" s="35"/>
      <c r="H158" s="33"/>
      <c r="I158" s="36">
        <v>6000</v>
      </c>
      <c r="J158" s="33"/>
      <c r="K158" s="33"/>
      <c r="L158" s="33" t="s">
        <v>357</v>
      </c>
      <c r="M158" s="33" t="s">
        <v>381</v>
      </c>
    </row>
    <row r="159" spans="1:16" s="41" customFormat="1" ht="108">
      <c r="A159" s="37" t="s">
        <v>213</v>
      </c>
      <c r="B159" s="37" t="s">
        <v>367</v>
      </c>
      <c r="C159" s="38">
        <v>1030212</v>
      </c>
      <c r="D159" s="38"/>
      <c r="E159" s="39">
        <v>10510</v>
      </c>
      <c r="F159" s="38" t="s">
        <v>379</v>
      </c>
      <c r="G159" s="39">
        <v>1</v>
      </c>
      <c r="H159" s="38" t="s">
        <v>380</v>
      </c>
      <c r="I159" s="40">
        <v>6000</v>
      </c>
      <c r="J159" s="38" t="s">
        <v>361</v>
      </c>
      <c r="K159" s="38" t="s">
        <v>370</v>
      </c>
      <c r="L159" s="38" t="s">
        <v>357</v>
      </c>
      <c r="M159" s="38"/>
      <c r="N159" s="30"/>
      <c r="O159" s="30"/>
      <c r="P159" s="30"/>
    </row>
    <row r="160" spans="1:16" s="30" customFormat="1" ht="108">
      <c r="A160" s="32" t="s">
        <v>72</v>
      </c>
      <c r="B160" s="32" t="s">
        <v>382</v>
      </c>
      <c r="C160" s="33">
        <v>1040399</v>
      </c>
      <c r="D160" s="33"/>
      <c r="E160" s="34">
        <v>10548</v>
      </c>
      <c r="F160" s="33" t="s">
        <v>383</v>
      </c>
      <c r="G160" s="35"/>
      <c r="H160" s="33"/>
      <c r="I160" s="36">
        <v>42500</v>
      </c>
      <c r="J160" s="33"/>
      <c r="K160" s="33"/>
      <c r="L160" s="33" t="s">
        <v>357</v>
      </c>
      <c r="M160" s="33" t="s">
        <v>217</v>
      </c>
    </row>
    <row r="161" spans="1:16" s="41" customFormat="1" ht="108">
      <c r="A161" s="37" t="s">
        <v>72</v>
      </c>
      <c r="B161" s="37" t="s">
        <v>382</v>
      </c>
      <c r="C161" s="38">
        <v>1040399</v>
      </c>
      <c r="D161" s="38"/>
      <c r="E161" s="39">
        <v>10548</v>
      </c>
      <c r="F161" s="38" t="s">
        <v>383</v>
      </c>
      <c r="G161" s="39">
        <v>1</v>
      </c>
      <c r="H161" s="38" t="s">
        <v>384</v>
      </c>
      <c r="I161" s="40">
        <v>42500</v>
      </c>
      <c r="J161" s="38" t="s">
        <v>361</v>
      </c>
      <c r="K161" s="38" t="s">
        <v>13</v>
      </c>
      <c r="L161" s="38" t="s">
        <v>357</v>
      </c>
      <c r="M161" s="38"/>
      <c r="N161" s="30"/>
      <c r="O161" s="30"/>
      <c r="P161" s="30"/>
    </row>
    <row r="162" spans="1:16" s="30" customFormat="1" ht="108">
      <c r="A162" s="32" t="s">
        <v>72</v>
      </c>
      <c r="B162" s="32" t="s">
        <v>311</v>
      </c>
      <c r="C162" s="33">
        <v>1040399</v>
      </c>
      <c r="D162" s="33"/>
      <c r="E162" s="34">
        <v>10549</v>
      </c>
      <c r="F162" s="33" t="s">
        <v>385</v>
      </c>
      <c r="G162" s="35"/>
      <c r="H162" s="33"/>
      <c r="I162" s="36">
        <v>12500</v>
      </c>
      <c r="J162" s="33"/>
      <c r="K162" s="33"/>
      <c r="L162" s="33" t="s">
        <v>357</v>
      </c>
      <c r="M162" s="33" t="s">
        <v>217</v>
      </c>
    </row>
    <row r="163" spans="1:16" s="41" customFormat="1" ht="108">
      <c r="A163" s="37" t="s">
        <v>72</v>
      </c>
      <c r="B163" s="37" t="s">
        <v>311</v>
      </c>
      <c r="C163" s="38">
        <v>1040399</v>
      </c>
      <c r="D163" s="38"/>
      <c r="E163" s="39">
        <v>10549</v>
      </c>
      <c r="F163" s="38" t="s">
        <v>385</v>
      </c>
      <c r="G163" s="39">
        <v>1</v>
      </c>
      <c r="H163" s="38" t="s">
        <v>386</v>
      </c>
      <c r="I163" s="40">
        <v>12500</v>
      </c>
      <c r="J163" s="38" t="s">
        <v>361</v>
      </c>
      <c r="K163" s="38" t="s">
        <v>13</v>
      </c>
      <c r="L163" s="38" t="s">
        <v>357</v>
      </c>
      <c r="M163" s="38"/>
      <c r="N163" s="30"/>
      <c r="O163" s="30"/>
      <c r="P163" s="30"/>
    </row>
    <row r="164" spans="1:16" s="30" customFormat="1" ht="108">
      <c r="A164" s="32" t="s">
        <v>72</v>
      </c>
      <c r="B164" s="32" t="s">
        <v>311</v>
      </c>
      <c r="C164" s="33">
        <v>1040399</v>
      </c>
      <c r="D164" s="33"/>
      <c r="E164" s="34">
        <v>10550</v>
      </c>
      <c r="F164" s="33" t="s">
        <v>387</v>
      </c>
      <c r="G164" s="35"/>
      <c r="H164" s="33"/>
      <c r="I164" s="36">
        <v>12500</v>
      </c>
      <c r="J164" s="33"/>
      <c r="K164" s="33"/>
      <c r="L164" s="33" t="s">
        <v>357</v>
      </c>
      <c r="M164" s="33" t="s">
        <v>217</v>
      </c>
    </row>
    <row r="165" spans="1:16" s="41" customFormat="1" ht="108">
      <c r="A165" s="37" t="s">
        <v>72</v>
      </c>
      <c r="B165" s="37" t="s">
        <v>311</v>
      </c>
      <c r="C165" s="38">
        <v>1040399</v>
      </c>
      <c r="D165" s="38"/>
      <c r="E165" s="39">
        <v>10550</v>
      </c>
      <c r="F165" s="38" t="s">
        <v>387</v>
      </c>
      <c r="G165" s="39">
        <v>1</v>
      </c>
      <c r="H165" s="38" t="s">
        <v>386</v>
      </c>
      <c r="I165" s="40">
        <v>12500</v>
      </c>
      <c r="J165" s="38" t="s">
        <v>361</v>
      </c>
      <c r="K165" s="38" t="s">
        <v>13</v>
      </c>
      <c r="L165" s="38" t="s">
        <v>357</v>
      </c>
      <c r="M165" s="38"/>
      <c r="N165" s="30"/>
      <c r="O165" s="30"/>
      <c r="P165" s="30"/>
    </row>
    <row r="166" spans="1:16" s="30" customFormat="1" ht="108">
      <c r="A166" s="32" t="s">
        <v>72</v>
      </c>
      <c r="B166" s="32" t="s">
        <v>311</v>
      </c>
      <c r="C166" s="33">
        <v>1040399</v>
      </c>
      <c r="D166" s="33"/>
      <c r="E166" s="34">
        <v>10551</v>
      </c>
      <c r="F166" s="33" t="s">
        <v>388</v>
      </c>
      <c r="G166" s="35"/>
      <c r="H166" s="33"/>
      <c r="I166" s="36">
        <v>12500</v>
      </c>
      <c r="J166" s="33"/>
      <c r="K166" s="33"/>
      <c r="L166" s="33" t="s">
        <v>357</v>
      </c>
      <c r="M166" s="33" t="s">
        <v>217</v>
      </c>
    </row>
    <row r="167" spans="1:16" s="41" customFormat="1" ht="108">
      <c r="A167" s="37" t="s">
        <v>72</v>
      </c>
      <c r="B167" s="37" t="s">
        <v>311</v>
      </c>
      <c r="C167" s="38">
        <v>1040399</v>
      </c>
      <c r="D167" s="38"/>
      <c r="E167" s="39">
        <v>10551</v>
      </c>
      <c r="F167" s="38" t="s">
        <v>388</v>
      </c>
      <c r="G167" s="39">
        <v>1</v>
      </c>
      <c r="H167" s="38" t="s">
        <v>386</v>
      </c>
      <c r="I167" s="40">
        <v>12500</v>
      </c>
      <c r="J167" s="38" t="s">
        <v>361</v>
      </c>
      <c r="K167" s="38" t="s">
        <v>13</v>
      </c>
      <c r="L167" s="38" t="s">
        <v>357</v>
      </c>
      <c r="M167" s="38"/>
      <c r="N167" s="30"/>
      <c r="O167" s="30"/>
      <c r="P167" s="30"/>
    </row>
    <row r="168" spans="1:16" s="30" customFormat="1" ht="108">
      <c r="A168" s="32" t="s">
        <v>72</v>
      </c>
      <c r="B168" s="32" t="s">
        <v>311</v>
      </c>
      <c r="C168" s="33">
        <v>1040399</v>
      </c>
      <c r="D168" s="33"/>
      <c r="E168" s="34">
        <v>10552</v>
      </c>
      <c r="F168" s="33" t="s">
        <v>389</v>
      </c>
      <c r="G168" s="35"/>
      <c r="H168" s="33"/>
      <c r="I168" s="36">
        <v>12500</v>
      </c>
      <c r="J168" s="33"/>
      <c r="K168" s="33"/>
      <c r="L168" s="33" t="s">
        <v>357</v>
      </c>
      <c r="M168" s="33" t="s">
        <v>217</v>
      </c>
    </row>
    <row r="169" spans="1:16" s="41" customFormat="1" ht="108">
      <c r="A169" s="37" t="s">
        <v>72</v>
      </c>
      <c r="B169" s="37" t="s">
        <v>311</v>
      </c>
      <c r="C169" s="38">
        <v>1040399</v>
      </c>
      <c r="D169" s="38"/>
      <c r="E169" s="39">
        <v>10552</v>
      </c>
      <c r="F169" s="38" t="s">
        <v>389</v>
      </c>
      <c r="G169" s="39">
        <v>1</v>
      </c>
      <c r="H169" s="38" t="s">
        <v>386</v>
      </c>
      <c r="I169" s="40">
        <v>12500</v>
      </c>
      <c r="J169" s="38" t="s">
        <v>361</v>
      </c>
      <c r="K169" s="38" t="s">
        <v>13</v>
      </c>
      <c r="L169" s="38" t="s">
        <v>357</v>
      </c>
      <c r="M169" s="38"/>
      <c r="N169" s="30"/>
      <c r="O169" s="30"/>
      <c r="P169" s="30"/>
    </row>
    <row r="170" spans="1:16" s="30" customFormat="1" ht="108">
      <c r="A170" s="32" t="s">
        <v>72</v>
      </c>
      <c r="B170" s="32" t="s">
        <v>382</v>
      </c>
      <c r="C170" s="33">
        <v>1040102</v>
      </c>
      <c r="D170" s="33"/>
      <c r="E170" s="34">
        <v>10562</v>
      </c>
      <c r="F170" s="33" t="s">
        <v>390</v>
      </c>
      <c r="G170" s="35"/>
      <c r="H170" s="33"/>
      <c r="I170" s="36">
        <v>15000</v>
      </c>
      <c r="J170" s="33"/>
      <c r="K170" s="33"/>
      <c r="L170" s="33" t="s">
        <v>357</v>
      </c>
      <c r="M170" s="33" t="s">
        <v>217</v>
      </c>
    </row>
    <row r="171" spans="1:16" s="41" customFormat="1" ht="108">
      <c r="A171" s="37" t="s">
        <v>72</v>
      </c>
      <c r="B171" s="37" t="s">
        <v>382</v>
      </c>
      <c r="C171" s="38">
        <v>1040102</v>
      </c>
      <c r="D171" s="38"/>
      <c r="E171" s="39">
        <v>10562</v>
      </c>
      <c r="F171" s="38" t="s">
        <v>390</v>
      </c>
      <c r="G171" s="39">
        <v>1</v>
      </c>
      <c r="H171" s="38" t="s">
        <v>384</v>
      </c>
      <c r="I171" s="40">
        <v>15000</v>
      </c>
      <c r="J171" s="38" t="s">
        <v>361</v>
      </c>
      <c r="K171" s="38" t="s">
        <v>13</v>
      </c>
      <c r="L171" s="38" t="s">
        <v>357</v>
      </c>
      <c r="M171" s="38"/>
      <c r="N171" s="30"/>
      <c r="O171" s="30"/>
      <c r="P171" s="30"/>
    </row>
    <row r="172" spans="1:16" s="30" customFormat="1" ht="108">
      <c r="A172" s="32" t="s">
        <v>72</v>
      </c>
      <c r="B172" s="32" t="s">
        <v>382</v>
      </c>
      <c r="C172" s="33">
        <v>1040205</v>
      </c>
      <c r="D172" s="33"/>
      <c r="E172" s="34">
        <v>10563</v>
      </c>
      <c r="F172" s="33" t="s">
        <v>391</v>
      </c>
      <c r="G172" s="35"/>
      <c r="H172" s="33"/>
      <c r="I172" s="36">
        <v>42500</v>
      </c>
      <c r="J172" s="33"/>
      <c r="K172" s="33"/>
      <c r="L172" s="33" t="s">
        <v>357</v>
      </c>
      <c r="M172" s="33" t="s">
        <v>217</v>
      </c>
    </row>
    <row r="173" spans="1:16" s="41" customFormat="1" ht="108">
      <c r="A173" s="37" t="s">
        <v>72</v>
      </c>
      <c r="B173" s="37" t="s">
        <v>382</v>
      </c>
      <c r="C173" s="38">
        <v>1040205</v>
      </c>
      <c r="D173" s="38"/>
      <c r="E173" s="39">
        <v>10563</v>
      </c>
      <c r="F173" s="38" t="s">
        <v>391</v>
      </c>
      <c r="G173" s="39">
        <v>1</v>
      </c>
      <c r="H173" s="38" t="s">
        <v>384</v>
      </c>
      <c r="I173" s="40">
        <v>42500</v>
      </c>
      <c r="J173" s="38" t="s">
        <v>361</v>
      </c>
      <c r="K173" s="38" t="s">
        <v>13</v>
      </c>
      <c r="L173" s="38" t="s">
        <v>357</v>
      </c>
      <c r="M173" s="38"/>
      <c r="N173" s="30"/>
      <c r="O173" s="30"/>
      <c r="P173" s="30"/>
    </row>
    <row r="174" spans="1:16" s="30" customFormat="1" ht="108">
      <c r="A174" s="32" t="s">
        <v>213</v>
      </c>
      <c r="B174" s="32" t="s">
        <v>367</v>
      </c>
      <c r="C174" s="33">
        <v>1030204</v>
      </c>
      <c r="D174" s="33"/>
      <c r="E174" s="34">
        <v>10575</v>
      </c>
      <c r="F174" s="33" t="s">
        <v>392</v>
      </c>
      <c r="G174" s="35"/>
      <c r="H174" s="33"/>
      <c r="I174" s="36">
        <v>13000</v>
      </c>
      <c r="J174" s="33"/>
      <c r="K174" s="33"/>
      <c r="L174" s="33" t="s">
        <v>357</v>
      </c>
      <c r="M174" s="33" t="s">
        <v>217</v>
      </c>
    </row>
    <row r="175" spans="1:16" s="41" customFormat="1" ht="108">
      <c r="A175" s="37" t="s">
        <v>213</v>
      </c>
      <c r="B175" s="37" t="s">
        <v>367</v>
      </c>
      <c r="C175" s="38">
        <v>1030204</v>
      </c>
      <c r="D175" s="38"/>
      <c r="E175" s="39">
        <v>10575</v>
      </c>
      <c r="F175" s="38" t="s">
        <v>392</v>
      </c>
      <c r="G175" s="39">
        <v>1</v>
      </c>
      <c r="H175" s="38" t="s">
        <v>393</v>
      </c>
      <c r="I175" s="40">
        <v>13000</v>
      </c>
      <c r="J175" s="38" t="s">
        <v>14</v>
      </c>
      <c r="K175" s="38" t="s">
        <v>370</v>
      </c>
      <c r="L175" s="38" t="s">
        <v>357</v>
      </c>
      <c r="M175" s="38"/>
      <c r="N175" s="30"/>
      <c r="O175" s="30"/>
      <c r="P175" s="30"/>
    </row>
    <row r="176" spans="1:16" s="30" customFormat="1" ht="180">
      <c r="A176" s="32" t="s">
        <v>355</v>
      </c>
      <c r="B176" s="32" t="s">
        <v>213</v>
      </c>
      <c r="C176" s="33">
        <v>2030102</v>
      </c>
      <c r="D176" s="33"/>
      <c r="E176" s="34">
        <v>20027</v>
      </c>
      <c r="F176" s="33" t="s">
        <v>394</v>
      </c>
      <c r="G176" s="35"/>
      <c r="H176" s="33"/>
      <c r="I176" s="36">
        <v>90000</v>
      </c>
      <c r="J176" s="33"/>
      <c r="K176" s="33"/>
      <c r="L176" s="33" t="s">
        <v>357</v>
      </c>
      <c r="M176" s="33" t="s">
        <v>217</v>
      </c>
    </row>
    <row r="177" spans="1:16" s="41" customFormat="1" ht="180">
      <c r="A177" s="37" t="s">
        <v>355</v>
      </c>
      <c r="B177" s="37" t="s">
        <v>213</v>
      </c>
      <c r="C177" s="38">
        <v>2030102</v>
      </c>
      <c r="D177" s="38"/>
      <c r="E177" s="39">
        <v>20027</v>
      </c>
      <c r="F177" s="38" t="s">
        <v>394</v>
      </c>
      <c r="G177" s="39">
        <v>1</v>
      </c>
      <c r="H177" s="38" t="s">
        <v>395</v>
      </c>
      <c r="I177" s="40">
        <v>90000</v>
      </c>
      <c r="J177" s="38" t="s">
        <v>361</v>
      </c>
      <c r="K177" s="38" t="s">
        <v>364</v>
      </c>
      <c r="L177" s="38" t="s">
        <v>357</v>
      </c>
      <c r="M177" s="38"/>
      <c r="N177" s="30"/>
      <c r="O177" s="30"/>
      <c r="P177" s="30"/>
    </row>
    <row r="178" spans="1:16" s="30" customFormat="1" ht="144">
      <c r="A178" s="32" t="s">
        <v>355</v>
      </c>
      <c r="B178" s="32" t="s">
        <v>213</v>
      </c>
      <c r="C178" s="33">
        <v>2020199</v>
      </c>
      <c r="D178" s="33"/>
      <c r="E178" s="34">
        <v>20049</v>
      </c>
      <c r="F178" s="33" t="s">
        <v>396</v>
      </c>
      <c r="G178" s="35"/>
      <c r="H178" s="33"/>
      <c r="I178" s="36">
        <v>10000</v>
      </c>
      <c r="J178" s="33"/>
      <c r="K178" s="33"/>
      <c r="L178" s="33" t="s">
        <v>357</v>
      </c>
      <c r="M178" s="33" t="s">
        <v>217</v>
      </c>
    </row>
    <row r="179" spans="1:16" s="41" customFormat="1" ht="144">
      <c r="A179" s="37" t="s">
        <v>355</v>
      </c>
      <c r="B179" s="37" t="s">
        <v>213</v>
      </c>
      <c r="C179" s="38">
        <v>2020199</v>
      </c>
      <c r="D179" s="38"/>
      <c r="E179" s="39">
        <v>20049</v>
      </c>
      <c r="F179" s="38" t="s">
        <v>396</v>
      </c>
      <c r="G179" s="39">
        <v>1</v>
      </c>
      <c r="H179" s="38" t="s">
        <v>397</v>
      </c>
      <c r="I179" s="40">
        <v>10000</v>
      </c>
      <c r="J179" s="38" t="s">
        <v>14</v>
      </c>
      <c r="K179" s="38" t="s">
        <v>364</v>
      </c>
      <c r="L179" s="38" t="s">
        <v>357</v>
      </c>
      <c r="M179" s="38"/>
      <c r="N179" s="30"/>
      <c r="O179" s="30"/>
      <c r="P179" s="30"/>
    </row>
    <row r="180" spans="1:16" s="30" customFormat="1" ht="72">
      <c r="A180" s="32" t="s">
        <v>213</v>
      </c>
      <c r="B180" s="32" t="s">
        <v>213</v>
      </c>
      <c r="C180" s="33">
        <v>1030202</v>
      </c>
      <c r="D180" s="33">
        <v>1030202005</v>
      </c>
      <c r="E180" s="34">
        <v>10053</v>
      </c>
      <c r="F180" s="33" t="s">
        <v>398</v>
      </c>
      <c r="G180" s="35"/>
      <c r="H180" s="33"/>
      <c r="I180" s="36">
        <v>5000</v>
      </c>
      <c r="J180" s="33"/>
      <c r="K180" s="33"/>
      <c r="L180" s="38" t="s">
        <v>399</v>
      </c>
      <c r="M180" s="33" t="s">
        <v>217</v>
      </c>
    </row>
    <row r="181" spans="1:16" s="41" customFormat="1" ht="144">
      <c r="A181" s="37" t="s">
        <v>213</v>
      </c>
      <c r="B181" s="37" t="s">
        <v>213</v>
      </c>
      <c r="C181" s="38">
        <v>1030202</v>
      </c>
      <c r="D181" s="38">
        <v>1030202005</v>
      </c>
      <c r="E181" s="39">
        <v>10053</v>
      </c>
      <c r="F181" s="38" t="s">
        <v>398</v>
      </c>
      <c r="G181" s="39">
        <v>1</v>
      </c>
      <c r="H181" s="38" t="s">
        <v>400</v>
      </c>
      <c r="I181" s="40">
        <v>5000</v>
      </c>
      <c r="J181" s="38" t="s">
        <v>14</v>
      </c>
      <c r="K181" s="38" t="s">
        <v>204</v>
      </c>
      <c r="L181" s="38" t="s">
        <v>399</v>
      </c>
      <c r="M181" s="38"/>
      <c r="N181" s="30"/>
      <c r="O181" s="30"/>
      <c r="P181" s="30"/>
    </row>
    <row r="182" spans="1:16" s="41" customFormat="1" ht="72">
      <c r="A182" s="32" t="s">
        <v>213</v>
      </c>
      <c r="B182" s="32" t="s">
        <v>213</v>
      </c>
      <c r="C182" s="33">
        <v>1030102</v>
      </c>
      <c r="D182" s="33">
        <v>1030102999</v>
      </c>
      <c r="E182" s="34">
        <v>10054</v>
      </c>
      <c r="F182" s="33" t="s">
        <v>401</v>
      </c>
      <c r="G182" s="35"/>
      <c r="H182" s="33"/>
      <c r="I182" s="36">
        <v>500</v>
      </c>
      <c r="J182" s="33"/>
      <c r="K182" s="33"/>
      <c r="L182" s="38" t="s">
        <v>399</v>
      </c>
      <c r="M182" s="33" t="s">
        <v>217</v>
      </c>
      <c r="N182" s="30"/>
      <c r="O182" s="30"/>
      <c r="P182" s="30"/>
    </row>
    <row r="183" spans="1:16" s="30" customFormat="1" ht="72">
      <c r="A183" s="37" t="s">
        <v>213</v>
      </c>
      <c r="B183" s="37" t="s">
        <v>213</v>
      </c>
      <c r="C183" s="38">
        <v>1030102</v>
      </c>
      <c r="D183" s="38">
        <v>1030102999</v>
      </c>
      <c r="E183" s="39">
        <v>10054</v>
      </c>
      <c r="F183" s="38" t="s">
        <v>401</v>
      </c>
      <c r="G183" s="39">
        <v>1</v>
      </c>
      <c r="H183" s="38" t="s">
        <v>402</v>
      </c>
      <c r="I183" s="40">
        <v>500</v>
      </c>
      <c r="J183" s="38" t="s">
        <v>14</v>
      </c>
      <c r="K183" s="38" t="s">
        <v>204</v>
      </c>
      <c r="L183" s="38" t="s">
        <v>399</v>
      </c>
      <c r="M183" s="38"/>
    </row>
    <row r="184" spans="1:16" s="41" customFormat="1" ht="108">
      <c r="A184" s="32" t="s">
        <v>213</v>
      </c>
      <c r="B184" s="32" t="s">
        <v>213</v>
      </c>
      <c r="C184" s="33">
        <v>1030211</v>
      </c>
      <c r="D184" s="33">
        <v>1030211999</v>
      </c>
      <c r="E184" s="34">
        <v>10055</v>
      </c>
      <c r="F184" s="33" t="s">
        <v>403</v>
      </c>
      <c r="G184" s="35"/>
      <c r="H184" s="33"/>
      <c r="I184" s="36">
        <v>500</v>
      </c>
      <c r="J184" s="33"/>
      <c r="K184" s="33"/>
      <c r="L184" s="38" t="s">
        <v>399</v>
      </c>
      <c r="M184" s="33" t="s">
        <v>217</v>
      </c>
      <c r="N184" s="30"/>
      <c r="O184" s="30"/>
      <c r="P184" s="30"/>
    </row>
    <row r="185" spans="1:16" s="30" customFormat="1" ht="144">
      <c r="A185" s="37" t="s">
        <v>213</v>
      </c>
      <c r="B185" s="37" t="s">
        <v>213</v>
      </c>
      <c r="C185" s="38">
        <v>1030211</v>
      </c>
      <c r="D185" s="38">
        <v>1030211999</v>
      </c>
      <c r="E185" s="39">
        <v>10055</v>
      </c>
      <c r="F185" s="38" t="s">
        <v>403</v>
      </c>
      <c r="G185" s="39">
        <v>1</v>
      </c>
      <c r="H185" s="38" t="s">
        <v>404</v>
      </c>
      <c r="I185" s="40">
        <v>500</v>
      </c>
      <c r="J185" s="38" t="s">
        <v>14</v>
      </c>
      <c r="K185" s="38" t="s">
        <v>204</v>
      </c>
      <c r="L185" s="38" t="s">
        <v>399</v>
      </c>
      <c r="M185" s="38"/>
    </row>
    <row r="186" spans="1:16" s="41" customFormat="1" ht="108">
      <c r="A186" s="32" t="s">
        <v>213</v>
      </c>
      <c r="B186" s="32" t="s">
        <v>213</v>
      </c>
      <c r="C186" s="33">
        <v>1030102</v>
      </c>
      <c r="D186" s="33">
        <v>1030102009</v>
      </c>
      <c r="E186" s="34">
        <v>10085</v>
      </c>
      <c r="F186" s="33" t="s">
        <v>405</v>
      </c>
      <c r="G186" s="35"/>
      <c r="H186" s="33"/>
      <c r="I186" s="36">
        <v>2500</v>
      </c>
      <c r="J186" s="33"/>
      <c r="K186" s="33"/>
      <c r="L186" s="38" t="s">
        <v>399</v>
      </c>
      <c r="M186" s="33" t="s">
        <v>217</v>
      </c>
      <c r="N186" s="30"/>
      <c r="O186" s="30"/>
      <c r="P186" s="30"/>
    </row>
    <row r="187" spans="1:16" s="30" customFormat="1" ht="108">
      <c r="A187" s="37" t="s">
        <v>213</v>
      </c>
      <c r="B187" s="37" t="s">
        <v>213</v>
      </c>
      <c r="C187" s="38">
        <v>1030102</v>
      </c>
      <c r="D187" s="38">
        <v>1030102009</v>
      </c>
      <c r="E187" s="39">
        <v>10085</v>
      </c>
      <c r="F187" s="38" t="s">
        <v>405</v>
      </c>
      <c r="G187" s="39">
        <v>1</v>
      </c>
      <c r="H187" s="38" t="s">
        <v>406</v>
      </c>
      <c r="I187" s="40">
        <v>2500</v>
      </c>
      <c r="J187" s="38" t="s">
        <v>14</v>
      </c>
      <c r="K187" s="38" t="s">
        <v>407</v>
      </c>
      <c r="L187" s="38" t="s">
        <v>399</v>
      </c>
      <c r="M187" s="38"/>
    </row>
    <row r="188" spans="1:16" s="41" customFormat="1" ht="108">
      <c r="A188" s="32" t="s">
        <v>213</v>
      </c>
      <c r="B188" s="32" t="s">
        <v>213</v>
      </c>
      <c r="C188" s="33">
        <v>1030299</v>
      </c>
      <c r="D188" s="33">
        <v>1030299011</v>
      </c>
      <c r="E188" s="34">
        <v>10086</v>
      </c>
      <c r="F188" s="33" t="s">
        <v>408</v>
      </c>
      <c r="G188" s="35"/>
      <c r="H188" s="33"/>
      <c r="I188" s="36">
        <v>12500</v>
      </c>
      <c r="J188" s="33"/>
      <c r="K188" s="33"/>
      <c r="L188" s="38" t="s">
        <v>399</v>
      </c>
      <c r="M188" s="33" t="s">
        <v>217</v>
      </c>
      <c r="N188" s="30"/>
      <c r="O188" s="30"/>
      <c r="P188" s="30"/>
    </row>
    <row r="189" spans="1:16" s="30" customFormat="1" ht="108">
      <c r="A189" s="37" t="s">
        <v>213</v>
      </c>
      <c r="B189" s="37" t="s">
        <v>213</v>
      </c>
      <c r="C189" s="38">
        <v>1030299</v>
      </c>
      <c r="D189" s="38">
        <v>1030299011</v>
      </c>
      <c r="E189" s="39">
        <v>10086</v>
      </c>
      <c r="F189" s="38" t="s">
        <v>408</v>
      </c>
      <c r="G189" s="39">
        <v>1</v>
      </c>
      <c r="H189" s="38" t="s">
        <v>409</v>
      </c>
      <c r="I189" s="40">
        <v>12500</v>
      </c>
      <c r="J189" s="38" t="s">
        <v>14</v>
      </c>
      <c r="K189" s="38" t="s">
        <v>407</v>
      </c>
      <c r="L189" s="38" t="s">
        <v>399</v>
      </c>
      <c r="M189" s="38"/>
    </row>
    <row r="190" spans="1:16" s="41" customFormat="1">
      <c r="A190" s="32" t="s">
        <v>213</v>
      </c>
      <c r="B190" s="32" t="s">
        <v>214</v>
      </c>
      <c r="C190" s="33">
        <v>1030299</v>
      </c>
      <c r="D190" s="33"/>
      <c r="E190" s="34">
        <v>10072</v>
      </c>
      <c r="F190" s="33" t="s">
        <v>410</v>
      </c>
      <c r="G190" s="35"/>
      <c r="H190" s="33"/>
      <c r="I190" s="36">
        <v>600</v>
      </c>
      <c r="J190" s="33"/>
      <c r="K190" s="33"/>
      <c r="L190" s="33" t="s">
        <v>411</v>
      </c>
      <c r="M190" s="33" t="s">
        <v>217</v>
      </c>
      <c r="N190" s="30"/>
      <c r="O190" s="30"/>
      <c r="P190" s="30"/>
    </row>
    <row r="191" spans="1:16" s="30" customFormat="1" ht="72">
      <c r="A191" s="37" t="s">
        <v>213</v>
      </c>
      <c r="B191" s="37" t="s">
        <v>214</v>
      </c>
      <c r="C191" s="38">
        <v>1030299</v>
      </c>
      <c r="D191" s="38"/>
      <c r="E191" s="39">
        <v>10072</v>
      </c>
      <c r="F191" s="38" t="s">
        <v>410</v>
      </c>
      <c r="G191" s="39">
        <v>1</v>
      </c>
      <c r="H191" s="38" t="s">
        <v>412</v>
      </c>
      <c r="I191" s="40">
        <v>600</v>
      </c>
      <c r="J191" s="38" t="s">
        <v>14</v>
      </c>
      <c r="K191" s="38" t="s">
        <v>146</v>
      </c>
      <c r="L191" s="38" t="s">
        <v>411</v>
      </c>
      <c r="M191" s="38"/>
    </row>
    <row r="192" spans="1:16" s="41" customFormat="1">
      <c r="A192" s="32" t="s">
        <v>213</v>
      </c>
      <c r="B192" s="32" t="s">
        <v>214</v>
      </c>
      <c r="C192" s="33">
        <v>1030299</v>
      </c>
      <c r="D192" s="33"/>
      <c r="E192" s="34">
        <v>10072</v>
      </c>
      <c r="F192" s="33" t="s">
        <v>410</v>
      </c>
      <c r="G192" s="35"/>
      <c r="H192" s="33"/>
      <c r="I192" s="36">
        <v>1687.69</v>
      </c>
      <c r="J192" s="33"/>
      <c r="K192" s="33"/>
      <c r="L192" s="33" t="s">
        <v>411</v>
      </c>
      <c r="M192" s="33" t="s">
        <v>381</v>
      </c>
      <c r="N192" s="30"/>
      <c r="O192" s="30"/>
      <c r="P192" s="30"/>
    </row>
    <row r="193" spans="1:16" s="30" customFormat="1" ht="72">
      <c r="A193" s="37" t="s">
        <v>213</v>
      </c>
      <c r="B193" s="37" t="s">
        <v>214</v>
      </c>
      <c r="C193" s="38">
        <v>1030299</v>
      </c>
      <c r="D193" s="38"/>
      <c r="E193" s="39">
        <v>10072</v>
      </c>
      <c r="F193" s="38" t="s">
        <v>410</v>
      </c>
      <c r="G193" s="39">
        <v>1</v>
      </c>
      <c r="H193" s="38" t="s">
        <v>412</v>
      </c>
      <c r="I193" s="40">
        <v>1687.69</v>
      </c>
      <c r="J193" s="38" t="s">
        <v>14</v>
      </c>
      <c r="K193" s="38" t="s">
        <v>146</v>
      </c>
      <c r="L193" s="38" t="s">
        <v>411</v>
      </c>
      <c r="M193" s="38"/>
    </row>
    <row r="194" spans="1:16" s="41" customFormat="1">
      <c r="A194" s="32" t="s">
        <v>213</v>
      </c>
      <c r="B194" s="32" t="s">
        <v>214</v>
      </c>
      <c r="C194" s="33">
        <v>1030211</v>
      </c>
      <c r="D194" s="33"/>
      <c r="E194" s="34">
        <v>10074</v>
      </c>
      <c r="F194" s="33" t="s">
        <v>413</v>
      </c>
      <c r="G194" s="35"/>
      <c r="H194" s="33"/>
      <c r="I194" s="36">
        <v>500</v>
      </c>
      <c r="J194" s="33"/>
      <c r="K194" s="33"/>
      <c r="L194" s="33" t="s">
        <v>411</v>
      </c>
      <c r="M194" s="33" t="s">
        <v>217</v>
      </c>
      <c r="N194" s="30"/>
      <c r="O194" s="30"/>
      <c r="P194" s="30"/>
    </row>
    <row r="195" spans="1:16" s="30" customFormat="1" ht="72">
      <c r="A195" s="37" t="s">
        <v>213</v>
      </c>
      <c r="B195" s="37" t="s">
        <v>214</v>
      </c>
      <c r="C195" s="38">
        <v>1030211</v>
      </c>
      <c r="D195" s="38"/>
      <c r="E195" s="39">
        <v>10074</v>
      </c>
      <c r="F195" s="38" t="s">
        <v>413</v>
      </c>
      <c r="G195" s="39">
        <v>1</v>
      </c>
      <c r="H195" s="38" t="s">
        <v>414</v>
      </c>
      <c r="I195" s="40">
        <v>500</v>
      </c>
      <c r="J195" s="38" t="s">
        <v>14</v>
      </c>
      <c r="K195" s="38" t="s">
        <v>146</v>
      </c>
      <c r="L195" s="38" t="s">
        <v>411</v>
      </c>
      <c r="M195" s="38"/>
    </row>
    <row r="196" spans="1:16" s="41" customFormat="1">
      <c r="A196" s="32" t="s">
        <v>213</v>
      </c>
      <c r="B196" s="32" t="s">
        <v>214</v>
      </c>
      <c r="C196" s="33">
        <v>1030211</v>
      </c>
      <c r="D196" s="33"/>
      <c r="E196" s="34">
        <v>10075</v>
      </c>
      <c r="F196" s="33" t="s">
        <v>415</v>
      </c>
      <c r="G196" s="35"/>
      <c r="H196" s="33"/>
      <c r="I196" s="36">
        <v>1500</v>
      </c>
      <c r="J196" s="33"/>
      <c r="K196" s="33"/>
      <c r="L196" s="33" t="s">
        <v>411</v>
      </c>
      <c r="M196" s="33" t="s">
        <v>217</v>
      </c>
      <c r="N196" s="30"/>
      <c r="O196" s="30"/>
      <c r="P196" s="30"/>
    </row>
    <row r="197" spans="1:16" s="30" customFormat="1" ht="72">
      <c r="A197" s="37" t="s">
        <v>213</v>
      </c>
      <c r="B197" s="37" t="s">
        <v>214</v>
      </c>
      <c r="C197" s="38">
        <v>1030211</v>
      </c>
      <c r="D197" s="38"/>
      <c r="E197" s="39">
        <v>10075</v>
      </c>
      <c r="F197" s="38" t="s">
        <v>415</v>
      </c>
      <c r="G197" s="39">
        <v>1</v>
      </c>
      <c r="H197" s="38" t="s">
        <v>416</v>
      </c>
      <c r="I197" s="40">
        <v>1500</v>
      </c>
      <c r="J197" s="38" t="s">
        <v>14</v>
      </c>
      <c r="K197" s="38" t="s">
        <v>146</v>
      </c>
      <c r="L197" s="38" t="s">
        <v>411</v>
      </c>
      <c r="M197" s="38"/>
    </row>
    <row r="198" spans="1:16" s="41" customFormat="1">
      <c r="A198" s="32" t="s">
        <v>213</v>
      </c>
      <c r="B198" s="32" t="s">
        <v>214</v>
      </c>
      <c r="C198" s="33">
        <v>1030211</v>
      </c>
      <c r="D198" s="33"/>
      <c r="E198" s="34">
        <v>10075</v>
      </c>
      <c r="F198" s="33" t="s">
        <v>415</v>
      </c>
      <c r="G198" s="35"/>
      <c r="H198" s="33"/>
      <c r="I198" s="36">
        <v>5175.18</v>
      </c>
      <c r="J198" s="33"/>
      <c r="K198" s="33"/>
      <c r="L198" s="33" t="s">
        <v>411</v>
      </c>
      <c r="M198" s="33" t="s">
        <v>381</v>
      </c>
      <c r="N198" s="30"/>
      <c r="O198" s="30"/>
      <c r="P198" s="30"/>
    </row>
    <row r="199" spans="1:16" s="30" customFormat="1" ht="72">
      <c r="A199" s="37" t="s">
        <v>213</v>
      </c>
      <c r="B199" s="37" t="s">
        <v>214</v>
      </c>
      <c r="C199" s="38">
        <v>1030211</v>
      </c>
      <c r="D199" s="38"/>
      <c r="E199" s="39">
        <v>10075</v>
      </c>
      <c r="F199" s="38" t="s">
        <v>415</v>
      </c>
      <c r="G199" s="39">
        <v>1</v>
      </c>
      <c r="H199" s="38" t="s">
        <v>416</v>
      </c>
      <c r="I199" s="40">
        <v>5175.18</v>
      </c>
      <c r="J199" s="38" t="s">
        <v>14</v>
      </c>
      <c r="K199" s="38" t="s">
        <v>146</v>
      </c>
      <c r="L199" s="38" t="s">
        <v>411</v>
      </c>
      <c r="M199" s="38"/>
    </row>
    <row r="200" spans="1:16" s="41" customFormat="1" ht="72">
      <c r="A200" s="32" t="s">
        <v>213</v>
      </c>
      <c r="B200" s="32" t="s">
        <v>214</v>
      </c>
      <c r="C200" s="33">
        <v>1040102</v>
      </c>
      <c r="D200" s="33"/>
      <c r="E200" s="34">
        <v>10082</v>
      </c>
      <c r="F200" s="33" t="s">
        <v>417</v>
      </c>
      <c r="G200" s="35"/>
      <c r="H200" s="33"/>
      <c r="I200" s="36">
        <v>5000</v>
      </c>
      <c r="J200" s="33"/>
      <c r="K200" s="33"/>
      <c r="L200" s="33" t="s">
        <v>411</v>
      </c>
      <c r="M200" s="33" t="s">
        <v>217</v>
      </c>
      <c r="N200" s="30"/>
      <c r="O200" s="30"/>
      <c r="P200" s="30"/>
    </row>
    <row r="201" spans="1:16" s="30" customFormat="1" ht="72">
      <c r="A201" s="37" t="s">
        <v>213</v>
      </c>
      <c r="B201" s="37" t="s">
        <v>214</v>
      </c>
      <c r="C201" s="38">
        <v>1040102</v>
      </c>
      <c r="D201" s="38"/>
      <c r="E201" s="39">
        <v>10082</v>
      </c>
      <c r="F201" s="38" t="s">
        <v>417</v>
      </c>
      <c r="G201" s="39">
        <v>1</v>
      </c>
      <c r="H201" s="38" t="s">
        <v>418</v>
      </c>
      <c r="I201" s="40">
        <v>5000</v>
      </c>
      <c r="J201" s="38" t="s">
        <v>14</v>
      </c>
      <c r="K201" s="38" t="s">
        <v>146</v>
      </c>
      <c r="L201" s="38" t="s">
        <v>411</v>
      </c>
      <c r="M201" s="38"/>
    </row>
    <row r="202" spans="1:16" s="41" customFormat="1">
      <c r="A202" s="32" t="s">
        <v>213</v>
      </c>
      <c r="B202" s="32" t="s">
        <v>214</v>
      </c>
      <c r="C202" s="33">
        <v>1030213</v>
      </c>
      <c r="D202" s="33"/>
      <c r="E202" s="34">
        <v>10394</v>
      </c>
      <c r="F202" s="33" t="s">
        <v>419</v>
      </c>
      <c r="G202" s="35"/>
      <c r="H202" s="33"/>
      <c r="I202" s="36">
        <v>500</v>
      </c>
      <c r="J202" s="33"/>
      <c r="K202" s="33"/>
      <c r="L202" s="33" t="s">
        <v>411</v>
      </c>
      <c r="M202" s="33" t="s">
        <v>217</v>
      </c>
      <c r="N202" s="30"/>
      <c r="O202" s="30"/>
      <c r="P202" s="30"/>
    </row>
    <row r="203" spans="1:16" s="30" customFormat="1" ht="72">
      <c r="A203" s="37" t="s">
        <v>213</v>
      </c>
      <c r="B203" s="37" t="s">
        <v>214</v>
      </c>
      <c r="C203" s="38">
        <v>1030213</v>
      </c>
      <c r="D203" s="38"/>
      <c r="E203" s="39">
        <v>10394</v>
      </c>
      <c r="F203" s="38" t="s">
        <v>419</v>
      </c>
      <c r="G203" s="39">
        <v>1</v>
      </c>
      <c r="H203" s="38" t="s">
        <v>420</v>
      </c>
      <c r="I203" s="40">
        <v>500</v>
      </c>
      <c r="J203" s="38" t="s">
        <v>14</v>
      </c>
      <c r="K203" s="38" t="s">
        <v>146</v>
      </c>
      <c r="L203" s="38" t="s">
        <v>411</v>
      </c>
      <c r="M203" s="38"/>
    </row>
    <row r="204" spans="1:16" s="41" customFormat="1" ht="72">
      <c r="A204" s="32" t="s">
        <v>213</v>
      </c>
      <c r="B204" s="32" t="s">
        <v>214</v>
      </c>
      <c r="C204" s="33">
        <v>1040205</v>
      </c>
      <c r="D204" s="33"/>
      <c r="E204" s="34">
        <v>10405</v>
      </c>
      <c r="F204" s="33" t="s">
        <v>421</v>
      </c>
      <c r="G204" s="35"/>
      <c r="H204" s="33"/>
      <c r="I204" s="36">
        <v>5000</v>
      </c>
      <c r="J204" s="33"/>
      <c r="K204" s="33"/>
      <c r="L204" s="33" t="s">
        <v>411</v>
      </c>
      <c r="M204" s="33" t="s">
        <v>217</v>
      </c>
      <c r="N204" s="30"/>
      <c r="O204" s="30"/>
      <c r="P204" s="30"/>
    </row>
    <row r="205" spans="1:16" s="30" customFormat="1" ht="72">
      <c r="A205" s="37" t="s">
        <v>213</v>
      </c>
      <c r="B205" s="37" t="s">
        <v>214</v>
      </c>
      <c r="C205" s="38">
        <v>1040205</v>
      </c>
      <c r="D205" s="38"/>
      <c r="E205" s="39">
        <v>10405</v>
      </c>
      <c r="F205" s="38" t="s">
        <v>421</v>
      </c>
      <c r="G205" s="39">
        <v>1</v>
      </c>
      <c r="H205" s="38" t="s">
        <v>418</v>
      </c>
      <c r="I205" s="40">
        <v>5000</v>
      </c>
      <c r="J205" s="38" t="s">
        <v>14</v>
      </c>
      <c r="K205" s="38" t="s">
        <v>146</v>
      </c>
      <c r="L205" s="38" t="s">
        <v>411</v>
      </c>
      <c r="M205" s="38"/>
    </row>
    <row r="206" spans="1:16" s="41" customFormat="1" ht="72">
      <c r="A206" s="32" t="s">
        <v>213</v>
      </c>
      <c r="B206" s="32" t="s">
        <v>214</v>
      </c>
      <c r="C206" s="33">
        <v>1030299</v>
      </c>
      <c r="D206" s="33"/>
      <c r="E206" s="34">
        <v>10568</v>
      </c>
      <c r="F206" s="33" t="s">
        <v>422</v>
      </c>
      <c r="G206" s="35"/>
      <c r="H206" s="33"/>
      <c r="I206" s="36">
        <v>400</v>
      </c>
      <c r="J206" s="33"/>
      <c r="K206" s="33"/>
      <c r="L206" s="33" t="s">
        <v>411</v>
      </c>
      <c r="M206" s="33" t="s">
        <v>217</v>
      </c>
      <c r="N206" s="30"/>
      <c r="O206" s="30"/>
      <c r="P206" s="30"/>
    </row>
    <row r="207" spans="1:16" s="30" customFormat="1" ht="72">
      <c r="A207" s="37" t="s">
        <v>213</v>
      </c>
      <c r="B207" s="37" t="s">
        <v>214</v>
      </c>
      <c r="C207" s="38">
        <v>1030299</v>
      </c>
      <c r="D207" s="38"/>
      <c r="E207" s="39">
        <v>10568</v>
      </c>
      <c r="F207" s="38" t="s">
        <v>422</v>
      </c>
      <c r="G207" s="39">
        <v>1</v>
      </c>
      <c r="H207" s="38" t="s">
        <v>423</v>
      </c>
      <c r="I207" s="40">
        <v>400</v>
      </c>
      <c r="J207" s="38" t="s">
        <v>14</v>
      </c>
      <c r="K207" s="38" t="s">
        <v>146</v>
      </c>
      <c r="L207" s="38" t="s">
        <v>411</v>
      </c>
      <c r="M207" s="38"/>
    </row>
    <row r="208" spans="1:16" s="41" customFormat="1" ht="72">
      <c r="A208" s="32" t="s">
        <v>213</v>
      </c>
      <c r="B208" s="32" t="s">
        <v>214</v>
      </c>
      <c r="C208" s="33">
        <v>1030299</v>
      </c>
      <c r="D208" s="33"/>
      <c r="E208" s="34">
        <v>10568</v>
      </c>
      <c r="F208" s="33" t="s">
        <v>422</v>
      </c>
      <c r="G208" s="35"/>
      <c r="H208" s="33"/>
      <c r="I208" s="36">
        <v>100</v>
      </c>
      <c r="J208" s="33"/>
      <c r="K208" s="33"/>
      <c r="L208" s="33" t="s">
        <v>411</v>
      </c>
      <c r="M208" s="33" t="s">
        <v>381</v>
      </c>
      <c r="N208" s="30"/>
      <c r="O208" s="30"/>
      <c r="P208" s="30"/>
    </row>
    <row r="209" spans="1:16" s="30" customFormat="1" ht="72">
      <c r="A209" s="37" t="s">
        <v>213</v>
      </c>
      <c r="B209" s="37" t="s">
        <v>214</v>
      </c>
      <c r="C209" s="38">
        <v>1030299</v>
      </c>
      <c r="D209" s="38"/>
      <c r="E209" s="39">
        <v>10568</v>
      </c>
      <c r="F209" s="38" t="s">
        <v>422</v>
      </c>
      <c r="G209" s="39">
        <v>1</v>
      </c>
      <c r="H209" s="38" t="s">
        <v>423</v>
      </c>
      <c r="I209" s="40">
        <v>100</v>
      </c>
      <c r="J209" s="38" t="s">
        <v>14</v>
      </c>
      <c r="K209" s="38" t="s">
        <v>146</v>
      </c>
      <c r="L209" s="38" t="s">
        <v>411</v>
      </c>
      <c r="M209" s="38"/>
    </row>
    <row r="210" spans="1:16" s="41" customFormat="1" ht="72">
      <c r="A210" s="32" t="s">
        <v>213</v>
      </c>
      <c r="B210" s="32" t="s">
        <v>311</v>
      </c>
      <c r="C210" s="33">
        <v>1030102</v>
      </c>
      <c r="D210" s="33">
        <v>1030102008</v>
      </c>
      <c r="E210" s="34">
        <v>10081</v>
      </c>
      <c r="F210" s="33" t="s">
        <v>424</v>
      </c>
      <c r="G210" s="35"/>
      <c r="H210" s="33"/>
      <c r="I210" s="36">
        <v>5000</v>
      </c>
      <c r="J210" s="33"/>
      <c r="K210" s="33"/>
      <c r="L210" s="33" t="s">
        <v>425</v>
      </c>
      <c r="M210" s="33" t="s">
        <v>217</v>
      </c>
      <c r="N210" s="30"/>
      <c r="O210" s="30"/>
      <c r="P210" s="30"/>
    </row>
    <row r="211" spans="1:16" s="30" customFormat="1" ht="72">
      <c r="A211" s="37" t="s">
        <v>213</v>
      </c>
      <c r="B211" s="37" t="s">
        <v>311</v>
      </c>
      <c r="C211" s="38">
        <v>1030102</v>
      </c>
      <c r="D211" s="38">
        <v>1030102008</v>
      </c>
      <c r="E211" s="39">
        <v>10081</v>
      </c>
      <c r="F211" s="38" t="s">
        <v>424</v>
      </c>
      <c r="G211" s="39">
        <v>1</v>
      </c>
      <c r="H211" s="38" t="s">
        <v>426</v>
      </c>
      <c r="I211" s="40">
        <v>5000</v>
      </c>
      <c r="J211" s="38" t="s">
        <v>166</v>
      </c>
      <c r="K211" s="38" t="s">
        <v>43</v>
      </c>
      <c r="L211" s="38" t="s">
        <v>425</v>
      </c>
      <c r="M211" s="38"/>
    </row>
    <row r="212" spans="1:16" s="41" customFormat="1" ht="72">
      <c r="A212" s="32" t="s">
        <v>213</v>
      </c>
      <c r="B212" s="32" t="s">
        <v>213</v>
      </c>
      <c r="C212" s="33">
        <v>1030299</v>
      </c>
      <c r="D212" s="33">
        <v>1030299011</v>
      </c>
      <c r="E212" s="34">
        <v>10091</v>
      </c>
      <c r="F212" s="33" t="s">
        <v>427</v>
      </c>
      <c r="G212" s="35"/>
      <c r="H212" s="33"/>
      <c r="I212" s="36">
        <f>1000-500</f>
        <v>500</v>
      </c>
      <c r="J212" s="33"/>
      <c r="K212" s="33"/>
      <c r="L212" s="33" t="s">
        <v>425</v>
      </c>
      <c r="M212" s="33" t="s">
        <v>217</v>
      </c>
      <c r="N212" s="30"/>
      <c r="O212" s="30"/>
      <c r="P212" s="30"/>
    </row>
    <row r="213" spans="1:16" s="30" customFormat="1" ht="72">
      <c r="A213" s="37" t="s">
        <v>213</v>
      </c>
      <c r="B213" s="37" t="s">
        <v>213</v>
      </c>
      <c r="C213" s="38">
        <v>1030299</v>
      </c>
      <c r="D213" s="38">
        <v>1030299011</v>
      </c>
      <c r="E213" s="39">
        <v>10091</v>
      </c>
      <c r="F213" s="38" t="s">
        <v>427</v>
      </c>
      <c r="G213" s="39">
        <v>1</v>
      </c>
      <c r="H213" s="38" t="s">
        <v>428</v>
      </c>
      <c r="I213" s="40">
        <v>500</v>
      </c>
      <c r="J213" s="38" t="s">
        <v>14</v>
      </c>
      <c r="K213" s="38" t="s">
        <v>429</v>
      </c>
      <c r="L213" s="38" t="s">
        <v>425</v>
      </c>
      <c r="M213" s="38"/>
    </row>
    <row r="214" spans="1:16" s="41" customFormat="1" ht="72">
      <c r="A214" s="32" t="s">
        <v>213</v>
      </c>
      <c r="B214" s="32" t="s">
        <v>213</v>
      </c>
      <c r="C214" s="33">
        <v>1030201</v>
      </c>
      <c r="D214" s="33">
        <v>1030201001</v>
      </c>
      <c r="E214" s="34">
        <v>10117</v>
      </c>
      <c r="F214" s="33" t="s">
        <v>430</v>
      </c>
      <c r="G214" s="35"/>
      <c r="H214" s="33"/>
      <c r="I214" s="36">
        <v>147074.85999999999</v>
      </c>
      <c r="J214" s="33"/>
      <c r="K214" s="45"/>
      <c r="L214" s="33" t="s">
        <v>425</v>
      </c>
      <c r="M214" s="33" t="s">
        <v>217</v>
      </c>
      <c r="N214" s="30"/>
      <c r="O214" s="30"/>
      <c r="P214" s="30"/>
    </row>
    <row r="215" spans="1:16" s="30" customFormat="1" ht="72">
      <c r="A215" s="37" t="s">
        <v>213</v>
      </c>
      <c r="B215" s="37" t="s">
        <v>213</v>
      </c>
      <c r="C215" s="38">
        <v>1030201</v>
      </c>
      <c r="D215" s="38">
        <v>1030201001</v>
      </c>
      <c r="E215" s="39">
        <v>10117</v>
      </c>
      <c r="F215" s="38" t="s">
        <v>430</v>
      </c>
      <c r="G215" s="39">
        <v>1</v>
      </c>
      <c r="H215" s="38" t="s">
        <v>431</v>
      </c>
      <c r="I215" s="40">
        <v>147074.85999999999</v>
      </c>
      <c r="J215" s="38" t="s">
        <v>14</v>
      </c>
      <c r="K215" s="38" t="s">
        <v>37</v>
      </c>
      <c r="L215" s="38" t="s">
        <v>425</v>
      </c>
      <c r="M215" s="38"/>
    </row>
    <row r="216" spans="1:16" s="41" customFormat="1" ht="72">
      <c r="A216" s="32" t="s">
        <v>213</v>
      </c>
      <c r="B216" s="32" t="s">
        <v>213</v>
      </c>
      <c r="C216" s="33">
        <v>1030201</v>
      </c>
      <c r="D216" s="33">
        <v>1030201002</v>
      </c>
      <c r="E216" s="34">
        <v>10118</v>
      </c>
      <c r="F216" s="33" t="s">
        <v>432</v>
      </c>
      <c r="G216" s="35"/>
      <c r="H216" s="33"/>
      <c r="I216" s="36">
        <v>1500</v>
      </c>
      <c r="J216" s="33"/>
      <c r="K216" s="33"/>
      <c r="L216" s="33" t="s">
        <v>425</v>
      </c>
      <c r="M216" s="33" t="s">
        <v>217</v>
      </c>
      <c r="N216" s="30"/>
      <c r="O216" s="30"/>
      <c r="P216" s="30"/>
    </row>
    <row r="217" spans="1:16" s="30" customFormat="1" ht="72">
      <c r="A217" s="37" t="s">
        <v>213</v>
      </c>
      <c r="B217" s="37" t="s">
        <v>213</v>
      </c>
      <c r="C217" s="38">
        <v>1030201</v>
      </c>
      <c r="D217" s="38">
        <v>1030201002</v>
      </c>
      <c r="E217" s="39">
        <v>10118</v>
      </c>
      <c r="F217" s="38" t="s">
        <v>432</v>
      </c>
      <c r="G217" s="39">
        <v>1</v>
      </c>
      <c r="H217" s="38" t="s">
        <v>433</v>
      </c>
      <c r="I217" s="40">
        <v>1500</v>
      </c>
      <c r="J217" s="38" t="s">
        <v>14</v>
      </c>
      <c r="K217" s="38" t="s">
        <v>37</v>
      </c>
      <c r="L217" s="38" t="s">
        <v>425</v>
      </c>
      <c r="M217" s="38"/>
    </row>
    <row r="218" spans="1:16" s="41" customFormat="1" ht="72">
      <c r="A218" s="32" t="s">
        <v>213</v>
      </c>
      <c r="B218" s="32" t="s">
        <v>213</v>
      </c>
      <c r="C218" s="33">
        <v>1030202</v>
      </c>
      <c r="D218" s="33">
        <v>1030202001</v>
      </c>
      <c r="E218" s="34">
        <v>10121</v>
      </c>
      <c r="F218" s="33" t="s">
        <v>434</v>
      </c>
      <c r="G218" s="35"/>
      <c r="H218" s="33"/>
      <c r="I218" s="36">
        <v>4000</v>
      </c>
      <c r="J218" s="33"/>
      <c r="K218" s="33"/>
      <c r="L218" s="33" t="s">
        <v>425</v>
      </c>
      <c r="M218" s="33" t="s">
        <v>217</v>
      </c>
      <c r="N218" s="30"/>
      <c r="O218" s="30"/>
      <c r="P218" s="30"/>
    </row>
    <row r="219" spans="1:16" s="30" customFormat="1" ht="72">
      <c r="A219" s="37" t="s">
        <v>213</v>
      </c>
      <c r="B219" s="37" t="s">
        <v>213</v>
      </c>
      <c r="C219" s="38">
        <v>1030202</v>
      </c>
      <c r="D219" s="38">
        <v>1030202001</v>
      </c>
      <c r="E219" s="39">
        <v>10121</v>
      </c>
      <c r="F219" s="38" t="s">
        <v>434</v>
      </c>
      <c r="G219" s="39">
        <v>1</v>
      </c>
      <c r="H219" s="38" t="s">
        <v>435</v>
      </c>
      <c r="I219" s="40">
        <v>4000</v>
      </c>
      <c r="J219" s="38" t="s">
        <v>14</v>
      </c>
      <c r="K219" s="38" t="s">
        <v>37</v>
      </c>
      <c r="L219" s="38" t="s">
        <v>425</v>
      </c>
      <c r="M219" s="38"/>
    </row>
    <row r="220" spans="1:16" s="41" customFormat="1" ht="72">
      <c r="A220" s="32" t="s">
        <v>213</v>
      </c>
      <c r="B220" s="32" t="s">
        <v>213</v>
      </c>
      <c r="C220" s="33">
        <v>1030211</v>
      </c>
      <c r="D220" s="33"/>
      <c r="E220" s="34">
        <v>10123</v>
      </c>
      <c r="F220" s="33" t="s">
        <v>436</v>
      </c>
      <c r="G220" s="35"/>
      <c r="H220" s="33"/>
      <c r="I220" s="36">
        <v>40000</v>
      </c>
      <c r="J220" s="33"/>
      <c r="K220" s="33"/>
      <c r="L220" s="33" t="s">
        <v>425</v>
      </c>
      <c r="M220" s="33" t="s">
        <v>217</v>
      </c>
      <c r="N220" s="30"/>
      <c r="O220" s="30"/>
      <c r="P220" s="30"/>
    </row>
    <row r="221" spans="1:16" s="30" customFormat="1" ht="72">
      <c r="A221" s="37" t="s">
        <v>213</v>
      </c>
      <c r="B221" s="37" t="s">
        <v>213</v>
      </c>
      <c r="C221" s="38">
        <v>1030211</v>
      </c>
      <c r="D221" s="38"/>
      <c r="E221" s="39">
        <v>10123</v>
      </c>
      <c r="F221" s="38" t="s">
        <v>436</v>
      </c>
      <c r="G221" s="39">
        <v>1</v>
      </c>
      <c r="H221" s="38" t="s">
        <v>437</v>
      </c>
      <c r="I221" s="40">
        <v>1300</v>
      </c>
      <c r="J221" s="38" t="s">
        <v>14</v>
      </c>
      <c r="K221" s="38" t="s">
        <v>429</v>
      </c>
      <c r="L221" s="38" t="s">
        <v>425</v>
      </c>
      <c r="M221" s="38"/>
    </row>
    <row r="222" spans="1:16" s="41" customFormat="1" ht="72">
      <c r="A222" s="37" t="s">
        <v>213</v>
      </c>
      <c r="B222" s="37" t="s">
        <v>213</v>
      </c>
      <c r="C222" s="38">
        <v>1030211</v>
      </c>
      <c r="D222" s="38"/>
      <c r="E222" s="39">
        <v>10123</v>
      </c>
      <c r="F222" s="38" t="s">
        <v>436</v>
      </c>
      <c r="G222" s="39">
        <v>1</v>
      </c>
      <c r="H222" s="38" t="s">
        <v>438</v>
      </c>
      <c r="I222" s="40">
        <v>38700</v>
      </c>
      <c r="J222" s="38" t="s">
        <v>14</v>
      </c>
      <c r="K222" s="38" t="s">
        <v>429</v>
      </c>
      <c r="L222" s="38" t="s">
        <v>425</v>
      </c>
      <c r="M222" s="38"/>
      <c r="N222" s="30"/>
      <c r="O222" s="30"/>
      <c r="P222" s="30"/>
    </row>
    <row r="223" spans="1:16" s="30" customFormat="1" ht="72">
      <c r="A223" s="32" t="s">
        <v>213</v>
      </c>
      <c r="B223" s="32" t="s">
        <v>213</v>
      </c>
      <c r="C223" s="33">
        <v>1040102</v>
      </c>
      <c r="D223" s="33"/>
      <c r="E223" s="34">
        <v>10125</v>
      </c>
      <c r="F223" s="33" t="s">
        <v>439</v>
      </c>
      <c r="G223" s="35"/>
      <c r="H223" s="33"/>
      <c r="I223" s="36">
        <v>20000</v>
      </c>
      <c r="J223" s="33"/>
      <c r="K223" s="33"/>
      <c r="L223" s="33" t="s">
        <v>425</v>
      </c>
      <c r="M223" s="33" t="s">
        <v>217</v>
      </c>
    </row>
    <row r="224" spans="1:16" s="41" customFormat="1" ht="72">
      <c r="A224" s="37" t="s">
        <v>213</v>
      </c>
      <c r="B224" s="37" t="s">
        <v>213</v>
      </c>
      <c r="C224" s="38">
        <v>1040102</v>
      </c>
      <c r="D224" s="38"/>
      <c r="E224" s="39">
        <v>10125</v>
      </c>
      <c r="F224" s="38" t="s">
        <v>439</v>
      </c>
      <c r="G224" s="39">
        <v>1</v>
      </c>
      <c r="H224" s="38" t="s">
        <v>440</v>
      </c>
      <c r="I224" s="40">
        <v>20000</v>
      </c>
      <c r="J224" s="38" t="s">
        <v>14</v>
      </c>
      <c r="K224" s="38" t="s">
        <v>429</v>
      </c>
      <c r="L224" s="38" t="s">
        <v>425</v>
      </c>
      <c r="M224" s="38"/>
      <c r="N224" s="30"/>
      <c r="O224" s="30"/>
      <c r="P224" s="30"/>
    </row>
    <row r="225" spans="1:16" s="30" customFormat="1" ht="72">
      <c r="A225" s="32" t="s">
        <v>213</v>
      </c>
      <c r="B225" s="32" t="s">
        <v>213</v>
      </c>
      <c r="C225" s="33">
        <v>1040205</v>
      </c>
      <c r="D225" s="33"/>
      <c r="E225" s="34">
        <v>10127</v>
      </c>
      <c r="F225" s="33" t="s">
        <v>441</v>
      </c>
      <c r="G225" s="35"/>
      <c r="H225" s="33"/>
      <c r="I225" s="36">
        <v>19000</v>
      </c>
      <c r="J225" s="33"/>
      <c r="K225" s="45"/>
      <c r="L225" s="33" t="s">
        <v>425</v>
      </c>
      <c r="M225" s="33" t="s">
        <v>217</v>
      </c>
    </row>
    <row r="226" spans="1:16" s="41" customFormat="1" ht="72">
      <c r="A226" s="37" t="s">
        <v>213</v>
      </c>
      <c r="B226" s="37" t="s">
        <v>213</v>
      </c>
      <c r="C226" s="38">
        <v>1040205</v>
      </c>
      <c r="D226" s="38"/>
      <c r="E226" s="39">
        <v>10127</v>
      </c>
      <c r="F226" s="38" t="s">
        <v>441</v>
      </c>
      <c r="G226" s="39">
        <v>1</v>
      </c>
      <c r="H226" s="38" t="s">
        <v>442</v>
      </c>
      <c r="I226" s="40">
        <v>19000</v>
      </c>
      <c r="J226" s="38" t="s">
        <v>14</v>
      </c>
      <c r="K226" s="38" t="s">
        <v>429</v>
      </c>
      <c r="L226" s="38" t="s">
        <v>425</v>
      </c>
      <c r="M226" s="38"/>
      <c r="N226" s="30"/>
      <c r="O226" s="30"/>
      <c r="P226" s="30"/>
    </row>
    <row r="227" spans="1:16" s="30" customFormat="1" ht="72">
      <c r="A227" s="32" t="s">
        <v>213</v>
      </c>
      <c r="B227" s="32" t="s">
        <v>213</v>
      </c>
      <c r="C227" s="33">
        <v>1030202</v>
      </c>
      <c r="D227" s="33">
        <v>1030202005</v>
      </c>
      <c r="E227" s="34">
        <v>10128</v>
      </c>
      <c r="F227" s="33" t="s">
        <v>443</v>
      </c>
      <c r="G227" s="35"/>
      <c r="H227" s="33"/>
      <c r="I227" s="36">
        <v>4000</v>
      </c>
      <c r="J227" s="33"/>
      <c r="K227" s="33"/>
      <c r="L227" s="33" t="s">
        <v>425</v>
      </c>
      <c r="M227" s="33" t="s">
        <v>217</v>
      </c>
    </row>
    <row r="228" spans="1:16" s="41" customFormat="1" ht="72">
      <c r="A228" s="37" t="s">
        <v>213</v>
      </c>
      <c r="B228" s="37" t="s">
        <v>213</v>
      </c>
      <c r="C228" s="38">
        <v>1030202</v>
      </c>
      <c r="D228" s="38">
        <v>1030202005</v>
      </c>
      <c r="E228" s="39">
        <v>10128</v>
      </c>
      <c r="F228" s="38" t="s">
        <v>443</v>
      </c>
      <c r="G228" s="39">
        <v>1</v>
      </c>
      <c r="H228" s="38" t="s">
        <v>444</v>
      </c>
      <c r="I228" s="40">
        <v>4000</v>
      </c>
      <c r="J228" s="38" t="s">
        <v>14</v>
      </c>
      <c r="K228" s="38" t="s">
        <v>429</v>
      </c>
      <c r="L228" s="38" t="s">
        <v>425</v>
      </c>
      <c r="M228" s="38"/>
      <c r="N228" s="30"/>
      <c r="O228" s="30"/>
      <c r="P228" s="30"/>
    </row>
    <row r="229" spans="1:16" s="30" customFormat="1" ht="72">
      <c r="A229" s="32" t="s">
        <v>213</v>
      </c>
      <c r="B229" s="32" t="s">
        <v>213</v>
      </c>
      <c r="C229" s="33">
        <v>1030211</v>
      </c>
      <c r="D229" s="33"/>
      <c r="E229" s="34">
        <v>10129</v>
      </c>
      <c r="F229" s="33" t="s">
        <v>445</v>
      </c>
      <c r="G229" s="35"/>
      <c r="H229" s="33"/>
      <c r="I229" s="36">
        <v>3750</v>
      </c>
      <c r="J229" s="33"/>
      <c r="K229" s="33"/>
      <c r="L229" s="33" t="s">
        <v>425</v>
      </c>
      <c r="M229" s="33" t="s">
        <v>217</v>
      </c>
    </row>
    <row r="230" spans="1:16" s="41" customFormat="1" ht="72">
      <c r="A230" s="37" t="s">
        <v>213</v>
      </c>
      <c r="B230" s="37" t="s">
        <v>213</v>
      </c>
      <c r="C230" s="38">
        <v>1030211</v>
      </c>
      <c r="D230" s="38"/>
      <c r="E230" s="39">
        <v>10129</v>
      </c>
      <c r="F230" s="38" t="s">
        <v>445</v>
      </c>
      <c r="G230" s="39">
        <v>1</v>
      </c>
      <c r="H230" s="38" t="s">
        <v>444</v>
      </c>
      <c r="I230" s="40">
        <v>3750</v>
      </c>
      <c r="J230" s="38" t="s">
        <v>14</v>
      </c>
      <c r="K230" s="38" t="s">
        <v>429</v>
      </c>
      <c r="L230" s="38" t="s">
        <v>425</v>
      </c>
      <c r="M230" s="38"/>
      <c r="N230" s="30"/>
      <c r="O230" s="30"/>
      <c r="P230" s="30"/>
    </row>
    <row r="231" spans="1:16" s="30" customFormat="1" ht="72">
      <c r="A231" s="32" t="s">
        <v>213</v>
      </c>
      <c r="B231" s="32" t="s">
        <v>213</v>
      </c>
      <c r="C231" s="33">
        <v>1030299</v>
      </c>
      <c r="D231" s="33"/>
      <c r="E231" s="34">
        <v>10133</v>
      </c>
      <c r="F231" s="33" t="s">
        <v>446</v>
      </c>
      <c r="G231" s="35"/>
      <c r="H231" s="33"/>
      <c r="I231" s="36">
        <v>69000</v>
      </c>
      <c r="J231" s="33"/>
      <c r="K231" s="33"/>
      <c r="L231" s="33" t="s">
        <v>425</v>
      </c>
      <c r="M231" s="33" t="s">
        <v>217</v>
      </c>
    </row>
    <row r="232" spans="1:16" s="41" customFormat="1" ht="72">
      <c r="A232" s="37" t="s">
        <v>213</v>
      </c>
      <c r="B232" s="37" t="s">
        <v>213</v>
      </c>
      <c r="C232" s="38">
        <v>1030299</v>
      </c>
      <c r="D232" s="38"/>
      <c r="E232" s="39">
        <v>10133</v>
      </c>
      <c r="F232" s="38" t="s">
        <v>446</v>
      </c>
      <c r="G232" s="39">
        <v>1</v>
      </c>
      <c r="H232" s="38" t="s">
        <v>447</v>
      </c>
      <c r="I232" s="40">
        <v>69000</v>
      </c>
      <c r="J232" s="38" t="s">
        <v>14</v>
      </c>
      <c r="K232" s="38" t="s">
        <v>448</v>
      </c>
      <c r="L232" s="38" t="s">
        <v>425</v>
      </c>
      <c r="M232" s="38"/>
      <c r="N232" s="30"/>
      <c r="O232" s="30"/>
      <c r="P232" s="30"/>
    </row>
    <row r="233" spans="1:16" s="30" customFormat="1" ht="72">
      <c r="A233" s="32" t="s">
        <v>213</v>
      </c>
      <c r="B233" s="32" t="s">
        <v>213</v>
      </c>
      <c r="C233" s="33">
        <v>1030299</v>
      </c>
      <c r="D233" s="33"/>
      <c r="E233" s="34">
        <v>10133</v>
      </c>
      <c r="F233" s="33" t="s">
        <v>446</v>
      </c>
      <c r="G233" s="35"/>
      <c r="H233" s="33"/>
      <c r="I233" s="36">
        <v>34733.379999999997</v>
      </c>
      <c r="J233" s="33"/>
      <c r="K233" s="33"/>
      <c r="L233" s="33" t="s">
        <v>425</v>
      </c>
      <c r="M233" s="33" t="s">
        <v>381</v>
      </c>
    </row>
    <row r="234" spans="1:16" s="41" customFormat="1" ht="72">
      <c r="A234" s="37" t="s">
        <v>213</v>
      </c>
      <c r="B234" s="37" t="s">
        <v>213</v>
      </c>
      <c r="C234" s="38">
        <v>1030299</v>
      </c>
      <c r="D234" s="38"/>
      <c r="E234" s="39">
        <v>10133</v>
      </c>
      <c r="F234" s="38" t="s">
        <v>446</v>
      </c>
      <c r="G234" s="39">
        <v>1</v>
      </c>
      <c r="H234" s="38" t="s">
        <v>447</v>
      </c>
      <c r="I234" s="40">
        <v>34733.379999999997</v>
      </c>
      <c r="J234" s="38" t="s">
        <v>14</v>
      </c>
      <c r="K234" s="38" t="s">
        <v>448</v>
      </c>
      <c r="L234" s="38" t="s">
        <v>425</v>
      </c>
      <c r="M234" s="38"/>
      <c r="N234" s="30"/>
      <c r="O234" s="30"/>
      <c r="P234" s="30"/>
    </row>
    <row r="235" spans="1:16" s="30" customFormat="1" ht="72">
      <c r="A235" s="32" t="s">
        <v>213</v>
      </c>
      <c r="B235" s="32" t="s">
        <v>213</v>
      </c>
      <c r="C235" s="33">
        <v>1030211</v>
      </c>
      <c r="D235" s="33"/>
      <c r="E235" s="34">
        <v>10134</v>
      </c>
      <c r="F235" s="33" t="s">
        <v>449</v>
      </c>
      <c r="G235" s="35"/>
      <c r="H235" s="33"/>
      <c r="I235" s="36">
        <f>31390-21000</f>
        <v>10390</v>
      </c>
      <c r="J235" s="33"/>
      <c r="K235" s="33"/>
      <c r="L235" s="33" t="s">
        <v>425</v>
      </c>
      <c r="M235" s="33" t="s">
        <v>217</v>
      </c>
    </row>
    <row r="236" spans="1:16" s="41" customFormat="1" ht="72">
      <c r="A236" s="37" t="s">
        <v>213</v>
      </c>
      <c r="B236" s="37" t="s">
        <v>213</v>
      </c>
      <c r="C236" s="38">
        <v>1030211</v>
      </c>
      <c r="D236" s="38"/>
      <c r="E236" s="39">
        <v>10134</v>
      </c>
      <c r="F236" s="38" t="s">
        <v>449</v>
      </c>
      <c r="G236" s="39">
        <v>1</v>
      </c>
      <c r="H236" s="38" t="s">
        <v>450</v>
      </c>
      <c r="I236" s="40">
        <f>31390-21000</f>
        <v>10390</v>
      </c>
      <c r="J236" s="38" t="s">
        <v>14</v>
      </c>
      <c r="K236" s="38" t="s">
        <v>429</v>
      </c>
      <c r="L236" s="38" t="s">
        <v>425</v>
      </c>
      <c r="M236" s="38"/>
      <c r="N236" s="30"/>
      <c r="O236" s="30"/>
      <c r="P236" s="30"/>
    </row>
    <row r="237" spans="1:16" s="30" customFormat="1" ht="72">
      <c r="A237" s="32" t="s">
        <v>213</v>
      </c>
      <c r="B237" s="32" t="s">
        <v>213</v>
      </c>
      <c r="C237" s="33">
        <v>1030211</v>
      </c>
      <c r="D237" s="33"/>
      <c r="E237" s="34">
        <v>10134</v>
      </c>
      <c r="F237" s="33" t="s">
        <v>449</v>
      </c>
      <c r="G237" s="35"/>
      <c r="H237" s="33"/>
      <c r="I237" s="36">
        <v>6949</v>
      </c>
      <c r="J237" s="33"/>
      <c r="K237" s="33"/>
      <c r="L237" s="33" t="s">
        <v>425</v>
      </c>
      <c r="M237" s="33" t="s">
        <v>381</v>
      </c>
    </row>
    <row r="238" spans="1:16" s="41" customFormat="1" ht="72">
      <c r="A238" s="37" t="s">
        <v>213</v>
      </c>
      <c r="B238" s="37" t="s">
        <v>213</v>
      </c>
      <c r="C238" s="38">
        <v>1030211</v>
      </c>
      <c r="D238" s="38"/>
      <c r="E238" s="39">
        <v>10134</v>
      </c>
      <c r="F238" s="38" t="s">
        <v>449</v>
      </c>
      <c r="G238" s="39">
        <v>1</v>
      </c>
      <c r="H238" s="38" t="s">
        <v>450</v>
      </c>
      <c r="I238" s="40">
        <v>6949</v>
      </c>
      <c r="J238" s="38" t="s">
        <v>14</v>
      </c>
      <c r="K238" s="38" t="s">
        <v>429</v>
      </c>
      <c r="L238" s="38" t="s">
        <v>425</v>
      </c>
      <c r="M238" s="38"/>
      <c r="N238" s="30"/>
      <c r="O238" s="30"/>
      <c r="P238" s="30"/>
    </row>
    <row r="239" spans="1:16" s="30" customFormat="1" ht="72">
      <c r="A239" s="32" t="s">
        <v>213</v>
      </c>
      <c r="B239" s="32" t="s">
        <v>213</v>
      </c>
      <c r="C239" s="33">
        <v>1040102</v>
      </c>
      <c r="D239" s="33"/>
      <c r="E239" s="34">
        <v>10136</v>
      </c>
      <c r="F239" s="33" t="s">
        <v>451</v>
      </c>
      <c r="G239" s="35"/>
      <c r="H239" s="33"/>
      <c r="I239" s="36">
        <v>13000</v>
      </c>
      <c r="J239" s="33"/>
      <c r="K239" s="33"/>
      <c r="L239" s="33" t="s">
        <v>425</v>
      </c>
      <c r="M239" s="33" t="s">
        <v>217</v>
      </c>
    </row>
    <row r="240" spans="1:16" s="41" customFormat="1" ht="72">
      <c r="A240" s="37" t="s">
        <v>213</v>
      </c>
      <c r="B240" s="37" t="s">
        <v>213</v>
      </c>
      <c r="C240" s="38">
        <v>1040102</v>
      </c>
      <c r="D240" s="38"/>
      <c r="E240" s="39">
        <v>10136</v>
      </c>
      <c r="F240" s="38" t="s">
        <v>451</v>
      </c>
      <c r="G240" s="39">
        <v>1</v>
      </c>
      <c r="H240" s="38" t="s">
        <v>440</v>
      </c>
      <c r="I240" s="40">
        <v>13000</v>
      </c>
      <c r="J240" s="38" t="s">
        <v>14</v>
      </c>
      <c r="K240" s="38" t="s">
        <v>429</v>
      </c>
      <c r="L240" s="38" t="s">
        <v>425</v>
      </c>
      <c r="M240" s="38"/>
      <c r="N240" s="30"/>
      <c r="O240" s="30"/>
      <c r="P240" s="30"/>
    </row>
    <row r="241" spans="1:16" s="30" customFormat="1" ht="72">
      <c r="A241" s="32" t="s">
        <v>213</v>
      </c>
      <c r="B241" s="32" t="s">
        <v>213</v>
      </c>
      <c r="C241" s="33">
        <v>1040102</v>
      </c>
      <c r="D241" s="33"/>
      <c r="E241" s="34">
        <v>10136</v>
      </c>
      <c r="F241" s="33" t="s">
        <v>451</v>
      </c>
      <c r="G241" s="35"/>
      <c r="H241" s="33"/>
      <c r="I241" s="36">
        <v>6474.2</v>
      </c>
      <c r="J241" s="33"/>
      <c r="K241" s="33"/>
      <c r="L241" s="33" t="s">
        <v>425</v>
      </c>
      <c r="M241" s="33" t="s">
        <v>381</v>
      </c>
    </row>
    <row r="242" spans="1:16" s="41" customFormat="1" ht="72">
      <c r="A242" s="37" t="s">
        <v>213</v>
      </c>
      <c r="B242" s="37" t="s">
        <v>213</v>
      </c>
      <c r="C242" s="38">
        <v>1040102</v>
      </c>
      <c r="D242" s="38"/>
      <c r="E242" s="39">
        <v>10136</v>
      </c>
      <c r="F242" s="38" t="s">
        <v>451</v>
      </c>
      <c r="G242" s="39">
        <v>1</v>
      </c>
      <c r="H242" s="38" t="s">
        <v>440</v>
      </c>
      <c r="I242" s="40">
        <v>6474.2</v>
      </c>
      <c r="J242" s="38" t="s">
        <v>14</v>
      </c>
      <c r="K242" s="38" t="s">
        <v>429</v>
      </c>
      <c r="L242" s="38" t="s">
        <v>425</v>
      </c>
      <c r="M242" s="38"/>
      <c r="N242" s="30"/>
      <c r="O242" s="30"/>
      <c r="P242" s="30"/>
    </row>
    <row r="243" spans="1:16" s="30" customFormat="1" ht="72">
      <c r="A243" s="32" t="s">
        <v>213</v>
      </c>
      <c r="B243" s="32" t="s">
        <v>213</v>
      </c>
      <c r="C243" s="33">
        <v>1040102</v>
      </c>
      <c r="D243" s="33"/>
      <c r="E243" s="34">
        <v>10136</v>
      </c>
      <c r="F243" s="33" t="s">
        <v>451</v>
      </c>
      <c r="G243" s="35"/>
      <c r="H243" s="33"/>
      <c r="I243" s="36">
        <v>4200</v>
      </c>
      <c r="J243" s="33"/>
      <c r="K243" s="33"/>
      <c r="L243" s="33" t="s">
        <v>425</v>
      </c>
      <c r="M243" s="33" t="s">
        <v>248</v>
      </c>
    </row>
    <row r="244" spans="1:16" s="41" customFormat="1" ht="72">
      <c r="A244" s="37" t="s">
        <v>213</v>
      </c>
      <c r="B244" s="37" t="s">
        <v>213</v>
      </c>
      <c r="C244" s="38">
        <v>1040102</v>
      </c>
      <c r="D244" s="38"/>
      <c r="E244" s="39">
        <v>10136</v>
      </c>
      <c r="F244" s="38" t="s">
        <v>451</v>
      </c>
      <c r="G244" s="39">
        <v>1</v>
      </c>
      <c r="H244" s="38" t="s">
        <v>249</v>
      </c>
      <c r="I244" s="40">
        <v>4200</v>
      </c>
      <c r="J244" s="37" t="s">
        <v>250</v>
      </c>
      <c r="K244" s="38" t="s">
        <v>429</v>
      </c>
      <c r="L244" s="38" t="s">
        <v>425</v>
      </c>
      <c r="M244" s="38"/>
      <c r="N244" s="30"/>
      <c r="O244" s="30"/>
      <c r="P244" s="30"/>
    </row>
    <row r="245" spans="1:16" s="41" customFormat="1" ht="72">
      <c r="A245" s="32" t="s">
        <v>355</v>
      </c>
      <c r="B245" s="32" t="s">
        <v>311</v>
      </c>
      <c r="C245" s="33">
        <v>1030101</v>
      </c>
      <c r="D245" s="33">
        <v>1030101001</v>
      </c>
      <c r="E245" s="34">
        <v>10284</v>
      </c>
      <c r="F245" s="33" t="s">
        <v>452</v>
      </c>
      <c r="G245" s="35"/>
      <c r="H245" s="33"/>
      <c r="I245" s="36">
        <v>37215.29</v>
      </c>
      <c r="J245" s="33"/>
      <c r="K245" s="33"/>
      <c r="L245" s="33" t="s">
        <v>425</v>
      </c>
      <c r="M245" s="33" t="s">
        <v>217</v>
      </c>
      <c r="N245" s="30"/>
      <c r="O245" s="30"/>
      <c r="P245" s="30"/>
    </row>
    <row r="246" spans="1:16" s="30" customFormat="1" ht="72">
      <c r="A246" s="37" t="s">
        <v>355</v>
      </c>
      <c r="B246" s="37" t="s">
        <v>311</v>
      </c>
      <c r="C246" s="38">
        <v>1030101</v>
      </c>
      <c r="D246" s="38">
        <v>1030101001</v>
      </c>
      <c r="E246" s="39">
        <v>10284</v>
      </c>
      <c r="F246" s="38" t="s">
        <v>452</v>
      </c>
      <c r="G246" s="39">
        <v>1</v>
      </c>
      <c r="H246" s="38" t="s">
        <v>453</v>
      </c>
      <c r="I246" s="40">
        <v>28415.29</v>
      </c>
      <c r="J246" s="38" t="s">
        <v>87</v>
      </c>
      <c r="K246" s="38" t="s">
        <v>33</v>
      </c>
      <c r="L246" s="38" t="s">
        <v>425</v>
      </c>
      <c r="M246" s="38"/>
    </row>
    <row r="247" spans="1:16" s="41" customFormat="1" ht="72">
      <c r="A247" s="37" t="s">
        <v>355</v>
      </c>
      <c r="B247" s="37" t="s">
        <v>311</v>
      </c>
      <c r="C247" s="38">
        <v>1030101</v>
      </c>
      <c r="D247" s="38">
        <v>1030101001</v>
      </c>
      <c r="E247" s="39">
        <v>10284</v>
      </c>
      <c r="F247" s="38" t="s">
        <v>452</v>
      </c>
      <c r="G247" s="39">
        <v>2</v>
      </c>
      <c r="H247" s="38" t="s">
        <v>454</v>
      </c>
      <c r="I247" s="40">
        <v>4800</v>
      </c>
      <c r="J247" s="38" t="s">
        <v>87</v>
      </c>
      <c r="K247" s="38" t="s">
        <v>33</v>
      </c>
      <c r="L247" s="38" t="s">
        <v>425</v>
      </c>
      <c r="M247" s="38"/>
      <c r="N247" s="30"/>
      <c r="O247" s="30"/>
      <c r="P247" s="30"/>
    </row>
    <row r="248" spans="1:16" s="30" customFormat="1" ht="72">
      <c r="A248" s="37" t="s">
        <v>355</v>
      </c>
      <c r="B248" s="37" t="s">
        <v>311</v>
      </c>
      <c r="C248" s="38">
        <v>1030101</v>
      </c>
      <c r="D248" s="38">
        <v>1030101001</v>
      </c>
      <c r="E248" s="39">
        <v>10284</v>
      </c>
      <c r="F248" s="38" t="s">
        <v>452</v>
      </c>
      <c r="G248" s="39">
        <v>3</v>
      </c>
      <c r="H248" s="38" t="s">
        <v>455</v>
      </c>
      <c r="I248" s="40">
        <v>4000</v>
      </c>
      <c r="J248" s="38" t="s">
        <v>456</v>
      </c>
      <c r="K248" s="38" t="s">
        <v>33</v>
      </c>
      <c r="L248" s="38" t="s">
        <v>425</v>
      </c>
      <c r="M248" s="38"/>
    </row>
    <row r="249" spans="1:16" s="41" customFormat="1" ht="72">
      <c r="A249" s="32" t="s">
        <v>355</v>
      </c>
      <c r="B249" s="32" t="s">
        <v>311</v>
      </c>
      <c r="C249" s="33">
        <v>1030101</v>
      </c>
      <c r="D249" s="33">
        <v>1030101002</v>
      </c>
      <c r="E249" s="34">
        <v>10285</v>
      </c>
      <c r="F249" s="33" t="s">
        <v>457</v>
      </c>
      <c r="G249" s="35"/>
      <c r="H249" s="33"/>
      <c r="I249" s="36">
        <v>58000</v>
      </c>
      <c r="J249" s="33"/>
      <c r="K249" s="32"/>
      <c r="L249" s="33" t="s">
        <v>425</v>
      </c>
      <c r="M249" s="33" t="s">
        <v>217</v>
      </c>
      <c r="N249" s="30"/>
      <c r="O249" s="30"/>
      <c r="P249" s="30"/>
    </row>
    <row r="250" spans="1:16" s="30" customFormat="1" ht="72">
      <c r="A250" s="37" t="s">
        <v>355</v>
      </c>
      <c r="B250" s="37" t="s">
        <v>311</v>
      </c>
      <c r="C250" s="38">
        <v>1030101</v>
      </c>
      <c r="D250" s="38">
        <v>1030101002</v>
      </c>
      <c r="E250" s="39">
        <v>10285</v>
      </c>
      <c r="F250" s="38" t="s">
        <v>457</v>
      </c>
      <c r="G250" s="39">
        <v>1</v>
      </c>
      <c r="H250" s="38" t="s">
        <v>458</v>
      </c>
      <c r="I250" s="40">
        <v>58000</v>
      </c>
      <c r="J250" s="38" t="s">
        <v>459</v>
      </c>
      <c r="K250" s="38" t="s">
        <v>33</v>
      </c>
      <c r="L250" s="38" t="s">
        <v>425</v>
      </c>
      <c r="M250" s="38"/>
    </row>
    <row r="251" spans="1:16" s="41" customFormat="1" ht="72">
      <c r="A251" s="32" t="s">
        <v>355</v>
      </c>
      <c r="B251" s="32" t="s">
        <v>311</v>
      </c>
      <c r="C251" s="33">
        <v>1030101</v>
      </c>
      <c r="D251" s="33">
        <v>1030101002</v>
      </c>
      <c r="E251" s="34">
        <v>10285</v>
      </c>
      <c r="F251" s="33" t="s">
        <v>457</v>
      </c>
      <c r="G251" s="35"/>
      <c r="H251" s="33"/>
      <c r="I251" s="36">
        <v>11628.68</v>
      </c>
      <c r="J251" s="33"/>
      <c r="K251" s="32"/>
      <c r="L251" s="33" t="s">
        <v>425</v>
      </c>
      <c r="M251" s="33" t="s">
        <v>248</v>
      </c>
      <c r="N251" s="30"/>
      <c r="O251" s="30"/>
      <c r="P251" s="30"/>
    </row>
    <row r="252" spans="1:16" s="30" customFormat="1" ht="72">
      <c r="A252" s="37" t="s">
        <v>355</v>
      </c>
      <c r="B252" s="37" t="s">
        <v>311</v>
      </c>
      <c r="C252" s="38">
        <v>1030101</v>
      </c>
      <c r="D252" s="38">
        <v>1030101002</v>
      </c>
      <c r="E252" s="39">
        <v>10285</v>
      </c>
      <c r="F252" s="38" t="s">
        <v>457</v>
      </c>
      <c r="G252" s="39">
        <v>1</v>
      </c>
      <c r="H252" s="38" t="s">
        <v>249</v>
      </c>
      <c r="I252" s="40">
        <v>11628.68</v>
      </c>
      <c r="J252" s="37" t="s">
        <v>250</v>
      </c>
      <c r="K252" s="38" t="s">
        <v>33</v>
      </c>
      <c r="L252" s="38" t="s">
        <v>425</v>
      </c>
      <c r="M252" s="38"/>
    </row>
    <row r="253" spans="1:16" s="41" customFormat="1" ht="72">
      <c r="A253" s="32" t="s">
        <v>355</v>
      </c>
      <c r="B253" s="32" t="s">
        <v>311</v>
      </c>
      <c r="C253" s="33">
        <v>1030205</v>
      </c>
      <c r="D253" s="33">
        <v>1030205003</v>
      </c>
      <c r="E253" s="34">
        <v>10286</v>
      </c>
      <c r="F253" s="33" t="s">
        <v>460</v>
      </c>
      <c r="G253" s="35"/>
      <c r="H253" s="33"/>
      <c r="I253" s="36">
        <v>127237.84</v>
      </c>
      <c r="J253" s="33"/>
      <c r="K253" s="33"/>
      <c r="L253" s="33" t="s">
        <v>425</v>
      </c>
      <c r="M253" s="33" t="s">
        <v>217</v>
      </c>
      <c r="N253" s="30"/>
      <c r="O253" s="30"/>
      <c r="P253" s="30"/>
    </row>
    <row r="254" spans="1:16" s="41" customFormat="1" ht="72">
      <c r="A254" s="37" t="s">
        <v>355</v>
      </c>
      <c r="B254" s="37" t="s">
        <v>311</v>
      </c>
      <c r="C254" s="38">
        <v>1030205</v>
      </c>
      <c r="D254" s="38">
        <v>1030205003</v>
      </c>
      <c r="E254" s="39">
        <v>10286</v>
      </c>
      <c r="F254" s="38" t="s">
        <v>460</v>
      </c>
      <c r="G254" s="39">
        <v>1</v>
      </c>
      <c r="H254" s="38" t="s">
        <v>461</v>
      </c>
      <c r="I254" s="40">
        <v>5859.36</v>
      </c>
      <c r="J254" s="38" t="s">
        <v>462</v>
      </c>
      <c r="K254" s="38" t="s">
        <v>33</v>
      </c>
      <c r="L254" s="38" t="s">
        <v>425</v>
      </c>
      <c r="M254" s="38"/>
      <c r="N254" s="30"/>
      <c r="O254" s="30"/>
      <c r="P254" s="30"/>
    </row>
    <row r="255" spans="1:16" s="30" customFormat="1" ht="72">
      <c r="A255" s="37" t="s">
        <v>355</v>
      </c>
      <c r="B255" s="37" t="s">
        <v>311</v>
      </c>
      <c r="C255" s="38">
        <v>1030205</v>
      </c>
      <c r="D255" s="38">
        <v>1030205003</v>
      </c>
      <c r="E255" s="39">
        <v>10286</v>
      </c>
      <c r="F255" s="38" t="s">
        <v>460</v>
      </c>
      <c r="G255" s="39">
        <v>2</v>
      </c>
      <c r="H255" s="38" t="s">
        <v>463</v>
      </c>
      <c r="I255" s="40">
        <v>75650.66</v>
      </c>
      <c r="J255" s="38" t="s">
        <v>462</v>
      </c>
      <c r="K255" s="38" t="s">
        <v>33</v>
      </c>
      <c r="L255" s="38" t="s">
        <v>425</v>
      </c>
      <c r="M255" s="38"/>
    </row>
    <row r="256" spans="1:16" s="41" customFormat="1" ht="72">
      <c r="A256" s="37" t="s">
        <v>355</v>
      </c>
      <c r="B256" s="37" t="s">
        <v>311</v>
      </c>
      <c r="C256" s="38">
        <v>1030205</v>
      </c>
      <c r="D256" s="38">
        <v>1030205003</v>
      </c>
      <c r="E256" s="39">
        <v>10286</v>
      </c>
      <c r="F256" s="38" t="s">
        <v>460</v>
      </c>
      <c r="G256" s="39">
        <v>3</v>
      </c>
      <c r="H256" s="38" t="s">
        <v>464</v>
      </c>
      <c r="I256" s="40">
        <v>6260</v>
      </c>
      <c r="J256" s="38" t="s">
        <v>87</v>
      </c>
      <c r="K256" s="38" t="s">
        <v>33</v>
      </c>
      <c r="L256" s="38" t="s">
        <v>425</v>
      </c>
      <c r="M256" s="38"/>
      <c r="N256" s="30"/>
      <c r="O256" s="30"/>
      <c r="P256" s="30"/>
    </row>
    <row r="257" spans="1:16" s="30" customFormat="1" ht="72">
      <c r="A257" s="37" t="s">
        <v>355</v>
      </c>
      <c r="B257" s="37" t="s">
        <v>311</v>
      </c>
      <c r="C257" s="38">
        <v>1030205</v>
      </c>
      <c r="D257" s="38">
        <v>1030205003</v>
      </c>
      <c r="E257" s="39">
        <v>10286</v>
      </c>
      <c r="F257" s="38" t="s">
        <v>460</v>
      </c>
      <c r="G257" s="39">
        <v>4</v>
      </c>
      <c r="H257" s="38" t="s">
        <v>465</v>
      </c>
      <c r="I257" s="40">
        <v>4200</v>
      </c>
      <c r="J257" s="38" t="s">
        <v>466</v>
      </c>
      <c r="K257" s="38" t="s">
        <v>33</v>
      </c>
      <c r="L257" s="38" t="s">
        <v>425</v>
      </c>
      <c r="M257" s="38"/>
    </row>
    <row r="258" spans="1:16" s="41" customFormat="1" ht="72">
      <c r="A258" s="37" t="s">
        <v>355</v>
      </c>
      <c r="B258" s="37" t="s">
        <v>311</v>
      </c>
      <c r="C258" s="38">
        <v>1030205</v>
      </c>
      <c r="D258" s="38">
        <v>1030205003</v>
      </c>
      <c r="E258" s="39">
        <v>10286</v>
      </c>
      <c r="F258" s="38" t="s">
        <v>460</v>
      </c>
      <c r="G258" s="39">
        <v>5</v>
      </c>
      <c r="H258" s="38" t="s">
        <v>467</v>
      </c>
      <c r="I258" s="40">
        <v>12000</v>
      </c>
      <c r="J258" s="38" t="s">
        <v>456</v>
      </c>
      <c r="K258" s="38" t="s">
        <v>33</v>
      </c>
      <c r="L258" s="38" t="s">
        <v>425</v>
      </c>
      <c r="M258" s="38"/>
      <c r="N258" s="30"/>
      <c r="O258" s="30"/>
      <c r="P258" s="30"/>
    </row>
    <row r="259" spans="1:16" s="30" customFormat="1" ht="72">
      <c r="A259" s="37" t="s">
        <v>355</v>
      </c>
      <c r="B259" s="37" t="s">
        <v>311</v>
      </c>
      <c r="C259" s="38">
        <v>1030205</v>
      </c>
      <c r="D259" s="38">
        <v>1030205003</v>
      </c>
      <c r="E259" s="39">
        <v>10286</v>
      </c>
      <c r="F259" s="38" t="s">
        <v>460</v>
      </c>
      <c r="G259" s="39">
        <v>6</v>
      </c>
      <c r="H259" s="38" t="s">
        <v>468</v>
      </c>
      <c r="I259" s="40">
        <v>7031.5</v>
      </c>
      <c r="J259" s="38" t="s">
        <v>469</v>
      </c>
      <c r="K259" s="38" t="s">
        <v>33</v>
      </c>
      <c r="L259" s="38" t="s">
        <v>425</v>
      </c>
      <c r="M259" s="38"/>
    </row>
    <row r="260" spans="1:16" s="41" customFormat="1" ht="72">
      <c r="A260" s="37" t="s">
        <v>355</v>
      </c>
      <c r="B260" s="37" t="s">
        <v>311</v>
      </c>
      <c r="C260" s="38">
        <v>1030205</v>
      </c>
      <c r="D260" s="38">
        <v>1030205003</v>
      </c>
      <c r="E260" s="39">
        <v>10286</v>
      </c>
      <c r="F260" s="38" t="s">
        <v>460</v>
      </c>
      <c r="G260" s="39">
        <v>7</v>
      </c>
      <c r="H260" s="38" t="s">
        <v>470</v>
      </c>
      <c r="I260" s="40">
        <v>2504</v>
      </c>
      <c r="J260" s="38" t="s">
        <v>250</v>
      </c>
      <c r="K260" s="38" t="s">
        <v>33</v>
      </c>
      <c r="L260" s="38" t="s">
        <v>425</v>
      </c>
      <c r="M260" s="38"/>
      <c r="N260" s="30"/>
      <c r="O260" s="30"/>
      <c r="P260" s="30"/>
    </row>
    <row r="261" spans="1:16" s="41" customFormat="1" ht="72">
      <c r="A261" s="37" t="s">
        <v>355</v>
      </c>
      <c r="B261" s="37" t="s">
        <v>311</v>
      </c>
      <c r="C261" s="38">
        <v>1030205</v>
      </c>
      <c r="D261" s="38">
        <v>1030205003</v>
      </c>
      <c r="E261" s="39">
        <v>10286</v>
      </c>
      <c r="F261" s="38" t="s">
        <v>460</v>
      </c>
      <c r="G261" s="39">
        <v>8</v>
      </c>
      <c r="H261" s="38" t="s">
        <v>471</v>
      </c>
      <c r="I261" s="40">
        <v>688.6</v>
      </c>
      <c r="J261" s="38" t="s">
        <v>34</v>
      </c>
      <c r="K261" s="38" t="s">
        <v>33</v>
      </c>
      <c r="L261" s="38" t="s">
        <v>425</v>
      </c>
      <c r="M261" s="38"/>
      <c r="N261" s="30"/>
      <c r="O261" s="30"/>
      <c r="P261" s="30"/>
    </row>
    <row r="262" spans="1:16" s="30" customFormat="1" ht="72">
      <c r="A262" s="37" t="s">
        <v>355</v>
      </c>
      <c r="B262" s="37" t="s">
        <v>311</v>
      </c>
      <c r="C262" s="38">
        <v>1030205</v>
      </c>
      <c r="D262" s="38">
        <v>1030205003</v>
      </c>
      <c r="E262" s="39">
        <v>10286</v>
      </c>
      <c r="F262" s="38" t="s">
        <v>460</v>
      </c>
      <c r="G262" s="39">
        <v>9</v>
      </c>
      <c r="H262" s="38" t="s">
        <v>472</v>
      </c>
      <c r="I262" s="40">
        <v>106.42</v>
      </c>
      <c r="J262" s="38" t="s">
        <v>473</v>
      </c>
      <c r="K262" s="38" t="s">
        <v>33</v>
      </c>
      <c r="L262" s="38" t="s">
        <v>425</v>
      </c>
      <c r="M262" s="38"/>
    </row>
    <row r="263" spans="1:16" s="41" customFormat="1" ht="72">
      <c r="A263" s="37" t="s">
        <v>355</v>
      </c>
      <c r="B263" s="37" t="s">
        <v>311</v>
      </c>
      <c r="C263" s="38">
        <v>1030205</v>
      </c>
      <c r="D263" s="38">
        <v>1030205003</v>
      </c>
      <c r="E263" s="39">
        <v>10286</v>
      </c>
      <c r="F263" s="38" t="s">
        <v>460</v>
      </c>
      <c r="G263" s="39">
        <v>10</v>
      </c>
      <c r="H263" s="38" t="s">
        <v>474</v>
      </c>
      <c r="I263" s="40">
        <v>650</v>
      </c>
      <c r="J263" s="38" t="s">
        <v>250</v>
      </c>
      <c r="K263" s="38" t="s">
        <v>33</v>
      </c>
      <c r="L263" s="38" t="s">
        <v>425</v>
      </c>
      <c r="M263" s="38"/>
      <c r="N263" s="30"/>
      <c r="O263" s="30"/>
      <c r="P263" s="30"/>
    </row>
    <row r="264" spans="1:16" s="30" customFormat="1" ht="72">
      <c r="A264" s="37" t="s">
        <v>355</v>
      </c>
      <c r="B264" s="37" t="s">
        <v>311</v>
      </c>
      <c r="C264" s="38">
        <v>1030205</v>
      </c>
      <c r="D264" s="38">
        <v>1030205003</v>
      </c>
      <c r="E264" s="39">
        <v>10286</v>
      </c>
      <c r="F264" s="38" t="s">
        <v>460</v>
      </c>
      <c r="G264" s="39">
        <v>11</v>
      </c>
      <c r="H264" s="38" t="s">
        <v>475</v>
      </c>
      <c r="I264" s="40">
        <v>5000</v>
      </c>
      <c r="J264" s="38" t="s">
        <v>456</v>
      </c>
      <c r="K264" s="38" t="s">
        <v>33</v>
      </c>
      <c r="L264" s="38" t="s">
        <v>425</v>
      </c>
      <c r="M264" s="38"/>
    </row>
    <row r="265" spans="1:16" s="41" customFormat="1" ht="72">
      <c r="A265" s="37" t="s">
        <v>355</v>
      </c>
      <c r="B265" s="37" t="s">
        <v>311</v>
      </c>
      <c r="C265" s="38">
        <v>1030205</v>
      </c>
      <c r="D265" s="38">
        <v>1030205003</v>
      </c>
      <c r="E265" s="39">
        <v>10286</v>
      </c>
      <c r="F265" s="38" t="s">
        <v>460</v>
      </c>
      <c r="G265" s="39">
        <v>12</v>
      </c>
      <c r="H265" s="38" t="s">
        <v>476</v>
      </c>
      <c r="I265" s="40">
        <v>899.95</v>
      </c>
      <c r="J265" s="38" t="s">
        <v>87</v>
      </c>
      <c r="K265" s="38" t="s">
        <v>33</v>
      </c>
      <c r="L265" s="38" t="s">
        <v>425</v>
      </c>
      <c r="M265" s="38"/>
      <c r="N265" s="30"/>
      <c r="O265" s="30"/>
      <c r="P265" s="30"/>
    </row>
    <row r="266" spans="1:16" s="30" customFormat="1" ht="72">
      <c r="A266" s="37" t="s">
        <v>355</v>
      </c>
      <c r="B266" s="37" t="s">
        <v>311</v>
      </c>
      <c r="C266" s="38">
        <v>1030205</v>
      </c>
      <c r="D266" s="38">
        <v>1030205003</v>
      </c>
      <c r="E266" s="39">
        <v>10286</v>
      </c>
      <c r="F266" s="38" t="s">
        <v>460</v>
      </c>
      <c r="G266" s="39">
        <v>13</v>
      </c>
      <c r="H266" s="38" t="s">
        <v>477</v>
      </c>
      <c r="I266" s="40">
        <v>359.98</v>
      </c>
      <c r="J266" s="38" t="s">
        <v>87</v>
      </c>
      <c r="K266" s="38" t="s">
        <v>33</v>
      </c>
      <c r="L266" s="38" t="s">
        <v>425</v>
      </c>
      <c r="M266" s="38"/>
    </row>
    <row r="267" spans="1:16" s="41" customFormat="1" ht="72">
      <c r="A267" s="37" t="s">
        <v>355</v>
      </c>
      <c r="B267" s="37" t="s">
        <v>311</v>
      </c>
      <c r="C267" s="38">
        <v>1030205</v>
      </c>
      <c r="D267" s="38">
        <v>1030205003</v>
      </c>
      <c r="E267" s="39">
        <v>10286</v>
      </c>
      <c r="F267" s="38" t="s">
        <v>460</v>
      </c>
      <c r="G267" s="39">
        <v>14</v>
      </c>
      <c r="H267" s="38" t="s">
        <v>478</v>
      </c>
      <c r="I267" s="40">
        <v>339.98</v>
      </c>
      <c r="J267" s="38" t="s">
        <v>479</v>
      </c>
      <c r="K267" s="37" t="s">
        <v>33</v>
      </c>
      <c r="L267" s="38" t="s">
        <v>425</v>
      </c>
      <c r="M267" s="38"/>
      <c r="N267" s="30"/>
      <c r="O267" s="30"/>
      <c r="P267" s="30"/>
    </row>
    <row r="268" spans="1:16" s="30" customFormat="1" ht="72">
      <c r="A268" s="37" t="s">
        <v>355</v>
      </c>
      <c r="B268" s="37" t="s">
        <v>311</v>
      </c>
      <c r="C268" s="38">
        <v>1030205</v>
      </c>
      <c r="D268" s="38">
        <v>1030205003</v>
      </c>
      <c r="E268" s="39">
        <v>10286</v>
      </c>
      <c r="F268" s="38" t="s">
        <v>460</v>
      </c>
      <c r="G268" s="39">
        <v>15</v>
      </c>
      <c r="H268" s="38" t="s">
        <v>480</v>
      </c>
      <c r="I268" s="40">
        <v>5000</v>
      </c>
      <c r="J268" s="38" t="s">
        <v>166</v>
      </c>
      <c r="K268" s="38" t="s">
        <v>33</v>
      </c>
      <c r="L268" s="38" t="s">
        <v>425</v>
      </c>
      <c r="M268" s="38"/>
    </row>
    <row r="269" spans="1:16" s="41" customFormat="1" ht="72">
      <c r="A269" s="37" t="s">
        <v>355</v>
      </c>
      <c r="B269" s="37" t="s">
        <v>311</v>
      </c>
      <c r="C269" s="38">
        <v>1030205</v>
      </c>
      <c r="D269" s="38">
        <v>1030205003</v>
      </c>
      <c r="E269" s="39">
        <v>10286</v>
      </c>
      <c r="F269" s="38" t="s">
        <v>460</v>
      </c>
      <c r="G269" s="39">
        <v>16</v>
      </c>
      <c r="H269" s="38" t="s">
        <v>481</v>
      </c>
      <c r="I269" s="40">
        <v>687.39</v>
      </c>
      <c r="J269" s="38" t="s">
        <v>482</v>
      </c>
      <c r="K269" s="38" t="s">
        <v>33</v>
      </c>
      <c r="L269" s="38" t="s">
        <v>425</v>
      </c>
      <c r="M269" s="38"/>
      <c r="N269" s="30"/>
      <c r="O269" s="30"/>
      <c r="P269" s="30"/>
    </row>
    <row r="270" spans="1:16" s="30" customFormat="1" ht="72">
      <c r="A270" s="32" t="s">
        <v>355</v>
      </c>
      <c r="B270" s="32" t="s">
        <v>311</v>
      </c>
      <c r="C270" s="33">
        <v>1030205</v>
      </c>
      <c r="D270" s="38">
        <v>1030205003</v>
      </c>
      <c r="E270" s="34">
        <v>10286</v>
      </c>
      <c r="F270" s="33" t="s">
        <v>460</v>
      </c>
      <c r="G270" s="35"/>
      <c r="H270" s="33"/>
      <c r="I270" s="36">
        <v>69.05</v>
      </c>
      <c r="J270" s="33"/>
      <c r="K270" s="33"/>
      <c r="L270" s="33" t="s">
        <v>425</v>
      </c>
      <c r="M270" s="33" t="s">
        <v>248</v>
      </c>
    </row>
    <row r="271" spans="1:16" s="41" customFormat="1" ht="72">
      <c r="A271" s="37" t="s">
        <v>355</v>
      </c>
      <c r="B271" s="37" t="s">
        <v>311</v>
      </c>
      <c r="C271" s="38">
        <v>1030205</v>
      </c>
      <c r="D271" s="38">
        <v>1030205003</v>
      </c>
      <c r="E271" s="39">
        <v>10286</v>
      </c>
      <c r="F271" s="33" t="s">
        <v>460</v>
      </c>
      <c r="G271" s="39">
        <v>1</v>
      </c>
      <c r="H271" s="38" t="s">
        <v>483</v>
      </c>
      <c r="I271" s="40">
        <v>69.05</v>
      </c>
      <c r="J271" s="38" t="s">
        <v>462</v>
      </c>
      <c r="K271" s="38" t="s">
        <v>33</v>
      </c>
      <c r="L271" s="38" t="s">
        <v>425</v>
      </c>
      <c r="M271" s="38" t="s">
        <v>46</v>
      </c>
      <c r="N271" s="30"/>
      <c r="O271" s="30"/>
      <c r="P271" s="30"/>
    </row>
    <row r="272" spans="1:16" s="30" customFormat="1" ht="72">
      <c r="A272" s="32" t="s">
        <v>355</v>
      </c>
      <c r="B272" s="32" t="s">
        <v>311</v>
      </c>
      <c r="C272" s="33">
        <v>1030213</v>
      </c>
      <c r="D272" s="33">
        <v>1030213004</v>
      </c>
      <c r="E272" s="34">
        <v>10287</v>
      </c>
      <c r="F272" s="33" t="s">
        <v>484</v>
      </c>
      <c r="G272" s="35"/>
      <c r="H272" s="33"/>
      <c r="I272" s="36">
        <v>7837.74</v>
      </c>
      <c r="J272" s="33"/>
      <c r="K272" s="33"/>
      <c r="L272" s="33" t="s">
        <v>425</v>
      </c>
      <c r="M272" s="33" t="s">
        <v>217</v>
      </c>
    </row>
    <row r="273" spans="1:16" s="30" customFormat="1" ht="90" customHeight="1">
      <c r="A273" s="37" t="s">
        <v>355</v>
      </c>
      <c r="B273" s="37" t="s">
        <v>311</v>
      </c>
      <c r="C273" s="38">
        <v>1030213</v>
      </c>
      <c r="D273" s="38">
        <v>1030213004</v>
      </c>
      <c r="E273" s="39">
        <v>10287</v>
      </c>
      <c r="F273" s="38" t="s">
        <v>484</v>
      </c>
      <c r="G273" s="39">
        <v>1</v>
      </c>
      <c r="H273" s="38" t="s">
        <v>485</v>
      </c>
      <c r="I273" s="40">
        <v>7837.74</v>
      </c>
      <c r="J273" s="38" t="s">
        <v>462</v>
      </c>
      <c r="K273" s="38" t="s">
        <v>33</v>
      </c>
      <c r="L273" s="38" t="s">
        <v>425</v>
      </c>
      <c r="M273" s="38"/>
    </row>
    <row r="274" spans="1:16" s="30" customFormat="1" ht="90" customHeight="1">
      <c r="A274" s="32" t="s">
        <v>355</v>
      </c>
      <c r="B274" s="32" t="s">
        <v>311</v>
      </c>
      <c r="C274" s="33">
        <v>1030213</v>
      </c>
      <c r="D274" s="33"/>
      <c r="E274" s="34">
        <v>10287</v>
      </c>
      <c r="F274" s="33" t="s">
        <v>484</v>
      </c>
      <c r="G274" s="35"/>
      <c r="H274" s="33"/>
      <c r="I274" s="36">
        <f>38.26+38.4</f>
        <v>76.66</v>
      </c>
      <c r="J274" s="33"/>
      <c r="K274" s="33"/>
      <c r="L274" s="33" t="s">
        <v>425</v>
      </c>
      <c r="M274" s="33" t="s">
        <v>248</v>
      </c>
    </row>
    <row r="275" spans="1:16" s="41" customFormat="1" ht="72">
      <c r="A275" s="37" t="s">
        <v>355</v>
      </c>
      <c r="B275" s="37" t="s">
        <v>311</v>
      </c>
      <c r="C275" s="38">
        <v>1030213</v>
      </c>
      <c r="D275" s="38"/>
      <c r="E275" s="39">
        <v>10287</v>
      </c>
      <c r="F275" s="33" t="s">
        <v>484</v>
      </c>
      <c r="G275" s="39">
        <v>1</v>
      </c>
      <c r="H275" s="38" t="s">
        <v>486</v>
      </c>
      <c r="I275" s="40">
        <v>38.26</v>
      </c>
      <c r="J275" s="38" t="s">
        <v>462</v>
      </c>
      <c r="K275" s="38" t="s">
        <v>33</v>
      </c>
      <c r="L275" s="38" t="s">
        <v>425</v>
      </c>
      <c r="M275" s="38" t="s">
        <v>46</v>
      </c>
      <c r="N275" s="30"/>
      <c r="O275" s="30"/>
      <c r="P275" s="30"/>
    </row>
    <row r="276" spans="1:16" s="30" customFormat="1" ht="72">
      <c r="A276" s="37" t="s">
        <v>355</v>
      </c>
      <c r="B276" s="37" t="s">
        <v>311</v>
      </c>
      <c r="C276" s="38">
        <v>1030213</v>
      </c>
      <c r="D276" s="38"/>
      <c r="E276" s="39">
        <v>10287</v>
      </c>
      <c r="F276" s="33" t="s">
        <v>484</v>
      </c>
      <c r="G276" s="39">
        <v>2</v>
      </c>
      <c r="H276" s="38" t="s">
        <v>487</v>
      </c>
      <c r="I276" s="40">
        <v>38.4</v>
      </c>
      <c r="J276" s="37" t="s">
        <v>250</v>
      </c>
      <c r="K276" s="38" t="s">
        <v>33</v>
      </c>
      <c r="L276" s="38" t="s">
        <v>425</v>
      </c>
      <c r="M276" s="38" t="s">
        <v>46</v>
      </c>
    </row>
    <row r="277" spans="1:16" s="41" customFormat="1" ht="72">
      <c r="A277" s="32" t="s">
        <v>355</v>
      </c>
      <c r="B277" s="32" t="s">
        <v>311</v>
      </c>
      <c r="C277" s="33">
        <v>1030219</v>
      </c>
      <c r="D277" s="33">
        <v>1030219007</v>
      </c>
      <c r="E277" s="34">
        <v>10288</v>
      </c>
      <c r="F277" s="33" t="s">
        <v>488</v>
      </c>
      <c r="G277" s="35"/>
      <c r="H277" s="33"/>
      <c r="I277" s="36">
        <v>15400</v>
      </c>
      <c r="J277" s="33"/>
      <c r="K277" s="32"/>
      <c r="L277" s="33" t="s">
        <v>425</v>
      </c>
      <c r="M277" s="33" t="s">
        <v>217</v>
      </c>
      <c r="N277" s="30"/>
      <c r="O277" s="30"/>
      <c r="P277" s="30"/>
    </row>
    <row r="278" spans="1:16" s="30" customFormat="1" ht="72">
      <c r="A278" s="37" t="s">
        <v>355</v>
      </c>
      <c r="B278" s="37" t="s">
        <v>311</v>
      </c>
      <c r="C278" s="38">
        <v>1030219</v>
      </c>
      <c r="D278" s="38">
        <v>1030219007</v>
      </c>
      <c r="E278" s="39">
        <v>10288</v>
      </c>
      <c r="F278" s="38" t="s">
        <v>488</v>
      </c>
      <c r="G278" s="39">
        <v>1</v>
      </c>
      <c r="H278" s="38" t="s">
        <v>489</v>
      </c>
      <c r="I278" s="40">
        <v>15400</v>
      </c>
      <c r="J278" s="38" t="s">
        <v>479</v>
      </c>
      <c r="K278" s="38" t="s">
        <v>490</v>
      </c>
      <c r="L278" s="38" t="s">
        <v>425</v>
      </c>
      <c r="M278" s="38"/>
    </row>
    <row r="279" spans="1:16" s="41" customFormat="1" ht="72">
      <c r="A279" s="32" t="s">
        <v>355</v>
      </c>
      <c r="B279" s="32" t="s">
        <v>311</v>
      </c>
      <c r="C279" s="33">
        <v>1030205</v>
      </c>
      <c r="D279" s="33">
        <v>1030205003</v>
      </c>
      <c r="E279" s="34">
        <v>10289</v>
      </c>
      <c r="F279" s="33" t="s">
        <v>491</v>
      </c>
      <c r="G279" s="35"/>
      <c r="H279" s="33"/>
      <c r="I279" s="36">
        <v>196079.32</v>
      </c>
      <c r="J279" s="33"/>
      <c r="K279" s="46"/>
      <c r="L279" s="33" t="s">
        <v>425</v>
      </c>
      <c r="M279" s="33" t="s">
        <v>217</v>
      </c>
      <c r="N279" s="30"/>
      <c r="O279" s="30"/>
      <c r="P279" s="30"/>
    </row>
    <row r="280" spans="1:16" s="30" customFormat="1" ht="72">
      <c r="A280" s="37" t="s">
        <v>355</v>
      </c>
      <c r="B280" s="37" t="s">
        <v>311</v>
      </c>
      <c r="C280" s="38">
        <v>1030205</v>
      </c>
      <c r="D280" s="38">
        <v>1030205003</v>
      </c>
      <c r="E280" s="39">
        <v>10289</v>
      </c>
      <c r="F280" s="38" t="s">
        <v>491</v>
      </c>
      <c r="G280" s="39">
        <v>1</v>
      </c>
      <c r="H280" s="38" t="s">
        <v>492</v>
      </c>
      <c r="I280" s="40">
        <v>62855.32</v>
      </c>
      <c r="J280" s="38" t="s">
        <v>493</v>
      </c>
      <c r="K280" s="38" t="s">
        <v>33</v>
      </c>
      <c r="L280" s="38" t="s">
        <v>425</v>
      </c>
      <c r="M280" s="38"/>
    </row>
    <row r="281" spans="1:16" s="41" customFormat="1" ht="72">
      <c r="A281" s="37" t="s">
        <v>355</v>
      </c>
      <c r="B281" s="37" t="s">
        <v>311</v>
      </c>
      <c r="C281" s="38">
        <v>1030205</v>
      </c>
      <c r="D281" s="38">
        <v>1030205003</v>
      </c>
      <c r="E281" s="39">
        <v>10289</v>
      </c>
      <c r="F281" s="38" t="s">
        <v>491</v>
      </c>
      <c r="G281" s="39">
        <v>2</v>
      </c>
      <c r="H281" s="38" t="s">
        <v>494</v>
      </c>
      <c r="I281" s="40">
        <v>133224</v>
      </c>
      <c r="J281" s="38" t="s">
        <v>87</v>
      </c>
      <c r="K281" s="38" t="s">
        <v>33</v>
      </c>
      <c r="L281" s="38" t="s">
        <v>425</v>
      </c>
      <c r="M281" s="38"/>
      <c r="N281" s="30"/>
      <c r="O281" s="30"/>
      <c r="P281" s="30"/>
    </row>
    <row r="282" spans="1:16" s="41" customFormat="1" ht="72">
      <c r="A282" s="32" t="s">
        <v>355</v>
      </c>
      <c r="B282" s="32" t="s">
        <v>311</v>
      </c>
      <c r="C282" s="33">
        <v>1030209</v>
      </c>
      <c r="D282" s="33">
        <v>1030209003</v>
      </c>
      <c r="E282" s="34">
        <v>10293</v>
      </c>
      <c r="F282" s="33" t="s">
        <v>495</v>
      </c>
      <c r="G282" s="35"/>
      <c r="H282" s="33"/>
      <c r="I282" s="36">
        <v>1000</v>
      </c>
      <c r="J282" s="33"/>
      <c r="K282" s="33"/>
      <c r="L282" s="33" t="s">
        <v>425</v>
      </c>
      <c r="M282" s="33" t="s">
        <v>217</v>
      </c>
      <c r="N282" s="30"/>
      <c r="O282" s="30"/>
      <c r="P282" s="30"/>
    </row>
    <row r="283" spans="1:16" s="30" customFormat="1" ht="72">
      <c r="A283" s="37" t="s">
        <v>355</v>
      </c>
      <c r="B283" s="37" t="s">
        <v>311</v>
      </c>
      <c r="C283" s="38">
        <v>1030209</v>
      </c>
      <c r="D283" s="38">
        <v>1030209003</v>
      </c>
      <c r="E283" s="39">
        <v>10293</v>
      </c>
      <c r="F283" s="38" t="s">
        <v>495</v>
      </c>
      <c r="G283" s="39">
        <v>1</v>
      </c>
      <c r="H283" s="38" t="s">
        <v>496</v>
      </c>
      <c r="I283" s="40">
        <v>1000</v>
      </c>
      <c r="J283" s="38" t="s">
        <v>497</v>
      </c>
      <c r="K283" s="38" t="s">
        <v>490</v>
      </c>
      <c r="L283" s="38" t="s">
        <v>425</v>
      </c>
      <c r="M283" s="38"/>
    </row>
    <row r="284" spans="1:16" s="41" customFormat="1" ht="72">
      <c r="A284" s="32" t="s">
        <v>355</v>
      </c>
      <c r="B284" s="32" t="s">
        <v>311</v>
      </c>
      <c r="C284" s="33">
        <v>1040102</v>
      </c>
      <c r="D284" s="33">
        <v>1040102008</v>
      </c>
      <c r="E284" s="34">
        <v>10339</v>
      </c>
      <c r="F284" s="33" t="s">
        <v>498</v>
      </c>
      <c r="G284" s="35"/>
      <c r="H284" s="33"/>
      <c r="I284" s="36">
        <v>122000</v>
      </c>
      <c r="J284" s="33"/>
      <c r="K284" s="33"/>
      <c r="L284" s="33" t="s">
        <v>425</v>
      </c>
      <c r="M284" s="33" t="s">
        <v>217</v>
      </c>
      <c r="N284" s="30"/>
      <c r="O284" s="30"/>
      <c r="P284" s="30"/>
    </row>
    <row r="285" spans="1:16" s="30" customFormat="1" ht="72">
      <c r="A285" s="37" t="s">
        <v>355</v>
      </c>
      <c r="B285" s="37" t="s">
        <v>311</v>
      </c>
      <c r="C285" s="38">
        <v>1040102</v>
      </c>
      <c r="D285" s="38">
        <v>1040102008</v>
      </c>
      <c r="E285" s="39">
        <v>10339</v>
      </c>
      <c r="F285" s="38" t="s">
        <v>498</v>
      </c>
      <c r="G285" s="39">
        <v>1</v>
      </c>
      <c r="H285" s="38" t="s">
        <v>499</v>
      </c>
      <c r="I285" s="40">
        <v>122000</v>
      </c>
      <c r="J285" s="38" t="s">
        <v>479</v>
      </c>
      <c r="K285" s="38" t="s">
        <v>33</v>
      </c>
      <c r="L285" s="38" t="s">
        <v>425</v>
      </c>
      <c r="M285" s="38"/>
    </row>
    <row r="286" spans="1:16" s="41" customFormat="1" ht="72">
      <c r="A286" s="32" t="s">
        <v>355</v>
      </c>
      <c r="B286" s="32" t="s">
        <v>311</v>
      </c>
      <c r="C286" s="33">
        <v>1030299</v>
      </c>
      <c r="D286" s="33">
        <v>1030299003</v>
      </c>
      <c r="E286" s="34">
        <v>10340</v>
      </c>
      <c r="F286" s="33" t="s">
        <v>500</v>
      </c>
      <c r="G286" s="35"/>
      <c r="H286" s="33"/>
      <c r="I286" s="36">
        <v>3650</v>
      </c>
      <c r="J286" s="33"/>
      <c r="K286" s="33"/>
      <c r="L286" s="33" t="s">
        <v>425</v>
      </c>
      <c r="M286" s="33" t="s">
        <v>217</v>
      </c>
      <c r="N286" s="30"/>
      <c r="O286" s="30"/>
      <c r="P286" s="30"/>
    </row>
    <row r="287" spans="1:16" s="30" customFormat="1" ht="72">
      <c r="A287" s="37" t="s">
        <v>355</v>
      </c>
      <c r="B287" s="37" t="s">
        <v>311</v>
      </c>
      <c r="C287" s="38">
        <v>1030299</v>
      </c>
      <c r="D287" s="38">
        <v>1030299003</v>
      </c>
      <c r="E287" s="39">
        <v>10340</v>
      </c>
      <c r="F287" s="38" t="s">
        <v>500</v>
      </c>
      <c r="G287" s="39">
        <v>1</v>
      </c>
      <c r="H287" s="38" t="s">
        <v>501</v>
      </c>
      <c r="I287" s="40">
        <v>3650</v>
      </c>
      <c r="J287" s="38" t="s">
        <v>479</v>
      </c>
      <c r="K287" s="38" t="s">
        <v>33</v>
      </c>
      <c r="L287" s="38" t="s">
        <v>425</v>
      </c>
      <c r="M287" s="38"/>
    </row>
    <row r="288" spans="1:16" s="41" customFormat="1" ht="72">
      <c r="A288" s="32" t="s">
        <v>355</v>
      </c>
      <c r="B288" s="32" t="s">
        <v>311</v>
      </c>
      <c r="C288" s="33">
        <v>1030205</v>
      </c>
      <c r="D288" s="33">
        <v>1030205003</v>
      </c>
      <c r="E288" s="34">
        <v>10341</v>
      </c>
      <c r="F288" s="33" t="s">
        <v>502</v>
      </c>
      <c r="G288" s="35"/>
      <c r="H288" s="33"/>
      <c r="I288" s="36">
        <v>15000</v>
      </c>
      <c r="J288" s="33"/>
      <c r="K288" s="33"/>
      <c r="L288" s="33" t="s">
        <v>425</v>
      </c>
      <c r="M288" s="33" t="s">
        <v>217</v>
      </c>
      <c r="N288" s="30"/>
      <c r="O288" s="30"/>
      <c r="P288" s="30"/>
    </row>
    <row r="289" spans="1:16" s="41" customFormat="1" ht="72">
      <c r="A289" s="37" t="s">
        <v>355</v>
      </c>
      <c r="B289" s="37" t="s">
        <v>311</v>
      </c>
      <c r="C289" s="38">
        <v>1030205</v>
      </c>
      <c r="D289" s="38">
        <v>1030205003</v>
      </c>
      <c r="E289" s="39">
        <v>10341</v>
      </c>
      <c r="F289" s="38" t="s">
        <v>502</v>
      </c>
      <c r="G289" s="39">
        <v>1</v>
      </c>
      <c r="H289" s="38" t="s">
        <v>503</v>
      </c>
      <c r="I289" s="40">
        <v>15000</v>
      </c>
      <c r="J289" s="38" t="s">
        <v>87</v>
      </c>
      <c r="K289" s="38" t="s">
        <v>33</v>
      </c>
      <c r="L289" s="38" t="s">
        <v>425</v>
      </c>
      <c r="M289" s="38"/>
      <c r="N289" s="30"/>
      <c r="O289" s="30"/>
      <c r="P289" s="30"/>
    </row>
    <row r="290" spans="1:16" s="30" customFormat="1" ht="72">
      <c r="A290" s="32" t="s">
        <v>355</v>
      </c>
      <c r="B290" s="32" t="s">
        <v>311</v>
      </c>
      <c r="C290" s="33">
        <v>1030205</v>
      </c>
      <c r="D290" s="33">
        <v>1030205003</v>
      </c>
      <c r="E290" s="34">
        <v>10341</v>
      </c>
      <c r="F290" s="33" t="s">
        <v>502</v>
      </c>
      <c r="G290" s="35"/>
      <c r="H290" s="33"/>
      <c r="I290" s="36">
        <v>10000</v>
      </c>
      <c r="J290" s="33"/>
      <c r="K290" s="33"/>
      <c r="L290" s="33" t="s">
        <v>425</v>
      </c>
      <c r="M290" s="33" t="s">
        <v>381</v>
      </c>
    </row>
    <row r="291" spans="1:16" s="41" customFormat="1" ht="72">
      <c r="A291" s="37" t="s">
        <v>355</v>
      </c>
      <c r="B291" s="37" t="s">
        <v>311</v>
      </c>
      <c r="C291" s="38">
        <v>1030205</v>
      </c>
      <c r="D291" s="38">
        <v>1030205003</v>
      </c>
      <c r="E291" s="39">
        <v>10341</v>
      </c>
      <c r="F291" s="38" t="s">
        <v>502</v>
      </c>
      <c r="G291" s="39">
        <v>1</v>
      </c>
      <c r="H291" s="38" t="s">
        <v>503</v>
      </c>
      <c r="I291" s="40">
        <v>10000</v>
      </c>
      <c r="J291" s="37" t="s">
        <v>166</v>
      </c>
      <c r="K291" s="38" t="s">
        <v>33</v>
      </c>
      <c r="L291" s="38" t="s">
        <v>425</v>
      </c>
      <c r="M291" s="38"/>
      <c r="N291" s="30"/>
      <c r="O291" s="30"/>
      <c r="P291" s="30"/>
    </row>
    <row r="292" spans="1:16" s="30" customFormat="1" ht="72">
      <c r="A292" s="32" t="s">
        <v>213</v>
      </c>
      <c r="B292" s="32" t="s">
        <v>214</v>
      </c>
      <c r="C292" s="33">
        <v>1040104</v>
      </c>
      <c r="D292" s="33"/>
      <c r="E292" s="34">
        <v>10392</v>
      </c>
      <c r="F292" s="33" t="s">
        <v>504</v>
      </c>
      <c r="G292" s="35"/>
      <c r="H292" s="33"/>
      <c r="I292" s="36">
        <v>630</v>
      </c>
      <c r="J292" s="33"/>
      <c r="K292" s="33"/>
      <c r="L292" s="33" t="s">
        <v>425</v>
      </c>
      <c r="M292" s="33" t="s">
        <v>217</v>
      </c>
    </row>
    <row r="293" spans="1:16" s="41" customFormat="1" ht="72">
      <c r="A293" s="37" t="s">
        <v>213</v>
      </c>
      <c r="B293" s="37" t="s">
        <v>214</v>
      </c>
      <c r="C293" s="38">
        <v>1040104</v>
      </c>
      <c r="D293" s="38"/>
      <c r="E293" s="39">
        <v>10392</v>
      </c>
      <c r="F293" s="38" t="s">
        <v>504</v>
      </c>
      <c r="G293" s="39">
        <v>1</v>
      </c>
      <c r="H293" s="38" t="s">
        <v>505</v>
      </c>
      <c r="I293" s="40">
        <v>630</v>
      </c>
      <c r="J293" s="38" t="s">
        <v>456</v>
      </c>
      <c r="K293" s="38" t="s">
        <v>33</v>
      </c>
      <c r="L293" s="38" t="s">
        <v>425</v>
      </c>
      <c r="M293" s="38"/>
      <c r="N293" s="30"/>
      <c r="O293" s="30"/>
      <c r="P293" s="30"/>
    </row>
    <row r="294" spans="1:16" s="30" customFormat="1" ht="72">
      <c r="A294" s="32" t="s">
        <v>213</v>
      </c>
      <c r="B294" s="32" t="s">
        <v>213</v>
      </c>
      <c r="C294" s="33">
        <v>1030202</v>
      </c>
      <c r="D294" s="33">
        <v>1030202001</v>
      </c>
      <c r="E294" s="34">
        <v>10507</v>
      </c>
      <c r="F294" s="33" t="s">
        <v>506</v>
      </c>
      <c r="G294" s="35"/>
      <c r="H294" s="33"/>
      <c r="I294" s="36">
        <v>1950</v>
      </c>
      <c r="J294" s="33"/>
      <c r="K294" s="33"/>
      <c r="L294" s="33" t="s">
        <v>425</v>
      </c>
      <c r="M294" s="33" t="s">
        <v>217</v>
      </c>
    </row>
    <row r="295" spans="1:16" s="41" customFormat="1" ht="72">
      <c r="A295" s="37" t="s">
        <v>213</v>
      </c>
      <c r="B295" s="37" t="s">
        <v>213</v>
      </c>
      <c r="C295" s="38">
        <v>1030202</v>
      </c>
      <c r="D295" s="38">
        <v>1030202001</v>
      </c>
      <c r="E295" s="39">
        <v>10507</v>
      </c>
      <c r="F295" s="38" t="s">
        <v>506</v>
      </c>
      <c r="G295" s="39">
        <v>1</v>
      </c>
      <c r="H295" s="38" t="s">
        <v>507</v>
      </c>
      <c r="I295" s="40">
        <v>1950</v>
      </c>
      <c r="J295" s="38" t="s">
        <v>14</v>
      </c>
      <c r="K295" s="38" t="s">
        <v>37</v>
      </c>
      <c r="L295" s="38" t="s">
        <v>425</v>
      </c>
      <c r="M295" s="38"/>
      <c r="N295" s="30"/>
      <c r="O295" s="30"/>
      <c r="P295" s="30"/>
    </row>
    <row r="296" spans="1:16" s="30" customFormat="1" ht="72">
      <c r="A296" s="32" t="s">
        <v>213</v>
      </c>
      <c r="B296" s="32" t="s">
        <v>213</v>
      </c>
      <c r="C296" s="33">
        <v>1030202</v>
      </c>
      <c r="D296" s="33">
        <v>1030202005</v>
      </c>
      <c r="E296" s="34">
        <v>10508</v>
      </c>
      <c r="F296" s="33" t="s">
        <v>508</v>
      </c>
      <c r="G296" s="35"/>
      <c r="H296" s="33"/>
      <c r="I296" s="36">
        <v>6000</v>
      </c>
      <c r="J296" s="33"/>
      <c r="K296" s="33"/>
      <c r="L296" s="33" t="s">
        <v>425</v>
      </c>
      <c r="M296" s="33" t="s">
        <v>217</v>
      </c>
    </row>
    <row r="297" spans="1:16" s="41" customFormat="1" ht="72">
      <c r="A297" s="37" t="s">
        <v>213</v>
      </c>
      <c r="B297" s="37" t="s">
        <v>213</v>
      </c>
      <c r="C297" s="38">
        <v>1030202</v>
      </c>
      <c r="D297" s="38">
        <v>1030202005</v>
      </c>
      <c r="E297" s="39">
        <v>10508</v>
      </c>
      <c r="F297" s="38" t="s">
        <v>508</v>
      </c>
      <c r="G297" s="39">
        <v>1</v>
      </c>
      <c r="H297" s="38" t="s">
        <v>271</v>
      </c>
      <c r="I297" s="40">
        <v>6000</v>
      </c>
      <c r="J297" s="38" t="s">
        <v>14</v>
      </c>
      <c r="K297" s="38" t="s">
        <v>429</v>
      </c>
      <c r="L297" s="38" t="s">
        <v>425</v>
      </c>
      <c r="M297" s="38"/>
      <c r="N297" s="30"/>
      <c r="O297" s="30"/>
      <c r="P297" s="30"/>
    </row>
    <row r="298" spans="1:16" s="30" customFormat="1" ht="72">
      <c r="A298" s="32" t="s">
        <v>213</v>
      </c>
      <c r="B298" s="32" t="s">
        <v>213</v>
      </c>
      <c r="C298" s="33">
        <v>1030211</v>
      </c>
      <c r="D298" s="33"/>
      <c r="E298" s="34">
        <v>10531</v>
      </c>
      <c r="F298" s="33" t="s">
        <v>509</v>
      </c>
      <c r="G298" s="35"/>
      <c r="H298" s="33"/>
      <c r="I298" s="36">
        <v>1700</v>
      </c>
      <c r="J298" s="33"/>
      <c r="K298" s="33"/>
      <c r="L298" s="33" t="s">
        <v>425</v>
      </c>
      <c r="M298" s="33" t="s">
        <v>217</v>
      </c>
    </row>
    <row r="299" spans="1:16" s="41" customFormat="1" ht="72">
      <c r="A299" s="37" t="s">
        <v>213</v>
      </c>
      <c r="B299" s="37" t="s">
        <v>213</v>
      </c>
      <c r="C299" s="38">
        <v>1030211</v>
      </c>
      <c r="D299" s="38"/>
      <c r="E299" s="39">
        <v>10531</v>
      </c>
      <c r="F299" s="38" t="s">
        <v>509</v>
      </c>
      <c r="G299" s="39">
        <v>1</v>
      </c>
      <c r="H299" s="38" t="s">
        <v>271</v>
      </c>
      <c r="I299" s="40">
        <v>1700</v>
      </c>
      <c r="J299" s="38" t="s">
        <v>14</v>
      </c>
      <c r="K299" s="38" t="s">
        <v>429</v>
      </c>
      <c r="L299" s="38" t="s">
        <v>425</v>
      </c>
      <c r="M299" s="38"/>
      <c r="N299" s="30"/>
      <c r="O299" s="30"/>
      <c r="P299" s="30"/>
    </row>
    <row r="300" spans="1:16" s="30" customFormat="1" ht="72">
      <c r="A300" s="32" t="s">
        <v>355</v>
      </c>
      <c r="B300" s="32" t="s">
        <v>311</v>
      </c>
      <c r="C300" s="33">
        <v>1030219</v>
      </c>
      <c r="D300" s="33"/>
      <c r="E300" s="34">
        <v>10532</v>
      </c>
      <c r="F300" s="33" t="s">
        <v>510</v>
      </c>
      <c r="G300" s="35"/>
      <c r="H300" s="33"/>
      <c r="I300" s="36">
        <v>86500</v>
      </c>
      <c r="J300" s="33"/>
      <c r="K300" s="33"/>
      <c r="L300" s="33" t="s">
        <v>425</v>
      </c>
      <c r="M300" s="33" t="s">
        <v>217</v>
      </c>
    </row>
    <row r="301" spans="1:16" s="41" customFormat="1" ht="72">
      <c r="A301" s="37" t="s">
        <v>355</v>
      </c>
      <c r="B301" s="37" t="s">
        <v>311</v>
      </c>
      <c r="C301" s="38">
        <v>1030219</v>
      </c>
      <c r="D301" s="38"/>
      <c r="E301" s="39">
        <v>10532</v>
      </c>
      <c r="F301" s="38" t="s">
        <v>510</v>
      </c>
      <c r="G301" s="39">
        <v>1</v>
      </c>
      <c r="H301" s="38" t="s">
        <v>511</v>
      </c>
      <c r="I301" s="40">
        <v>86500</v>
      </c>
      <c r="J301" s="38" t="s">
        <v>469</v>
      </c>
      <c r="K301" s="38" t="s">
        <v>33</v>
      </c>
      <c r="L301" s="38" t="s">
        <v>425</v>
      </c>
      <c r="M301" s="38"/>
      <c r="N301" s="30"/>
      <c r="O301" s="30"/>
      <c r="P301" s="30"/>
    </row>
    <row r="302" spans="1:16" s="30" customFormat="1" ht="72">
      <c r="A302" s="32" t="s">
        <v>213</v>
      </c>
      <c r="B302" s="32" t="s">
        <v>213</v>
      </c>
      <c r="C302" s="33">
        <v>1040399</v>
      </c>
      <c r="D302" s="33"/>
      <c r="E302" s="34">
        <v>10585</v>
      </c>
      <c r="F302" s="33" t="s">
        <v>512</v>
      </c>
      <c r="G302" s="35"/>
      <c r="H302" s="33"/>
      <c r="I302" s="36">
        <v>6000</v>
      </c>
      <c r="J302" s="33"/>
      <c r="K302" s="33"/>
      <c r="L302" s="33" t="s">
        <v>425</v>
      </c>
      <c r="M302" s="33" t="s">
        <v>217</v>
      </c>
    </row>
    <row r="303" spans="1:16" s="41" customFormat="1" ht="72">
      <c r="A303" s="37" t="s">
        <v>213</v>
      </c>
      <c r="B303" s="37" t="s">
        <v>213</v>
      </c>
      <c r="C303" s="38">
        <v>1040399</v>
      </c>
      <c r="D303" s="38"/>
      <c r="E303" s="39">
        <v>10585</v>
      </c>
      <c r="F303" s="38" t="s">
        <v>512</v>
      </c>
      <c r="G303" s="39">
        <v>1</v>
      </c>
      <c r="H303" s="38" t="s">
        <v>513</v>
      </c>
      <c r="I303" s="40">
        <v>6000</v>
      </c>
      <c r="J303" s="38" t="s">
        <v>166</v>
      </c>
      <c r="K303" s="38" t="s">
        <v>429</v>
      </c>
      <c r="L303" s="38" t="s">
        <v>425</v>
      </c>
      <c r="M303" s="38"/>
      <c r="N303" s="30"/>
      <c r="O303" s="30"/>
      <c r="P303" s="30"/>
    </row>
    <row r="304" spans="1:16" s="30" customFormat="1" ht="72">
      <c r="A304" s="32" t="s">
        <v>213</v>
      </c>
      <c r="B304" s="32" t="s">
        <v>213</v>
      </c>
      <c r="C304" s="33">
        <v>1030102</v>
      </c>
      <c r="D304" s="33"/>
      <c r="E304" s="34">
        <v>10597</v>
      </c>
      <c r="F304" s="33" t="s">
        <v>514</v>
      </c>
      <c r="G304" s="34"/>
      <c r="H304" s="33"/>
      <c r="I304" s="36">
        <v>815.4</v>
      </c>
      <c r="J304" s="33"/>
      <c r="K304" s="33"/>
      <c r="L304" s="33" t="s">
        <v>425</v>
      </c>
      <c r="M304" s="33" t="s">
        <v>381</v>
      </c>
    </row>
    <row r="305" spans="1:16" s="41" customFormat="1" ht="72">
      <c r="A305" s="37" t="s">
        <v>213</v>
      </c>
      <c r="B305" s="37" t="s">
        <v>213</v>
      </c>
      <c r="C305" s="38">
        <v>1030102</v>
      </c>
      <c r="D305" s="38"/>
      <c r="E305" s="39">
        <v>10597</v>
      </c>
      <c r="F305" s="38" t="s">
        <v>514</v>
      </c>
      <c r="G305" s="39">
        <v>1</v>
      </c>
      <c r="H305" s="38" t="s">
        <v>515</v>
      </c>
      <c r="I305" s="40">
        <v>815.4</v>
      </c>
      <c r="J305" s="38" t="s">
        <v>166</v>
      </c>
      <c r="K305" s="38" t="s">
        <v>429</v>
      </c>
      <c r="L305" s="38" t="s">
        <v>425</v>
      </c>
      <c r="M305" s="38"/>
      <c r="N305" s="30"/>
      <c r="O305" s="30"/>
      <c r="P305" s="30"/>
    </row>
    <row r="306" spans="1:16" s="30" customFormat="1" ht="72">
      <c r="A306" s="32" t="s">
        <v>213</v>
      </c>
      <c r="B306" s="32" t="s">
        <v>213</v>
      </c>
      <c r="C306" s="33">
        <v>1030202</v>
      </c>
      <c r="D306" s="33"/>
      <c r="E306" s="34">
        <v>10624</v>
      </c>
      <c r="F306" s="33" t="s">
        <v>516</v>
      </c>
      <c r="G306" s="35"/>
      <c r="H306" s="33"/>
      <c r="I306" s="36">
        <f>7000+21000-2500</f>
        <v>25500</v>
      </c>
      <c r="J306" s="33"/>
      <c r="K306" s="33"/>
      <c r="L306" s="33" t="s">
        <v>425</v>
      </c>
      <c r="M306" s="33" t="s">
        <v>217</v>
      </c>
    </row>
    <row r="307" spans="1:16" s="41" customFormat="1" ht="72">
      <c r="A307" s="37" t="s">
        <v>213</v>
      </c>
      <c r="B307" s="37" t="s">
        <v>213</v>
      </c>
      <c r="C307" s="38">
        <v>1030202</v>
      </c>
      <c r="D307" s="38"/>
      <c r="E307" s="39">
        <v>10624</v>
      </c>
      <c r="F307" s="38" t="s">
        <v>516</v>
      </c>
      <c r="G307" s="39">
        <v>1</v>
      </c>
      <c r="H307" s="38" t="s">
        <v>517</v>
      </c>
      <c r="I307" s="40">
        <f>7000+21000-2500</f>
        <v>25500</v>
      </c>
      <c r="J307" s="38" t="s">
        <v>14</v>
      </c>
      <c r="K307" s="38" t="s">
        <v>429</v>
      </c>
      <c r="L307" s="38" t="s">
        <v>425</v>
      </c>
      <c r="M307" s="38"/>
      <c r="N307" s="30"/>
      <c r="O307" s="30"/>
      <c r="P307" s="30"/>
    </row>
    <row r="308" spans="1:16" s="30" customFormat="1" ht="72">
      <c r="A308" s="32" t="s">
        <v>213</v>
      </c>
      <c r="B308" s="32" t="s">
        <v>213</v>
      </c>
      <c r="C308" s="33">
        <v>1030202</v>
      </c>
      <c r="D308" s="33"/>
      <c r="E308" s="34">
        <v>10624</v>
      </c>
      <c r="F308" s="33" t="s">
        <v>516</v>
      </c>
      <c r="G308" s="35"/>
      <c r="H308" s="33"/>
      <c r="I308" s="36">
        <v>32773.599999999999</v>
      </c>
      <c r="J308" s="33"/>
      <c r="K308" s="33"/>
      <c r="L308" s="33" t="s">
        <v>425</v>
      </c>
      <c r="M308" s="33" t="s">
        <v>381</v>
      </c>
    </row>
    <row r="309" spans="1:16" s="41" customFormat="1" ht="72">
      <c r="A309" s="37" t="s">
        <v>213</v>
      </c>
      <c r="B309" s="37" t="s">
        <v>213</v>
      </c>
      <c r="C309" s="38">
        <v>1030202</v>
      </c>
      <c r="D309" s="38"/>
      <c r="E309" s="39">
        <v>10624</v>
      </c>
      <c r="F309" s="38" t="s">
        <v>516</v>
      </c>
      <c r="G309" s="39">
        <v>1</v>
      </c>
      <c r="H309" s="38" t="s">
        <v>517</v>
      </c>
      <c r="I309" s="40">
        <v>32773.599999999999</v>
      </c>
      <c r="J309" s="38" t="s">
        <v>14</v>
      </c>
      <c r="K309" s="38" t="s">
        <v>429</v>
      </c>
      <c r="L309" s="38" t="s">
        <v>425</v>
      </c>
      <c r="M309" s="38"/>
      <c r="N309" s="30"/>
      <c r="O309" s="30"/>
      <c r="P309" s="30"/>
    </row>
    <row r="310" spans="1:16" s="30" customFormat="1" ht="72">
      <c r="A310" s="32" t="s">
        <v>355</v>
      </c>
      <c r="B310" s="32" t="s">
        <v>311</v>
      </c>
      <c r="C310" s="33">
        <v>1030102</v>
      </c>
      <c r="D310" s="33"/>
      <c r="E310" s="34">
        <v>10634</v>
      </c>
      <c r="F310" s="33" t="s">
        <v>518</v>
      </c>
      <c r="G310" s="35"/>
      <c r="H310" s="33"/>
      <c r="I310" s="36">
        <v>350</v>
      </c>
      <c r="J310" s="33"/>
      <c r="K310" s="33"/>
      <c r="L310" s="33" t="s">
        <v>425</v>
      </c>
      <c r="M310" s="33" t="s">
        <v>217</v>
      </c>
    </row>
    <row r="311" spans="1:16" s="41" customFormat="1" ht="72">
      <c r="A311" s="37" t="s">
        <v>355</v>
      </c>
      <c r="B311" s="37" t="s">
        <v>311</v>
      </c>
      <c r="C311" s="38">
        <v>1030102</v>
      </c>
      <c r="D311" s="38"/>
      <c r="E311" s="39">
        <v>10634</v>
      </c>
      <c r="F311" s="38" t="s">
        <v>518</v>
      </c>
      <c r="G311" s="39">
        <v>1</v>
      </c>
      <c r="H311" s="38" t="s">
        <v>519</v>
      </c>
      <c r="I311" s="40">
        <v>350</v>
      </c>
      <c r="J311" s="38" t="s">
        <v>14</v>
      </c>
      <c r="K311" s="38" t="s">
        <v>490</v>
      </c>
      <c r="L311" s="38" t="s">
        <v>425</v>
      </c>
      <c r="M311" s="38"/>
      <c r="N311" s="30"/>
      <c r="O311" s="30"/>
      <c r="P311" s="30"/>
    </row>
    <row r="312" spans="1:16" s="30" customFormat="1" ht="72">
      <c r="A312" s="32" t="s">
        <v>213</v>
      </c>
      <c r="B312" s="32" t="s">
        <v>213</v>
      </c>
      <c r="C312" s="33">
        <v>1030102</v>
      </c>
      <c r="D312" s="33"/>
      <c r="E312" s="34">
        <v>10643</v>
      </c>
      <c r="F312" s="33" t="s">
        <v>520</v>
      </c>
      <c r="G312" s="35"/>
      <c r="H312" s="33"/>
      <c r="I312" s="36">
        <f>1000-500</f>
        <v>500</v>
      </c>
      <c r="J312" s="33"/>
      <c r="K312" s="33"/>
      <c r="L312" s="33" t="s">
        <v>425</v>
      </c>
      <c r="M312" s="33" t="s">
        <v>217</v>
      </c>
    </row>
    <row r="313" spans="1:16" s="41" customFormat="1" ht="72">
      <c r="A313" s="37" t="s">
        <v>213</v>
      </c>
      <c r="B313" s="37" t="s">
        <v>213</v>
      </c>
      <c r="C313" s="38">
        <v>1030102</v>
      </c>
      <c r="D313" s="38"/>
      <c r="E313" s="39">
        <v>10643</v>
      </c>
      <c r="F313" s="38" t="s">
        <v>520</v>
      </c>
      <c r="G313" s="39">
        <v>1</v>
      </c>
      <c r="H313" s="38" t="s">
        <v>521</v>
      </c>
      <c r="I313" s="40">
        <v>500</v>
      </c>
      <c r="J313" s="38" t="s">
        <v>14</v>
      </c>
      <c r="K313" s="38" t="s">
        <v>429</v>
      </c>
      <c r="L313" s="38" t="s">
        <v>425</v>
      </c>
      <c r="M313" s="38"/>
      <c r="N313" s="30"/>
      <c r="O313" s="30"/>
      <c r="P313" s="30"/>
    </row>
    <row r="314" spans="1:16" s="30" customFormat="1" ht="108">
      <c r="A314" s="32" t="s">
        <v>355</v>
      </c>
      <c r="B314" s="32" t="s">
        <v>311</v>
      </c>
      <c r="C314" s="33">
        <v>1040102</v>
      </c>
      <c r="D314" s="33"/>
      <c r="E314" s="34">
        <v>10647</v>
      </c>
      <c r="F314" s="33" t="s">
        <v>522</v>
      </c>
      <c r="G314" s="34"/>
      <c r="H314" s="33"/>
      <c r="I314" s="36">
        <v>10000</v>
      </c>
      <c r="J314" s="33"/>
      <c r="K314" s="33"/>
      <c r="L314" s="33" t="s">
        <v>425</v>
      </c>
      <c r="M314" s="33" t="s">
        <v>217</v>
      </c>
    </row>
    <row r="315" spans="1:16" s="41" customFormat="1" ht="144">
      <c r="A315" s="38" t="s">
        <v>355</v>
      </c>
      <c r="B315" s="38" t="s">
        <v>311</v>
      </c>
      <c r="C315" s="38">
        <v>1040102</v>
      </c>
      <c r="D315" s="38"/>
      <c r="E315" s="39">
        <v>10647</v>
      </c>
      <c r="F315" s="38" t="s">
        <v>522</v>
      </c>
      <c r="G315" s="39">
        <v>1</v>
      </c>
      <c r="H315" s="38" t="s">
        <v>523</v>
      </c>
      <c r="I315" s="40">
        <v>10000</v>
      </c>
      <c r="J315" s="38" t="s">
        <v>14</v>
      </c>
      <c r="K315" s="38" t="s">
        <v>43</v>
      </c>
      <c r="L315" s="38" t="s">
        <v>425</v>
      </c>
      <c r="M315" s="38"/>
      <c r="N315" s="30"/>
      <c r="O315" s="30"/>
      <c r="P315" s="30"/>
    </row>
    <row r="316" spans="1:16" s="30" customFormat="1" ht="108">
      <c r="A316" s="32" t="s">
        <v>355</v>
      </c>
      <c r="B316" s="32" t="s">
        <v>311</v>
      </c>
      <c r="C316" s="33">
        <v>1040401</v>
      </c>
      <c r="D316" s="33"/>
      <c r="E316" s="34">
        <v>10648</v>
      </c>
      <c r="F316" s="33" t="s">
        <v>524</v>
      </c>
      <c r="G316" s="34"/>
      <c r="H316" s="33"/>
      <c r="I316" s="36">
        <v>20000</v>
      </c>
      <c r="J316" s="33"/>
      <c r="K316" s="33"/>
      <c r="L316" s="33" t="s">
        <v>425</v>
      </c>
      <c r="M316" s="33" t="s">
        <v>217</v>
      </c>
    </row>
    <row r="317" spans="1:16" s="41" customFormat="1" ht="144">
      <c r="A317" s="38" t="s">
        <v>355</v>
      </c>
      <c r="B317" s="38" t="s">
        <v>311</v>
      </c>
      <c r="C317" s="38">
        <v>1040401</v>
      </c>
      <c r="D317" s="38"/>
      <c r="E317" s="39">
        <v>10648</v>
      </c>
      <c r="F317" s="38" t="s">
        <v>524</v>
      </c>
      <c r="G317" s="39">
        <v>1</v>
      </c>
      <c r="H317" s="38" t="s">
        <v>523</v>
      </c>
      <c r="I317" s="40">
        <v>20000</v>
      </c>
      <c r="J317" s="38" t="s">
        <v>14</v>
      </c>
      <c r="K317" s="38" t="s">
        <v>43</v>
      </c>
      <c r="L317" s="38" t="s">
        <v>425</v>
      </c>
      <c r="M317" s="38"/>
      <c r="N317" s="30"/>
      <c r="O317" s="30"/>
      <c r="P317" s="30"/>
    </row>
    <row r="318" spans="1:16" s="30" customFormat="1" ht="108">
      <c r="A318" s="32" t="s">
        <v>213</v>
      </c>
      <c r="B318" s="32" t="s">
        <v>213</v>
      </c>
      <c r="C318" s="33">
        <v>1020103</v>
      </c>
      <c r="D318" s="33"/>
      <c r="E318" s="34">
        <v>10649</v>
      </c>
      <c r="F318" s="33" t="s">
        <v>525</v>
      </c>
      <c r="G318" s="34"/>
      <c r="H318" s="33"/>
      <c r="I318" s="36">
        <v>2500</v>
      </c>
      <c r="J318" s="33"/>
      <c r="K318" s="33"/>
      <c r="L318" s="33" t="s">
        <v>425</v>
      </c>
      <c r="M318" s="33" t="s">
        <v>217</v>
      </c>
    </row>
    <row r="319" spans="1:16" s="41" customFormat="1" ht="108">
      <c r="A319" s="37" t="s">
        <v>213</v>
      </c>
      <c r="B319" s="37" t="s">
        <v>213</v>
      </c>
      <c r="C319" s="38">
        <v>1020103</v>
      </c>
      <c r="D319" s="38"/>
      <c r="E319" s="39">
        <v>10649</v>
      </c>
      <c r="F319" s="38" t="s">
        <v>525</v>
      </c>
      <c r="G319" s="39">
        <v>1</v>
      </c>
      <c r="H319" s="38" t="s">
        <v>526</v>
      </c>
      <c r="I319" s="40">
        <v>2500</v>
      </c>
      <c r="J319" s="38" t="s">
        <v>14</v>
      </c>
      <c r="K319" s="38" t="s">
        <v>429</v>
      </c>
      <c r="L319" s="38" t="s">
        <v>425</v>
      </c>
      <c r="M319" s="38"/>
      <c r="N319" s="30"/>
      <c r="O319" s="30"/>
      <c r="P319" s="30"/>
    </row>
    <row r="320" spans="1:16" s="30" customFormat="1" ht="72">
      <c r="A320" s="32" t="s">
        <v>355</v>
      </c>
      <c r="B320" s="32" t="s">
        <v>311</v>
      </c>
      <c r="C320" s="33">
        <v>2020105</v>
      </c>
      <c r="D320" s="33"/>
      <c r="E320" s="34">
        <v>20010</v>
      </c>
      <c r="F320" s="33" t="s">
        <v>527</v>
      </c>
      <c r="G320" s="35"/>
      <c r="H320" s="33"/>
      <c r="I320" s="36">
        <v>4500</v>
      </c>
      <c r="J320" s="33"/>
      <c r="K320" s="32"/>
      <c r="L320" s="33" t="s">
        <v>425</v>
      </c>
      <c r="M320" s="33" t="s">
        <v>217</v>
      </c>
    </row>
    <row r="321" spans="1:16" s="41" customFormat="1" ht="72">
      <c r="A321" s="37" t="s">
        <v>355</v>
      </c>
      <c r="B321" s="37" t="s">
        <v>311</v>
      </c>
      <c r="C321" s="38">
        <v>2020105</v>
      </c>
      <c r="D321" s="38"/>
      <c r="E321" s="39">
        <v>20010</v>
      </c>
      <c r="F321" s="38" t="s">
        <v>527</v>
      </c>
      <c r="G321" s="39">
        <v>1</v>
      </c>
      <c r="H321" s="38" t="s">
        <v>528</v>
      </c>
      <c r="I321" s="40">
        <v>4500</v>
      </c>
      <c r="J321" s="38" t="s">
        <v>250</v>
      </c>
      <c r="K321" s="38" t="s">
        <v>490</v>
      </c>
      <c r="L321" s="38" t="s">
        <v>425</v>
      </c>
      <c r="M321" s="38"/>
      <c r="N321" s="30"/>
      <c r="O321" s="30"/>
      <c r="P321" s="30"/>
    </row>
    <row r="322" spans="1:16" s="30" customFormat="1" ht="72">
      <c r="A322" s="32" t="s">
        <v>355</v>
      </c>
      <c r="B322" s="32" t="s">
        <v>311</v>
      </c>
      <c r="C322" s="33">
        <v>2020103</v>
      </c>
      <c r="D322" s="33"/>
      <c r="E322" s="34">
        <v>20048</v>
      </c>
      <c r="F322" s="33" t="s">
        <v>529</v>
      </c>
      <c r="G322" s="35"/>
      <c r="H322" s="33"/>
      <c r="I322" s="36">
        <v>35000</v>
      </c>
      <c r="J322" s="33"/>
      <c r="K322" s="33"/>
      <c r="L322" s="33" t="s">
        <v>425</v>
      </c>
      <c r="M322" s="33" t="s">
        <v>217</v>
      </c>
    </row>
    <row r="323" spans="1:16" s="41" customFormat="1" ht="72">
      <c r="A323" s="37" t="s">
        <v>355</v>
      </c>
      <c r="B323" s="37" t="s">
        <v>311</v>
      </c>
      <c r="C323" s="38">
        <v>2020103</v>
      </c>
      <c r="D323" s="38"/>
      <c r="E323" s="39">
        <v>20048</v>
      </c>
      <c r="F323" s="38" t="s">
        <v>529</v>
      </c>
      <c r="G323" s="39">
        <v>1</v>
      </c>
      <c r="H323" s="38" t="s">
        <v>530</v>
      </c>
      <c r="I323" s="40">
        <v>35000</v>
      </c>
      <c r="J323" s="38" t="s">
        <v>14</v>
      </c>
      <c r="K323" s="38" t="s">
        <v>43</v>
      </c>
      <c r="L323" s="38" t="s">
        <v>425</v>
      </c>
      <c r="M323" s="38"/>
      <c r="N323" s="30"/>
      <c r="O323" s="30"/>
      <c r="P323" s="30"/>
    </row>
    <row r="324" spans="1:16" s="30" customFormat="1">
      <c r="A324" s="32" t="s">
        <v>213</v>
      </c>
      <c r="B324" s="32" t="s">
        <v>213</v>
      </c>
      <c r="C324" s="33">
        <v>1030201</v>
      </c>
      <c r="D324" s="33">
        <v>1030201001</v>
      </c>
      <c r="E324" s="34">
        <v>10002</v>
      </c>
      <c r="F324" s="33" t="s">
        <v>531</v>
      </c>
      <c r="G324" s="35"/>
      <c r="H324" s="33"/>
      <c r="I324" s="36">
        <v>3600000</v>
      </c>
      <c r="J324" s="33"/>
      <c r="K324" s="33"/>
      <c r="L324" s="33" t="s">
        <v>532</v>
      </c>
      <c r="M324" s="33" t="s">
        <v>217</v>
      </c>
    </row>
    <row r="325" spans="1:16" s="41" customFormat="1" ht="72">
      <c r="A325" s="37" t="s">
        <v>213</v>
      </c>
      <c r="B325" s="37" t="s">
        <v>213</v>
      </c>
      <c r="C325" s="38">
        <v>1030201</v>
      </c>
      <c r="D325" s="38">
        <v>1030201001</v>
      </c>
      <c r="E325" s="39">
        <v>10002</v>
      </c>
      <c r="F325" s="38" t="s">
        <v>531</v>
      </c>
      <c r="G325" s="39">
        <v>1</v>
      </c>
      <c r="H325" s="38" t="s">
        <v>531</v>
      </c>
      <c r="I325" s="40">
        <v>3600000</v>
      </c>
      <c r="J325" s="38" t="s">
        <v>14</v>
      </c>
      <c r="K325" s="38" t="s">
        <v>95</v>
      </c>
      <c r="L325" s="38" t="s">
        <v>532</v>
      </c>
      <c r="M325" s="38"/>
      <c r="N325" s="30"/>
      <c r="O325" s="30"/>
      <c r="P325" s="30"/>
    </row>
    <row r="326" spans="1:16" s="30" customFormat="1">
      <c r="A326" s="32" t="s">
        <v>213</v>
      </c>
      <c r="B326" s="32" t="s">
        <v>213</v>
      </c>
      <c r="C326" s="33">
        <v>1030201</v>
      </c>
      <c r="D326" s="33">
        <v>1030201001</v>
      </c>
      <c r="E326" s="34">
        <v>10003</v>
      </c>
      <c r="F326" s="33" t="s">
        <v>533</v>
      </c>
      <c r="G326" s="35"/>
      <c r="H326" s="33"/>
      <c r="I326" s="36">
        <v>405000</v>
      </c>
      <c r="J326" s="33"/>
      <c r="K326" s="33"/>
      <c r="L326" s="33" t="s">
        <v>532</v>
      </c>
      <c r="M326" s="33" t="s">
        <v>217</v>
      </c>
    </row>
    <row r="327" spans="1:16" s="41" customFormat="1" ht="72">
      <c r="A327" s="37" t="s">
        <v>213</v>
      </c>
      <c r="B327" s="37" t="s">
        <v>213</v>
      </c>
      <c r="C327" s="38">
        <v>1030201</v>
      </c>
      <c r="D327" s="38">
        <v>1030201001</v>
      </c>
      <c r="E327" s="39">
        <v>10003</v>
      </c>
      <c r="F327" s="38" t="s">
        <v>533</v>
      </c>
      <c r="G327" s="39">
        <v>1</v>
      </c>
      <c r="H327" s="38" t="s">
        <v>533</v>
      </c>
      <c r="I327" s="40">
        <v>405000</v>
      </c>
      <c r="J327" s="38" t="s">
        <v>14</v>
      </c>
      <c r="K327" s="38" t="s">
        <v>95</v>
      </c>
      <c r="L327" s="38" t="s">
        <v>532</v>
      </c>
      <c r="M327" s="38"/>
      <c r="N327" s="30"/>
      <c r="O327" s="30"/>
      <c r="P327" s="30"/>
    </row>
    <row r="328" spans="1:16" s="30" customFormat="1">
      <c r="A328" s="32" t="s">
        <v>213</v>
      </c>
      <c r="B328" s="32" t="s">
        <v>213</v>
      </c>
      <c r="C328" s="33">
        <v>1030201</v>
      </c>
      <c r="D328" s="33">
        <v>1030201002</v>
      </c>
      <c r="E328" s="34">
        <v>10004</v>
      </c>
      <c r="F328" s="33" t="s">
        <v>534</v>
      </c>
      <c r="G328" s="35"/>
      <c r="H328" s="33"/>
      <c r="I328" s="36">
        <v>1010000</v>
      </c>
      <c r="J328" s="33"/>
      <c r="K328" s="33"/>
      <c r="L328" s="33" t="s">
        <v>532</v>
      </c>
      <c r="M328" s="33" t="s">
        <v>217</v>
      </c>
    </row>
    <row r="329" spans="1:16" s="41" customFormat="1" ht="72">
      <c r="A329" s="37" t="s">
        <v>213</v>
      </c>
      <c r="B329" s="37" t="s">
        <v>213</v>
      </c>
      <c r="C329" s="38">
        <v>1030201</v>
      </c>
      <c r="D329" s="38">
        <v>1030201002</v>
      </c>
      <c r="E329" s="39">
        <v>10004</v>
      </c>
      <c r="F329" s="38" t="s">
        <v>534</v>
      </c>
      <c r="G329" s="39">
        <v>1</v>
      </c>
      <c r="H329" s="38" t="s">
        <v>535</v>
      </c>
      <c r="I329" s="40">
        <v>1010000</v>
      </c>
      <c r="J329" s="38" t="s">
        <v>14</v>
      </c>
      <c r="K329" s="38" t="s">
        <v>95</v>
      </c>
      <c r="L329" s="38" t="s">
        <v>532</v>
      </c>
      <c r="M329" s="38"/>
      <c r="N329" s="30"/>
      <c r="O329" s="30"/>
      <c r="P329" s="30"/>
    </row>
    <row r="330" spans="1:16" s="41" customFormat="1">
      <c r="A330" s="32" t="s">
        <v>213</v>
      </c>
      <c r="B330" s="32" t="s">
        <v>213</v>
      </c>
      <c r="C330" s="33">
        <v>1030201</v>
      </c>
      <c r="D330" s="33">
        <v>1030201002</v>
      </c>
      <c r="E330" s="34">
        <v>10005</v>
      </c>
      <c r="F330" s="33" t="s">
        <v>536</v>
      </c>
      <c r="G330" s="35"/>
      <c r="H330" s="33"/>
      <c r="I330" s="36">
        <v>460000</v>
      </c>
      <c r="J330" s="33"/>
      <c r="K330" s="33"/>
      <c r="L330" s="33" t="s">
        <v>532</v>
      </c>
      <c r="M330" s="33" t="s">
        <v>217</v>
      </c>
      <c r="N330" s="30"/>
      <c r="O330" s="30"/>
      <c r="P330" s="30"/>
    </row>
    <row r="331" spans="1:16" s="41" customFormat="1" ht="72">
      <c r="A331" s="37" t="s">
        <v>213</v>
      </c>
      <c r="B331" s="37" t="s">
        <v>213</v>
      </c>
      <c r="C331" s="38">
        <v>1030201</v>
      </c>
      <c r="D331" s="38">
        <v>1030201002</v>
      </c>
      <c r="E331" s="39">
        <v>10005</v>
      </c>
      <c r="F331" s="38" t="s">
        <v>536</v>
      </c>
      <c r="G331" s="39">
        <v>1</v>
      </c>
      <c r="H331" s="38" t="s">
        <v>536</v>
      </c>
      <c r="I331" s="40">
        <v>460000</v>
      </c>
      <c r="J331" s="38" t="s">
        <v>14</v>
      </c>
      <c r="K331" s="38" t="s">
        <v>95</v>
      </c>
      <c r="L331" s="38" t="s">
        <v>532</v>
      </c>
      <c r="M331" s="38"/>
      <c r="N331" s="30"/>
      <c r="O331" s="30"/>
      <c r="P331" s="30"/>
    </row>
    <row r="332" spans="1:16" s="41" customFormat="1">
      <c r="A332" s="32" t="s">
        <v>213</v>
      </c>
      <c r="B332" s="32" t="s">
        <v>213</v>
      </c>
      <c r="C332" s="33">
        <v>1020101</v>
      </c>
      <c r="D332" s="33">
        <v>1020101001</v>
      </c>
      <c r="E332" s="34">
        <v>10006</v>
      </c>
      <c r="F332" s="33" t="s">
        <v>537</v>
      </c>
      <c r="G332" s="35"/>
      <c r="H332" s="33"/>
      <c r="I332" s="36">
        <v>340800</v>
      </c>
      <c r="J332" s="33"/>
      <c r="K332" s="33"/>
      <c r="L332" s="33" t="s">
        <v>532</v>
      </c>
      <c r="M332" s="33" t="s">
        <v>217</v>
      </c>
      <c r="N332" s="30"/>
      <c r="O332" s="30"/>
      <c r="P332" s="30"/>
    </row>
    <row r="333" spans="1:16" s="30" customFormat="1" ht="72">
      <c r="A333" s="37" t="s">
        <v>213</v>
      </c>
      <c r="B333" s="37" t="s">
        <v>213</v>
      </c>
      <c r="C333" s="38">
        <v>1020101</v>
      </c>
      <c r="D333" s="38">
        <v>1020101001</v>
      </c>
      <c r="E333" s="39">
        <v>10006</v>
      </c>
      <c r="F333" s="38" t="s">
        <v>537</v>
      </c>
      <c r="G333" s="39">
        <v>1</v>
      </c>
      <c r="H333" s="38" t="s">
        <v>537</v>
      </c>
      <c r="I333" s="40">
        <v>340800</v>
      </c>
      <c r="J333" s="38" t="s">
        <v>14</v>
      </c>
      <c r="K333" s="38" t="s">
        <v>100</v>
      </c>
      <c r="L333" s="38" t="s">
        <v>532</v>
      </c>
      <c r="M333" s="38"/>
    </row>
    <row r="334" spans="1:16" s="41" customFormat="1">
      <c r="A334" s="32" t="s">
        <v>213</v>
      </c>
      <c r="B334" s="32" t="s">
        <v>213</v>
      </c>
      <c r="C334" s="33">
        <v>1030201</v>
      </c>
      <c r="D334" s="33">
        <v>1030201001</v>
      </c>
      <c r="E334" s="34">
        <v>10007</v>
      </c>
      <c r="F334" s="33" t="s">
        <v>538</v>
      </c>
      <c r="G334" s="35"/>
      <c r="H334" s="33"/>
      <c r="I334" s="36">
        <v>704076.48</v>
      </c>
      <c r="J334" s="33"/>
      <c r="K334" s="33"/>
      <c r="L334" s="33" t="s">
        <v>532</v>
      </c>
      <c r="M334" s="33" t="s">
        <v>217</v>
      </c>
      <c r="N334" s="30"/>
      <c r="O334" s="30"/>
      <c r="P334" s="30"/>
    </row>
    <row r="335" spans="1:16" s="30" customFormat="1" ht="72">
      <c r="A335" s="37" t="s">
        <v>213</v>
      </c>
      <c r="B335" s="37" t="s">
        <v>213</v>
      </c>
      <c r="C335" s="38">
        <v>1030201</v>
      </c>
      <c r="D335" s="38">
        <v>1030201001</v>
      </c>
      <c r="E335" s="39">
        <v>10007</v>
      </c>
      <c r="F335" s="38" t="s">
        <v>538</v>
      </c>
      <c r="G335" s="39">
        <v>1</v>
      </c>
      <c r="H335" s="38" t="s">
        <v>538</v>
      </c>
      <c r="I335" s="40">
        <v>704076.48</v>
      </c>
      <c r="J335" s="38" t="s">
        <v>14</v>
      </c>
      <c r="K335" s="38" t="s">
        <v>95</v>
      </c>
      <c r="L335" s="38" t="s">
        <v>532</v>
      </c>
      <c r="M335" s="38"/>
    </row>
    <row r="336" spans="1:16" s="41" customFormat="1">
      <c r="A336" s="32" t="s">
        <v>213</v>
      </c>
      <c r="B336" s="32" t="s">
        <v>213</v>
      </c>
      <c r="C336" s="33">
        <v>1030201</v>
      </c>
      <c r="D336" s="33">
        <v>1030201001</v>
      </c>
      <c r="E336" s="34">
        <v>10008</v>
      </c>
      <c r="F336" s="33" t="s">
        <v>539</v>
      </c>
      <c r="G336" s="35"/>
      <c r="H336" s="33"/>
      <c r="I336" s="36">
        <v>162479.04000000001</v>
      </c>
      <c r="J336" s="33"/>
      <c r="K336" s="33"/>
      <c r="L336" s="33" t="s">
        <v>532</v>
      </c>
      <c r="M336" s="33" t="s">
        <v>217</v>
      </c>
      <c r="N336" s="30"/>
      <c r="O336" s="30"/>
      <c r="P336" s="30"/>
    </row>
    <row r="337" spans="1:16" s="30" customFormat="1" ht="72">
      <c r="A337" s="37" t="s">
        <v>213</v>
      </c>
      <c r="B337" s="37" t="s">
        <v>213</v>
      </c>
      <c r="C337" s="38">
        <v>1030201</v>
      </c>
      <c r="D337" s="38">
        <v>1030201001</v>
      </c>
      <c r="E337" s="39">
        <v>10008</v>
      </c>
      <c r="F337" s="38" t="s">
        <v>539</v>
      </c>
      <c r="G337" s="39">
        <v>1</v>
      </c>
      <c r="H337" s="38" t="s">
        <v>539</v>
      </c>
      <c r="I337" s="40">
        <v>162479.04000000001</v>
      </c>
      <c r="J337" s="38" t="s">
        <v>14</v>
      </c>
      <c r="K337" s="38" t="s">
        <v>95</v>
      </c>
      <c r="L337" s="38" t="s">
        <v>532</v>
      </c>
      <c r="M337" s="38"/>
    </row>
    <row r="338" spans="1:16" s="41" customFormat="1">
      <c r="A338" s="32" t="s">
        <v>213</v>
      </c>
      <c r="B338" s="32" t="s">
        <v>213</v>
      </c>
      <c r="C338" s="33">
        <v>1030201</v>
      </c>
      <c r="D338" s="33">
        <v>1030201002</v>
      </c>
      <c r="E338" s="34">
        <v>10009</v>
      </c>
      <c r="F338" s="33" t="s">
        <v>540</v>
      </c>
      <c r="G338" s="35"/>
      <c r="H338" s="33"/>
      <c r="I338" s="36">
        <v>241000</v>
      </c>
      <c r="J338" s="33"/>
      <c r="K338" s="33"/>
      <c r="L338" s="33" t="s">
        <v>532</v>
      </c>
      <c r="M338" s="33" t="s">
        <v>217</v>
      </c>
      <c r="N338" s="30"/>
      <c r="O338" s="30"/>
      <c r="P338" s="30"/>
    </row>
    <row r="339" spans="1:16" s="30" customFormat="1" ht="72">
      <c r="A339" s="37" t="s">
        <v>213</v>
      </c>
      <c r="B339" s="37" t="s">
        <v>213</v>
      </c>
      <c r="C339" s="38">
        <v>1030201</v>
      </c>
      <c r="D339" s="38">
        <v>1030201002</v>
      </c>
      <c r="E339" s="39">
        <v>10009</v>
      </c>
      <c r="F339" s="38" t="s">
        <v>540</v>
      </c>
      <c r="G339" s="39">
        <v>1</v>
      </c>
      <c r="H339" s="38" t="s">
        <v>540</v>
      </c>
      <c r="I339" s="40">
        <v>241000</v>
      </c>
      <c r="J339" s="38" t="s">
        <v>14</v>
      </c>
      <c r="K339" s="38" t="s">
        <v>95</v>
      </c>
      <c r="L339" s="38" t="s">
        <v>532</v>
      </c>
      <c r="M339" s="38"/>
    </row>
    <row r="340" spans="1:16" s="41" customFormat="1">
      <c r="A340" s="32" t="s">
        <v>213</v>
      </c>
      <c r="B340" s="32" t="s">
        <v>213</v>
      </c>
      <c r="C340" s="33">
        <v>1020101</v>
      </c>
      <c r="D340" s="33">
        <v>1020101001</v>
      </c>
      <c r="E340" s="34">
        <v>10010</v>
      </c>
      <c r="F340" s="33" t="s">
        <v>541</v>
      </c>
      <c r="G340" s="35"/>
      <c r="H340" s="33"/>
      <c r="I340" s="36">
        <v>74000</v>
      </c>
      <c r="J340" s="33"/>
      <c r="K340" s="33"/>
      <c r="L340" s="33" t="s">
        <v>532</v>
      </c>
      <c r="M340" s="33" t="s">
        <v>217</v>
      </c>
      <c r="N340" s="30"/>
      <c r="O340" s="30"/>
      <c r="P340" s="30"/>
    </row>
    <row r="341" spans="1:16" s="30" customFormat="1" ht="72">
      <c r="A341" s="37" t="s">
        <v>213</v>
      </c>
      <c r="B341" s="37" t="s">
        <v>213</v>
      </c>
      <c r="C341" s="38">
        <v>1020101</v>
      </c>
      <c r="D341" s="38">
        <v>1020101001</v>
      </c>
      <c r="E341" s="39">
        <v>10010</v>
      </c>
      <c r="F341" s="38" t="s">
        <v>541</v>
      </c>
      <c r="G341" s="39">
        <v>1</v>
      </c>
      <c r="H341" s="38" t="s">
        <v>541</v>
      </c>
      <c r="I341" s="40">
        <v>74000</v>
      </c>
      <c r="J341" s="38" t="s">
        <v>14</v>
      </c>
      <c r="K341" s="38" t="s">
        <v>100</v>
      </c>
      <c r="L341" s="38" t="s">
        <v>532</v>
      </c>
      <c r="M341" s="38"/>
    </row>
    <row r="342" spans="1:16" s="41" customFormat="1">
      <c r="A342" s="32" t="s">
        <v>213</v>
      </c>
      <c r="B342" s="32" t="s">
        <v>213</v>
      </c>
      <c r="C342" s="33">
        <v>1030202</v>
      </c>
      <c r="D342" s="33">
        <v>1030202001</v>
      </c>
      <c r="E342" s="34">
        <v>10011</v>
      </c>
      <c r="F342" s="33" t="s">
        <v>542</v>
      </c>
      <c r="G342" s="35"/>
      <c r="H342" s="33"/>
      <c r="I342" s="36">
        <v>6000</v>
      </c>
      <c r="J342" s="33"/>
      <c r="K342" s="33"/>
      <c r="L342" s="33" t="s">
        <v>532</v>
      </c>
      <c r="M342" s="33" t="s">
        <v>217</v>
      </c>
      <c r="N342" s="30"/>
      <c r="O342" s="30"/>
      <c r="P342" s="30"/>
    </row>
    <row r="343" spans="1:16" s="30" customFormat="1" ht="72">
      <c r="A343" s="37" t="s">
        <v>213</v>
      </c>
      <c r="B343" s="37" t="s">
        <v>213</v>
      </c>
      <c r="C343" s="38">
        <v>1030202</v>
      </c>
      <c r="D343" s="38">
        <v>1030202001</v>
      </c>
      <c r="E343" s="39">
        <v>10011</v>
      </c>
      <c r="F343" s="38" t="s">
        <v>542</v>
      </c>
      <c r="G343" s="39">
        <v>1</v>
      </c>
      <c r="H343" s="38" t="s">
        <v>542</v>
      </c>
      <c r="I343" s="40">
        <v>6000</v>
      </c>
      <c r="J343" s="38" t="s">
        <v>14</v>
      </c>
      <c r="K343" s="38" t="s">
        <v>95</v>
      </c>
      <c r="L343" s="38" t="s">
        <v>532</v>
      </c>
      <c r="M343" s="38"/>
    </row>
    <row r="344" spans="1:16" s="41" customFormat="1">
      <c r="A344" s="32" t="s">
        <v>213</v>
      </c>
      <c r="B344" s="32" t="s">
        <v>213</v>
      </c>
      <c r="C344" s="33">
        <v>1030201</v>
      </c>
      <c r="D344" s="33">
        <v>1030201001</v>
      </c>
      <c r="E344" s="34">
        <v>10013</v>
      </c>
      <c r="F344" s="33" t="s">
        <v>543</v>
      </c>
      <c r="G344" s="35"/>
      <c r="H344" s="33"/>
      <c r="I344" s="36">
        <v>1798817.78</v>
      </c>
      <c r="J344" s="33"/>
      <c r="K344" s="33"/>
      <c r="L344" s="33" t="s">
        <v>532</v>
      </c>
      <c r="M344" s="33" t="s">
        <v>217</v>
      </c>
      <c r="N344" s="30"/>
      <c r="O344" s="30"/>
      <c r="P344" s="30"/>
    </row>
    <row r="345" spans="1:16" s="30" customFormat="1" ht="72">
      <c r="A345" s="37" t="s">
        <v>213</v>
      </c>
      <c r="B345" s="37" t="s">
        <v>213</v>
      </c>
      <c r="C345" s="38">
        <v>1030201</v>
      </c>
      <c r="D345" s="38">
        <v>1030201001</v>
      </c>
      <c r="E345" s="39">
        <v>10013</v>
      </c>
      <c r="F345" s="38" t="s">
        <v>543</v>
      </c>
      <c r="G345" s="39">
        <v>1</v>
      </c>
      <c r="H345" s="38" t="s">
        <v>544</v>
      </c>
      <c r="I345" s="40">
        <v>1798817.78</v>
      </c>
      <c r="J345" s="38" t="s">
        <v>14</v>
      </c>
      <c r="K345" s="38" t="s">
        <v>545</v>
      </c>
      <c r="L345" s="38" t="s">
        <v>532</v>
      </c>
      <c r="M345" s="38"/>
    </row>
    <row r="346" spans="1:16" s="41" customFormat="1">
      <c r="A346" s="32" t="s">
        <v>213</v>
      </c>
      <c r="B346" s="32" t="s">
        <v>213</v>
      </c>
      <c r="C346" s="33">
        <v>1020101</v>
      </c>
      <c r="D346" s="33">
        <v>1020101001</v>
      </c>
      <c r="E346" s="34">
        <v>10014</v>
      </c>
      <c r="F346" s="33" t="s">
        <v>546</v>
      </c>
      <c r="G346" s="35"/>
      <c r="H346" s="33"/>
      <c r="I346" s="36">
        <v>54639.9</v>
      </c>
      <c r="J346" s="33"/>
      <c r="K346" s="33"/>
      <c r="L346" s="33" t="s">
        <v>532</v>
      </c>
      <c r="M346" s="33" t="s">
        <v>217</v>
      </c>
      <c r="N346" s="30"/>
      <c r="O346" s="30"/>
      <c r="P346" s="30"/>
    </row>
    <row r="347" spans="1:16" s="30" customFormat="1" ht="72">
      <c r="A347" s="37" t="s">
        <v>213</v>
      </c>
      <c r="B347" s="37" t="s">
        <v>213</v>
      </c>
      <c r="C347" s="38">
        <v>1020101</v>
      </c>
      <c r="D347" s="38">
        <v>1020101001</v>
      </c>
      <c r="E347" s="39">
        <v>10014</v>
      </c>
      <c r="F347" s="38" t="s">
        <v>546</v>
      </c>
      <c r="G347" s="39">
        <v>1</v>
      </c>
      <c r="H347" s="38" t="s">
        <v>547</v>
      </c>
      <c r="I347" s="40">
        <v>54639.9</v>
      </c>
      <c r="J347" s="38" t="s">
        <v>14</v>
      </c>
      <c r="K347" s="38" t="s">
        <v>545</v>
      </c>
      <c r="L347" s="38" t="s">
        <v>532</v>
      </c>
      <c r="M347" s="38"/>
    </row>
    <row r="348" spans="1:16" s="41" customFormat="1">
      <c r="A348" s="32" t="s">
        <v>213</v>
      </c>
      <c r="B348" s="32" t="s">
        <v>213</v>
      </c>
      <c r="C348" s="33">
        <v>1040205</v>
      </c>
      <c r="D348" s="33">
        <v>1040205999</v>
      </c>
      <c r="E348" s="34">
        <v>10015</v>
      </c>
      <c r="F348" s="33" t="s">
        <v>548</v>
      </c>
      <c r="G348" s="35"/>
      <c r="H348" s="33"/>
      <c r="I348" s="36">
        <v>5454000</v>
      </c>
      <c r="J348" s="33"/>
      <c r="K348" s="33"/>
      <c r="L348" s="33" t="s">
        <v>532</v>
      </c>
      <c r="M348" s="33" t="s">
        <v>217</v>
      </c>
      <c r="N348" s="30"/>
      <c r="O348" s="30"/>
      <c r="P348" s="30"/>
    </row>
    <row r="349" spans="1:16" s="41" customFormat="1" ht="72">
      <c r="A349" s="37" t="s">
        <v>213</v>
      </c>
      <c r="B349" s="37" t="s">
        <v>213</v>
      </c>
      <c r="C349" s="38">
        <v>1040205</v>
      </c>
      <c r="D349" s="38">
        <v>1040205999</v>
      </c>
      <c r="E349" s="39">
        <v>10015</v>
      </c>
      <c r="F349" s="38" t="s">
        <v>548</v>
      </c>
      <c r="G349" s="39">
        <v>1</v>
      </c>
      <c r="H349" s="38" t="s">
        <v>548</v>
      </c>
      <c r="I349" s="40">
        <v>5454000</v>
      </c>
      <c r="J349" s="38" t="s">
        <v>14</v>
      </c>
      <c r="K349" s="38" t="s">
        <v>95</v>
      </c>
      <c r="L349" s="38" t="s">
        <v>532</v>
      </c>
      <c r="M349" s="38"/>
      <c r="N349" s="30"/>
      <c r="O349" s="30"/>
      <c r="P349" s="30"/>
    </row>
    <row r="350" spans="1:16" s="30" customFormat="1">
      <c r="A350" s="32" t="s">
        <v>213</v>
      </c>
      <c r="B350" s="32" t="s">
        <v>213</v>
      </c>
      <c r="C350" s="33">
        <v>1020101</v>
      </c>
      <c r="D350" s="33"/>
      <c r="E350" s="34">
        <v>10016</v>
      </c>
      <c r="F350" s="33" t="s">
        <v>549</v>
      </c>
      <c r="G350" s="35"/>
      <c r="H350" s="33"/>
      <c r="I350" s="36">
        <v>464000</v>
      </c>
      <c r="J350" s="33"/>
      <c r="K350" s="33"/>
      <c r="L350" s="33" t="s">
        <v>532</v>
      </c>
      <c r="M350" s="33" t="s">
        <v>217</v>
      </c>
    </row>
    <row r="351" spans="1:16" s="41" customFormat="1" ht="72">
      <c r="A351" s="37" t="s">
        <v>213</v>
      </c>
      <c r="B351" s="37" t="s">
        <v>213</v>
      </c>
      <c r="C351" s="38">
        <v>1020101</v>
      </c>
      <c r="D351" s="38"/>
      <c r="E351" s="39">
        <v>10016</v>
      </c>
      <c r="F351" s="38" t="s">
        <v>549</v>
      </c>
      <c r="G351" s="39">
        <v>1</v>
      </c>
      <c r="H351" s="38" t="s">
        <v>549</v>
      </c>
      <c r="I351" s="40">
        <v>464000</v>
      </c>
      <c r="J351" s="44">
        <v>44166</v>
      </c>
      <c r="K351" s="38" t="s">
        <v>100</v>
      </c>
      <c r="L351" s="38" t="s">
        <v>532</v>
      </c>
      <c r="M351" s="38"/>
      <c r="N351" s="30"/>
      <c r="O351" s="30"/>
      <c r="P351" s="30"/>
    </row>
    <row r="352" spans="1:16" s="30" customFormat="1" ht="72">
      <c r="A352" s="32" t="s">
        <v>213</v>
      </c>
      <c r="B352" s="32" t="s">
        <v>213</v>
      </c>
      <c r="C352" s="33">
        <v>1040104</v>
      </c>
      <c r="D352" s="33">
        <v>1040104001</v>
      </c>
      <c r="E352" s="34">
        <v>10019</v>
      </c>
      <c r="F352" s="33" t="s">
        <v>550</v>
      </c>
      <c r="G352" s="35"/>
      <c r="H352" s="33"/>
      <c r="I352" s="36">
        <f>205000+1250</f>
        <v>206250</v>
      </c>
      <c r="J352" s="33"/>
      <c r="K352" s="33"/>
      <c r="L352" s="33" t="s">
        <v>532</v>
      </c>
      <c r="M352" s="33" t="s">
        <v>217</v>
      </c>
    </row>
    <row r="353" spans="1:16" s="41" customFormat="1" ht="108">
      <c r="A353" s="37" t="s">
        <v>213</v>
      </c>
      <c r="B353" s="37" t="s">
        <v>213</v>
      </c>
      <c r="C353" s="38">
        <v>1040104</v>
      </c>
      <c r="D353" s="38">
        <v>1040104001</v>
      </c>
      <c r="E353" s="39">
        <v>10019</v>
      </c>
      <c r="F353" s="38" t="s">
        <v>550</v>
      </c>
      <c r="G353" s="39">
        <v>1</v>
      </c>
      <c r="H353" s="38" t="s">
        <v>551</v>
      </c>
      <c r="I353" s="40">
        <f>205000+1250</f>
        <v>206250</v>
      </c>
      <c r="J353" s="38" t="s">
        <v>14</v>
      </c>
      <c r="K353" s="38" t="s">
        <v>95</v>
      </c>
      <c r="L353" s="38" t="s">
        <v>532</v>
      </c>
      <c r="M353" s="38"/>
      <c r="N353" s="30"/>
      <c r="O353" s="30"/>
      <c r="P353" s="30"/>
    </row>
    <row r="354" spans="1:16" s="41" customFormat="1" ht="72">
      <c r="A354" s="32" t="s">
        <v>213</v>
      </c>
      <c r="B354" s="32" t="s">
        <v>213</v>
      </c>
      <c r="C354" s="33">
        <v>1020101</v>
      </c>
      <c r="D354" s="33"/>
      <c r="E354" s="34">
        <v>10033</v>
      </c>
      <c r="F354" s="33" t="s">
        <v>552</v>
      </c>
      <c r="G354" s="35"/>
      <c r="H354" s="33"/>
      <c r="I354" s="36">
        <v>7500</v>
      </c>
      <c r="J354" s="33"/>
      <c r="K354" s="33"/>
      <c r="L354" s="33" t="s">
        <v>532</v>
      </c>
      <c r="M354" s="33" t="s">
        <v>217</v>
      </c>
      <c r="N354" s="30"/>
      <c r="O354" s="30"/>
      <c r="P354" s="30"/>
    </row>
    <row r="355" spans="1:16" s="30" customFormat="1" ht="72">
      <c r="A355" s="37" t="s">
        <v>213</v>
      </c>
      <c r="B355" s="37" t="s">
        <v>213</v>
      </c>
      <c r="C355" s="38">
        <v>1020101</v>
      </c>
      <c r="D355" s="38"/>
      <c r="E355" s="39">
        <v>10033</v>
      </c>
      <c r="F355" s="38" t="s">
        <v>552</v>
      </c>
      <c r="G355" s="39">
        <v>1</v>
      </c>
      <c r="H355" s="38" t="s">
        <v>553</v>
      </c>
      <c r="I355" s="40">
        <v>7500</v>
      </c>
      <c r="J355" s="38" t="s">
        <v>87</v>
      </c>
      <c r="K355" s="38" t="s">
        <v>100</v>
      </c>
      <c r="L355" s="38" t="s">
        <v>532</v>
      </c>
      <c r="M355" s="38"/>
    </row>
    <row r="356" spans="1:16" s="41" customFormat="1" ht="108">
      <c r="A356" s="32" t="s">
        <v>213</v>
      </c>
      <c r="B356" s="32" t="s">
        <v>213</v>
      </c>
      <c r="C356" s="33">
        <v>1040101</v>
      </c>
      <c r="D356" s="33">
        <v>1040101004</v>
      </c>
      <c r="E356" s="34">
        <v>10063</v>
      </c>
      <c r="F356" s="33" t="s">
        <v>554</v>
      </c>
      <c r="G356" s="35"/>
      <c r="H356" s="33"/>
      <c r="I356" s="36">
        <v>205000</v>
      </c>
      <c r="J356" s="33"/>
      <c r="K356" s="33"/>
      <c r="L356" s="33" t="s">
        <v>532</v>
      </c>
      <c r="M356" s="33" t="s">
        <v>217</v>
      </c>
      <c r="N356" s="30"/>
      <c r="O356" s="30"/>
      <c r="P356" s="30"/>
    </row>
    <row r="357" spans="1:16" s="30" customFormat="1" ht="144">
      <c r="A357" s="37" t="s">
        <v>213</v>
      </c>
      <c r="B357" s="37" t="s">
        <v>213</v>
      </c>
      <c r="C357" s="38">
        <v>1040101</v>
      </c>
      <c r="D357" s="38">
        <v>1040101004</v>
      </c>
      <c r="E357" s="39">
        <v>10063</v>
      </c>
      <c r="F357" s="38" t="s">
        <v>554</v>
      </c>
      <c r="G357" s="39">
        <v>1</v>
      </c>
      <c r="H357" s="38" t="s">
        <v>555</v>
      </c>
      <c r="I357" s="40">
        <v>205000</v>
      </c>
      <c r="J357" s="38" t="s">
        <v>14</v>
      </c>
      <c r="K357" s="38" t="s">
        <v>86</v>
      </c>
      <c r="L357" s="38" t="s">
        <v>532</v>
      </c>
      <c r="M357" s="38"/>
    </row>
    <row r="358" spans="1:16" s="41" customFormat="1" ht="72">
      <c r="A358" s="32" t="s">
        <v>213</v>
      </c>
      <c r="B358" s="32" t="s">
        <v>367</v>
      </c>
      <c r="C358" s="33">
        <v>1020101</v>
      </c>
      <c r="D358" s="33">
        <v>1020101001</v>
      </c>
      <c r="E358" s="34">
        <v>10069</v>
      </c>
      <c r="F358" s="33" t="s">
        <v>556</v>
      </c>
      <c r="G358" s="35"/>
      <c r="H358" s="33"/>
      <c r="I358" s="36">
        <v>3400</v>
      </c>
      <c r="J358" s="33"/>
      <c r="K358" s="33"/>
      <c r="L358" s="33" t="s">
        <v>532</v>
      </c>
      <c r="M358" s="33" t="s">
        <v>217</v>
      </c>
      <c r="N358" s="30"/>
      <c r="O358" s="30"/>
      <c r="P358" s="30"/>
    </row>
    <row r="359" spans="1:16" s="41" customFormat="1" ht="108">
      <c r="A359" s="37" t="s">
        <v>213</v>
      </c>
      <c r="B359" s="37" t="s">
        <v>367</v>
      </c>
      <c r="C359" s="38">
        <v>1020101</v>
      </c>
      <c r="D359" s="38">
        <v>1020101001</v>
      </c>
      <c r="E359" s="39">
        <v>10069</v>
      </c>
      <c r="F359" s="38" t="s">
        <v>556</v>
      </c>
      <c r="G359" s="39">
        <v>1</v>
      </c>
      <c r="H359" s="38" t="s">
        <v>556</v>
      </c>
      <c r="I359" s="40">
        <v>3400</v>
      </c>
      <c r="J359" s="38" t="s">
        <v>14</v>
      </c>
      <c r="K359" s="38" t="s">
        <v>100</v>
      </c>
      <c r="L359" s="38" t="s">
        <v>532</v>
      </c>
      <c r="M359" s="38"/>
      <c r="N359" s="30"/>
      <c r="O359" s="30"/>
      <c r="P359" s="30"/>
    </row>
    <row r="360" spans="1:16" s="30" customFormat="1" ht="72">
      <c r="A360" s="32" t="s">
        <v>213</v>
      </c>
      <c r="B360" s="32" t="s">
        <v>367</v>
      </c>
      <c r="C360" s="33">
        <v>1010201</v>
      </c>
      <c r="D360" s="33">
        <v>1010201001</v>
      </c>
      <c r="E360" s="34">
        <v>10070</v>
      </c>
      <c r="F360" s="33" t="s">
        <v>557</v>
      </c>
      <c r="G360" s="35"/>
      <c r="H360" s="33"/>
      <c r="I360" s="36">
        <v>530</v>
      </c>
      <c r="J360" s="33"/>
      <c r="K360" s="33"/>
      <c r="L360" s="33" t="s">
        <v>532</v>
      </c>
      <c r="M360" s="33" t="s">
        <v>217</v>
      </c>
    </row>
    <row r="361" spans="1:16" s="41" customFormat="1" ht="108">
      <c r="A361" s="37" t="s">
        <v>213</v>
      </c>
      <c r="B361" s="37" t="s">
        <v>367</v>
      </c>
      <c r="C361" s="38">
        <v>1010201</v>
      </c>
      <c r="D361" s="38">
        <v>1010201001</v>
      </c>
      <c r="E361" s="39">
        <v>10070</v>
      </c>
      <c r="F361" s="38" t="s">
        <v>557</v>
      </c>
      <c r="G361" s="39">
        <v>1</v>
      </c>
      <c r="H361" s="38" t="s">
        <v>558</v>
      </c>
      <c r="I361" s="40">
        <v>530</v>
      </c>
      <c r="J361" s="38" t="s">
        <v>361</v>
      </c>
      <c r="K361" s="38" t="s">
        <v>100</v>
      </c>
      <c r="L361" s="38" t="s">
        <v>532</v>
      </c>
      <c r="M361" s="38"/>
      <c r="N361" s="30"/>
      <c r="O361" s="30"/>
      <c r="P361" s="30"/>
    </row>
    <row r="362" spans="1:16" s="41" customFormat="1" ht="72">
      <c r="A362" s="32" t="s">
        <v>213</v>
      </c>
      <c r="B362" s="32" t="s">
        <v>214</v>
      </c>
      <c r="C362" s="33">
        <v>1020101</v>
      </c>
      <c r="D362" s="33">
        <v>1020101001</v>
      </c>
      <c r="E362" s="34">
        <v>10076</v>
      </c>
      <c r="F362" s="33" t="s">
        <v>559</v>
      </c>
      <c r="G362" s="35"/>
      <c r="H362" s="33"/>
      <c r="I362" s="36">
        <v>34</v>
      </c>
      <c r="J362" s="33"/>
      <c r="K362" s="33"/>
      <c r="L362" s="33" t="s">
        <v>532</v>
      </c>
      <c r="M362" s="33" t="s">
        <v>217</v>
      </c>
      <c r="N362" s="30"/>
      <c r="O362" s="30"/>
      <c r="P362" s="30"/>
    </row>
    <row r="363" spans="1:16" s="41" customFormat="1" ht="72">
      <c r="A363" s="37" t="s">
        <v>213</v>
      </c>
      <c r="B363" s="37" t="s">
        <v>214</v>
      </c>
      <c r="C363" s="38">
        <v>1020101</v>
      </c>
      <c r="D363" s="38">
        <v>1020101001</v>
      </c>
      <c r="E363" s="39">
        <v>10076</v>
      </c>
      <c r="F363" s="38" t="s">
        <v>559</v>
      </c>
      <c r="G363" s="39">
        <v>1</v>
      </c>
      <c r="H363" s="38" t="s">
        <v>559</v>
      </c>
      <c r="I363" s="40">
        <v>34</v>
      </c>
      <c r="J363" s="38" t="s">
        <v>14</v>
      </c>
      <c r="K363" s="38" t="s">
        <v>100</v>
      </c>
      <c r="L363" s="38" t="s">
        <v>532</v>
      </c>
      <c r="M363" s="38"/>
      <c r="N363" s="30"/>
      <c r="O363" s="30"/>
      <c r="P363" s="30"/>
    </row>
    <row r="364" spans="1:16" s="30" customFormat="1" ht="72">
      <c r="A364" s="32" t="s">
        <v>213</v>
      </c>
      <c r="B364" s="32" t="s">
        <v>214</v>
      </c>
      <c r="C364" s="33">
        <v>1020101</v>
      </c>
      <c r="D364" s="33">
        <v>1020101001</v>
      </c>
      <c r="E364" s="34">
        <v>10077</v>
      </c>
      <c r="F364" s="33" t="s">
        <v>560</v>
      </c>
      <c r="G364" s="35"/>
      <c r="H364" s="33"/>
      <c r="I364" s="36">
        <v>170</v>
      </c>
      <c r="J364" s="33"/>
      <c r="K364" s="33"/>
      <c r="L364" s="33" t="s">
        <v>532</v>
      </c>
      <c r="M364" s="33" t="s">
        <v>217</v>
      </c>
    </row>
    <row r="365" spans="1:16" s="41" customFormat="1" ht="72">
      <c r="A365" s="37" t="s">
        <v>213</v>
      </c>
      <c r="B365" s="37" t="s">
        <v>214</v>
      </c>
      <c r="C365" s="38">
        <v>1020101</v>
      </c>
      <c r="D365" s="38">
        <v>1020101001</v>
      </c>
      <c r="E365" s="39">
        <v>10077</v>
      </c>
      <c r="F365" s="38" t="s">
        <v>560</v>
      </c>
      <c r="G365" s="39">
        <v>1</v>
      </c>
      <c r="H365" s="38" t="s">
        <v>560</v>
      </c>
      <c r="I365" s="40">
        <v>170</v>
      </c>
      <c r="J365" s="38" t="s">
        <v>14</v>
      </c>
      <c r="K365" s="38" t="s">
        <v>100</v>
      </c>
      <c r="L365" s="38" t="s">
        <v>532</v>
      </c>
      <c r="M365" s="38"/>
      <c r="N365" s="30"/>
      <c r="O365" s="30"/>
      <c r="P365" s="30"/>
    </row>
    <row r="366" spans="1:16" s="41" customFormat="1" ht="72">
      <c r="A366" s="32" t="s">
        <v>213</v>
      </c>
      <c r="B366" s="32" t="s">
        <v>214</v>
      </c>
      <c r="C366" s="33">
        <v>1020101</v>
      </c>
      <c r="D366" s="33">
        <v>1020101001</v>
      </c>
      <c r="E366" s="34">
        <v>10077</v>
      </c>
      <c r="F366" s="33" t="s">
        <v>560</v>
      </c>
      <c r="G366" s="35"/>
      <c r="H366" s="33"/>
      <c r="I366" s="36">
        <v>794.67</v>
      </c>
      <c r="J366" s="33"/>
      <c r="K366" s="33"/>
      <c r="L366" s="33" t="s">
        <v>532</v>
      </c>
      <c r="M366" s="33" t="s">
        <v>381</v>
      </c>
      <c r="N366" s="30"/>
      <c r="O366" s="30"/>
      <c r="P366" s="30"/>
    </row>
    <row r="367" spans="1:16" s="30" customFormat="1" ht="72">
      <c r="A367" s="37" t="s">
        <v>213</v>
      </c>
      <c r="B367" s="37" t="s">
        <v>214</v>
      </c>
      <c r="C367" s="38">
        <v>1020101</v>
      </c>
      <c r="D367" s="38">
        <v>1020101001</v>
      </c>
      <c r="E367" s="39">
        <v>10077</v>
      </c>
      <c r="F367" s="38" t="s">
        <v>560</v>
      </c>
      <c r="G367" s="39">
        <v>1</v>
      </c>
      <c r="H367" s="38" t="s">
        <v>560</v>
      </c>
      <c r="I367" s="40">
        <v>794.67</v>
      </c>
      <c r="J367" s="38" t="s">
        <v>14</v>
      </c>
      <c r="K367" s="38" t="s">
        <v>100</v>
      </c>
      <c r="L367" s="38" t="s">
        <v>532</v>
      </c>
      <c r="M367" s="38"/>
    </row>
    <row r="368" spans="1:16" s="41" customFormat="1" ht="72">
      <c r="A368" s="32" t="s">
        <v>213</v>
      </c>
      <c r="B368" s="32" t="s">
        <v>214</v>
      </c>
      <c r="C368" s="33">
        <v>1030211</v>
      </c>
      <c r="D368" s="33"/>
      <c r="E368" s="34">
        <v>10078</v>
      </c>
      <c r="F368" s="33" t="s">
        <v>561</v>
      </c>
      <c r="G368" s="35"/>
      <c r="H368" s="33"/>
      <c r="I368" s="36">
        <v>89</v>
      </c>
      <c r="J368" s="33"/>
      <c r="K368" s="33"/>
      <c r="L368" s="33" t="s">
        <v>532</v>
      </c>
      <c r="M368" s="33" t="s">
        <v>217</v>
      </c>
      <c r="N368" s="30"/>
      <c r="O368" s="30"/>
      <c r="P368" s="30"/>
    </row>
    <row r="369" spans="1:16" s="41" customFormat="1" ht="72">
      <c r="A369" s="37" t="s">
        <v>213</v>
      </c>
      <c r="B369" s="37" t="s">
        <v>214</v>
      </c>
      <c r="C369" s="38">
        <v>1030211</v>
      </c>
      <c r="D369" s="38"/>
      <c r="E369" s="39">
        <v>10078</v>
      </c>
      <c r="F369" s="38" t="s">
        <v>561</v>
      </c>
      <c r="G369" s="39">
        <v>1</v>
      </c>
      <c r="H369" s="38" t="s">
        <v>562</v>
      </c>
      <c r="I369" s="40">
        <v>89</v>
      </c>
      <c r="J369" s="38" t="s">
        <v>14</v>
      </c>
      <c r="K369" s="38" t="s">
        <v>100</v>
      </c>
      <c r="L369" s="38" t="s">
        <v>532</v>
      </c>
      <c r="M369" s="38"/>
      <c r="N369" s="30"/>
      <c r="O369" s="30"/>
      <c r="P369" s="30"/>
    </row>
    <row r="370" spans="1:16" s="30" customFormat="1">
      <c r="A370" s="32" t="s">
        <v>213</v>
      </c>
      <c r="B370" s="32" t="s">
        <v>213</v>
      </c>
      <c r="C370" s="33">
        <v>1020101</v>
      </c>
      <c r="D370" s="33">
        <v>1020101001</v>
      </c>
      <c r="E370" s="34">
        <v>10105</v>
      </c>
      <c r="F370" s="33" t="s">
        <v>563</v>
      </c>
      <c r="G370" s="35"/>
      <c r="H370" s="33"/>
      <c r="I370" s="36">
        <v>5848</v>
      </c>
      <c r="J370" s="33"/>
      <c r="K370" s="33"/>
      <c r="L370" s="33" t="s">
        <v>532</v>
      </c>
      <c r="M370" s="33" t="s">
        <v>217</v>
      </c>
    </row>
    <row r="371" spans="1:16" s="41" customFormat="1" ht="72">
      <c r="A371" s="37" t="s">
        <v>213</v>
      </c>
      <c r="B371" s="37" t="s">
        <v>213</v>
      </c>
      <c r="C371" s="38">
        <v>1020101</v>
      </c>
      <c r="D371" s="38">
        <v>1020101001</v>
      </c>
      <c r="E371" s="39">
        <v>10105</v>
      </c>
      <c r="F371" s="38" t="s">
        <v>563</v>
      </c>
      <c r="G371" s="39">
        <v>1</v>
      </c>
      <c r="H371" s="38" t="s">
        <v>563</v>
      </c>
      <c r="I371" s="40">
        <v>5848</v>
      </c>
      <c r="J371" s="38" t="s">
        <v>14</v>
      </c>
      <c r="K371" s="38" t="s">
        <v>100</v>
      </c>
      <c r="L371" s="38" t="s">
        <v>532</v>
      </c>
      <c r="M371" s="38"/>
      <c r="N371" s="30"/>
      <c r="O371" s="30"/>
      <c r="P371" s="30"/>
    </row>
    <row r="372" spans="1:16" s="30" customFormat="1">
      <c r="A372" s="32" t="s">
        <v>213</v>
      </c>
      <c r="B372" s="32" t="s">
        <v>213</v>
      </c>
      <c r="C372" s="33">
        <v>1020101</v>
      </c>
      <c r="D372" s="33">
        <v>1020101001</v>
      </c>
      <c r="E372" s="34">
        <v>10116</v>
      </c>
      <c r="F372" s="33" t="s">
        <v>564</v>
      </c>
      <c r="G372" s="35"/>
      <c r="H372" s="33"/>
      <c r="I372" s="36">
        <v>170</v>
      </c>
      <c r="J372" s="33"/>
      <c r="K372" s="33"/>
      <c r="L372" s="33" t="s">
        <v>532</v>
      </c>
      <c r="M372" s="33" t="s">
        <v>217</v>
      </c>
    </row>
    <row r="373" spans="1:16" s="41" customFormat="1" ht="72">
      <c r="A373" s="37" t="s">
        <v>213</v>
      </c>
      <c r="B373" s="37" t="s">
        <v>213</v>
      </c>
      <c r="C373" s="38">
        <v>1020101</v>
      </c>
      <c r="D373" s="38">
        <v>1020101001</v>
      </c>
      <c r="E373" s="39">
        <v>10116</v>
      </c>
      <c r="F373" s="38" t="s">
        <v>564</v>
      </c>
      <c r="G373" s="39">
        <v>1</v>
      </c>
      <c r="H373" s="38" t="s">
        <v>564</v>
      </c>
      <c r="I373" s="40">
        <v>170</v>
      </c>
      <c r="J373" s="38" t="s">
        <v>14</v>
      </c>
      <c r="K373" s="38" t="s">
        <v>100</v>
      </c>
      <c r="L373" s="38" t="s">
        <v>532</v>
      </c>
      <c r="M373" s="38"/>
      <c r="N373" s="30"/>
      <c r="O373" s="30"/>
      <c r="P373" s="30"/>
    </row>
    <row r="374" spans="1:16" s="30" customFormat="1">
      <c r="A374" s="32" t="s">
        <v>213</v>
      </c>
      <c r="B374" s="32" t="s">
        <v>213</v>
      </c>
      <c r="C374" s="33">
        <v>1020101</v>
      </c>
      <c r="D374" s="33">
        <v>1020101001</v>
      </c>
      <c r="E374" s="34">
        <v>10119</v>
      </c>
      <c r="F374" s="33" t="s">
        <v>565</v>
      </c>
      <c r="G374" s="35"/>
      <c r="H374" s="33"/>
      <c r="I374" s="36">
        <v>12630</v>
      </c>
      <c r="J374" s="33"/>
      <c r="K374" s="33"/>
      <c r="L374" s="33" t="s">
        <v>532</v>
      </c>
      <c r="M374" s="33" t="s">
        <v>217</v>
      </c>
    </row>
    <row r="375" spans="1:16" s="41" customFormat="1" ht="72">
      <c r="A375" s="37" t="s">
        <v>213</v>
      </c>
      <c r="B375" s="37" t="s">
        <v>213</v>
      </c>
      <c r="C375" s="38">
        <v>1020101</v>
      </c>
      <c r="D375" s="38">
        <v>1020101001</v>
      </c>
      <c r="E375" s="39">
        <v>10119</v>
      </c>
      <c r="F375" s="38" t="s">
        <v>565</v>
      </c>
      <c r="G375" s="39">
        <v>1</v>
      </c>
      <c r="H375" s="38" t="s">
        <v>566</v>
      </c>
      <c r="I375" s="40">
        <v>12630</v>
      </c>
      <c r="J375" s="38" t="s">
        <v>14</v>
      </c>
      <c r="K375" s="38" t="s">
        <v>100</v>
      </c>
      <c r="L375" s="38" t="s">
        <v>532</v>
      </c>
      <c r="M375" s="38"/>
      <c r="N375" s="30"/>
      <c r="O375" s="30"/>
      <c r="P375" s="30"/>
    </row>
    <row r="376" spans="1:16" s="41" customFormat="1">
      <c r="A376" s="32" t="s">
        <v>213</v>
      </c>
      <c r="B376" s="32" t="s">
        <v>213</v>
      </c>
      <c r="C376" s="33">
        <v>1020101</v>
      </c>
      <c r="D376" s="33">
        <v>1020101001</v>
      </c>
      <c r="E376" s="34">
        <v>10122</v>
      </c>
      <c r="F376" s="33" t="s">
        <v>567</v>
      </c>
      <c r="G376" s="35"/>
      <c r="H376" s="33"/>
      <c r="I376" s="36">
        <v>85</v>
      </c>
      <c r="J376" s="33"/>
      <c r="K376" s="33"/>
      <c r="L376" s="33" t="s">
        <v>532</v>
      </c>
      <c r="M376" s="33" t="s">
        <v>217</v>
      </c>
      <c r="N376" s="30"/>
      <c r="O376" s="30"/>
      <c r="P376" s="30"/>
    </row>
    <row r="377" spans="1:16" s="30" customFormat="1" ht="72">
      <c r="A377" s="37" t="s">
        <v>213</v>
      </c>
      <c r="B377" s="37" t="s">
        <v>213</v>
      </c>
      <c r="C377" s="38">
        <v>1020101</v>
      </c>
      <c r="D377" s="38">
        <v>1020101001</v>
      </c>
      <c r="E377" s="39">
        <v>10122</v>
      </c>
      <c r="F377" s="38" t="s">
        <v>567</v>
      </c>
      <c r="G377" s="39">
        <v>1</v>
      </c>
      <c r="H377" s="38" t="s">
        <v>567</v>
      </c>
      <c r="I377" s="40">
        <v>85</v>
      </c>
      <c r="J377" s="38" t="s">
        <v>14</v>
      </c>
      <c r="K377" s="38" t="s">
        <v>100</v>
      </c>
      <c r="L377" s="38" t="s">
        <v>532</v>
      </c>
      <c r="M377" s="38"/>
    </row>
    <row r="378" spans="1:16" s="41" customFormat="1">
      <c r="A378" s="32" t="s">
        <v>213</v>
      </c>
      <c r="B378" s="32" t="s">
        <v>213</v>
      </c>
      <c r="C378" s="33">
        <v>1020101</v>
      </c>
      <c r="D378" s="33"/>
      <c r="E378" s="34">
        <v>10126</v>
      </c>
      <c r="F378" s="33" t="s">
        <v>568</v>
      </c>
      <c r="G378" s="35"/>
      <c r="H378" s="33"/>
      <c r="I378" s="36">
        <v>1615</v>
      </c>
      <c r="J378" s="33"/>
      <c r="K378" s="33"/>
      <c r="L378" s="33" t="s">
        <v>532</v>
      </c>
      <c r="M378" s="33" t="s">
        <v>217</v>
      </c>
      <c r="N378" s="30"/>
      <c r="O378" s="30"/>
      <c r="P378" s="30"/>
    </row>
    <row r="379" spans="1:16" s="41" customFormat="1">
      <c r="A379" s="37" t="s">
        <v>213</v>
      </c>
      <c r="B379" s="37" t="s">
        <v>213</v>
      </c>
      <c r="C379" s="38">
        <v>1020101</v>
      </c>
      <c r="D379" s="38"/>
      <c r="E379" s="39">
        <v>10126</v>
      </c>
      <c r="F379" s="38" t="s">
        <v>568</v>
      </c>
      <c r="G379" s="39">
        <v>1</v>
      </c>
      <c r="H379" s="38" t="s">
        <v>569</v>
      </c>
      <c r="I379" s="40">
        <v>1615</v>
      </c>
      <c r="J379" s="38" t="s">
        <v>87</v>
      </c>
      <c r="K379" s="38" t="s">
        <v>100</v>
      </c>
      <c r="L379" s="38" t="s">
        <v>532</v>
      </c>
      <c r="M379" s="38"/>
      <c r="N379" s="30"/>
      <c r="O379" s="30"/>
      <c r="P379" s="30"/>
    </row>
    <row r="380" spans="1:16" s="30" customFormat="1">
      <c r="A380" s="32" t="s">
        <v>213</v>
      </c>
      <c r="B380" s="32" t="s">
        <v>213</v>
      </c>
      <c r="C380" s="33">
        <v>1020101</v>
      </c>
      <c r="D380" s="33">
        <v>1020101001</v>
      </c>
      <c r="E380" s="34">
        <v>10145</v>
      </c>
      <c r="F380" s="33" t="s">
        <v>570</v>
      </c>
      <c r="G380" s="35"/>
      <c r="H380" s="33"/>
      <c r="I380" s="36">
        <v>4782</v>
      </c>
      <c r="J380" s="33"/>
      <c r="K380" s="33"/>
      <c r="L380" s="33" t="s">
        <v>532</v>
      </c>
      <c r="M380" s="33" t="s">
        <v>217</v>
      </c>
    </row>
    <row r="381" spans="1:16" s="41" customFormat="1" ht="72">
      <c r="A381" s="37" t="s">
        <v>213</v>
      </c>
      <c r="B381" s="37" t="s">
        <v>213</v>
      </c>
      <c r="C381" s="38">
        <v>1020101</v>
      </c>
      <c r="D381" s="38">
        <v>1020101001</v>
      </c>
      <c r="E381" s="39">
        <v>10145</v>
      </c>
      <c r="F381" s="38" t="s">
        <v>570</v>
      </c>
      <c r="G381" s="39">
        <v>1</v>
      </c>
      <c r="H381" s="38" t="s">
        <v>570</v>
      </c>
      <c r="I381" s="40">
        <v>4782</v>
      </c>
      <c r="J381" s="38" t="s">
        <v>14</v>
      </c>
      <c r="K381" s="38" t="s">
        <v>100</v>
      </c>
      <c r="L381" s="38" t="s">
        <v>532</v>
      </c>
      <c r="M381" s="38"/>
      <c r="N381" s="30"/>
      <c r="O381" s="30"/>
      <c r="P381" s="30"/>
    </row>
    <row r="382" spans="1:16" s="30" customFormat="1">
      <c r="A382" s="32" t="s">
        <v>213</v>
      </c>
      <c r="B382" s="32" t="s">
        <v>213</v>
      </c>
      <c r="C382" s="33">
        <v>1020101</v>
      </c>
      <c r="D382" s="33">
        <v>1020101001</v>
      </c>
      <c r="E382" s="34">
        <v>10146</v>
      </c>
      <c r="F382" s="33" t="s">
        <v>571</v>
      </c>
      <c r="G382" s="35"/>
      <c r="H382" s="33"/>
      <c r="I382" s="36">
        <v>663</v>
      </c>
      <c r="J382" s="33"/>
      <c r="K382" s="33"/>
      <c r="L382" s="33" t="s">
        <v>532</v>
      </c>
      <c r="M382" s="33" t="s">
        <v>217</v>
      </c>
    </row>
    <row r="383" spans="1:16" s="41" customFormat="1" ht="72">
      <c r="A383" s="37" t="s">
        <v>213</v>
      </c>
      <c r="B383" s="37" t="s">
        <v>213</v>
      </c>
      <c r="C383" s="38">
        <v>1020101</v>
      </c>
      <c r="D383" s="38">
        <v>1020101001</v>
      </c>
      <c r="E383" s="39">
        <v>10146</v>
      </c>
      <c r="F383" s="38" t="s">
        <v>571</v>
      </c>
      <c r="G383" s="39">
        <v>1</v>
      </c>
      <c r="H383" s="38" t="s">
        <v>571</v>
      </c>
      <c r="I383" s="40">
        <v>663</v>
      </c>
      <c r="J383" s="38" t="s">
        <v>14</v>
      </c>
      <c r="K383" s="38" t="s">
        <v>100</v>
      </c>
      <c r="L383" s="38" t="s">
        <v>532</v>
      </c>
      <c r="M383" s="38"/>
      <c r="N383" s="30"/>
      <c r="O383" s="30"/>
      <c r="P383" s="30"/>
    </row>
    <row r="384" spans="1:16" s="30" customFormat="1">
      <c r="A384" s="32" t="s">
        <v>213</v>
      </c>
      <c r="B384" s="32" t="s">
        <v>213</v>
      </c>
      <c r="C384" s="33">
        <v>1020101</v>
      </c>
      <c r="D384" s="33">
        <v>1020101001</v>
      </c>
      <c r="E384" s="34">
        <v>10148</v>
      </c>
      <c r="F384" s="33" t="s">
        <v>572</v>
      </c>
      <c r="G384" s="35"/>
      <c r="H384" s="33"/>
      <c r="I384" s="36">
        <v>85</v>
      </c>
      <c r="J384" s="33"/>
      <c r="K384" s="33"/>
      <c r="L384" s="33" t="s">
        <v>532</v>
      </c>
      <c r="M384" s="33" t="s">
        <v>217</v>
      </c>
    </row>
    <row r="385" spans="1:16" s="41" customFormat="1" ht="72">
      <c r="A385" s="37" t="s">
        <v>213</v>
      </c>
      <c r="B385" s="37" t="s">
        <v>213</v>
      </c>
      <c r="C385" s="38">
        <v>1020101</v>
      </c>
      <c r="D385" s="38">
        <v>1020101001</v>
      </c>
      <c r="E385" s="39">
        <v>10148</v>
      </c>
      <c r="F385" s="38" t="s">
        <v>572</v>
      </c>
      <c r="G385" s="39">
        <v>1</v>
      </c>
      <c r="H385" s="38" t="s">
        <v>572</v>
      </c>
      <c r="I385" s="40">
        <v>85</v>
      </c>
      <c r="J385" s="38" t="s">
        <v>14</v>
      </c>
      <c r="K385" s="38" t="s">
        <v>100</v>
      </c>
      <c r="L385" s="38" t="s">
        <v>532</v>
      </c>
      <c r="M385" s="38"/>
      <c r="N385" s="30"/>
      <c r="O385" s="30"/>
      <c r="P385" s="30"/>
    </row>
    <row r="386" spans="1:16" s="30" customFormat="1">
      <c r="A386" s="32" t="s">
        <v>213</v>
      </c>
      <c r="B386" s="32" t="s">
        <v>213</v>
      </c>
      <c r="C386" s="33">
        <v>1020101</v>
      </c>
      <c r="D386" s="33">
        <v>1020101001</v>
      </c>
      <c r="E386" s="34">
        <v>10156</v>
      </c>
      <c r="F386" s="33" t="s">
        <v>573</v>
      </c>
      <c r="G386" s="35"/>
      <c r="H386" s="33"/>
      <c r="I386" s="36">
        <v>2230</v>
      </c>
      <c r="J386" s="33"/>
      <c r="K386" s="33"/>
      <c r="L386" s="33" t="s">
        <v>532</v>
      </c>
      <c r="M386" s="33" t="s">
        <v>217</v>
      </c>
    </row>
    <row r="387" spans="1:16" s="41" customFormat="1" ht="72">
      <c r="A387" s="37" t="s">
        <v>213</v>
      </c>
      <c r="B387" s="37" t="s">
        <v>213</v>
      </c>
      <c r="C387" s="38">
        <v>1020101</v>
      </c>
      <c r="D387" s="38">
        <v>1020101001</v>
      </c>
      <c r="E387" s="39">
        <v>10156</v>
      </c>
      <c r="F387" s="38" t="s">
        <v>573</v>
      </c>
      <c r="G387" s="39">
        <v>1</v>
      </c>
      <c r="H387" s="38" t="s">
        <v>573</v>
      </c>
      <c r="I387" s="40">
        <v>2230</v>
      </c>
      <c r="J387" s="38" t="s">
        <v>14</v>
      </c>
      <c r="K387" s="38" t="s">
        <v>100</v>
      </c>
      <c r="L387" s="38" t="s">
        <v>532</v>
      </c>
      <c r="M387" s="38"/>
      <c r="N387" s="30"/>
      <c r="O387" s="30"/>
      <c r="P387" s="30"/>
    </row>
    <row r="388" spans="1:16" s="41" customFormat="1" ht="72">
      <c r="A388" s="32" t="s">
        <v>213</v>
      </c>
      <c r="B388" s="32" t="s">
        <v>213</v>
      </c>
      <c r="C388" s="33">
        <v>1020101</v>
      </c>
      <c r="D388" s="33">
        <v>1020101001</v>
      </c>
      <c r="E388" s="34">
        <v>10165</v>
      </c>
      <c r="F388" s="33" t="s">
        <v>574</v>
      </c>
      <c r="G388" s="35"/>
      <c r="H388" s="33"/>
      <c r="I388" s="36">
        <v>25.5</v>
      </c>
      <c r="J388" s="33"/>
      <c r="K388" s="33"/>
      <c r="L388" s="33" t="s">
        <v>532</v>
      </c>
      <c r="M388" s="33" t="s">
        <v>217</v>
      </c>
      <c r="N388" s="30"/>
      <c r="O388" s="30"/>
      <c r="P388" s="30"/>
    </row>
    <row r="389" spans="1:16" s="30" customFormat="1" ht="108">
      <c r="A389" s="37" t="s">
        <v>213</v>
      </c>
      <c r="B389" s="37" t="s">
        <v>213</v>
      </c>
      <c r="C389" s="38">
        <v>1020101</v>
      </c>
      <c r="D389" s="38">
        <v>1020101001</v>
      </c>
      <c r="E389" s="39">
        <v>10165</v>
      </c>
      <c r="F389" s="38" t="s">
        <v>574</v>
      </c>
      <c r="G389" s="39">
        <v>1</v>
      </c>
      <c r="H389" s="38" t="s">
        <v>575</v>
      </c>
      <c r="I389" s="40">
        <v>25.5</v>
      </c>
      <c r="J389" s="38" t="s">
        <v>14</v>
      </c>
      <c r="K389" s="38" t="s">
        <v>100</v>
      </c>
      <c r="L389" s="38" t="s">
        <v>532</v>
      </c>
      <c r="M389" s="38"/>
    </row>
    <row r="390" spans="1:16" s="41" customFormat="1" ht="72">
      <c r="A390" s="32" t="s">
        <v>213</v>
      </c>
      <c r="B390" s="32" t="s">
        <v>213</v>
      </c>
      <c r="C390" s="33">
        <v>1020101</v>
      </c>
      <c r="D390" s="33">
        <v>1020101001</v>
      </c>
      <c r="E390" s="34">
        <v>10176</v>
      </c>
      <c r="F390" s="33" t="s">
        <v>576</v>
      </c>
      <c r="G390" s="35"/>
      <c r="H390" s="33"/>
      <c r="I390" s="36">
        <v>578</v>
      </c>
      <c r="J390" s="33"/>
      <c r="K390" s="33"/>
      <c r="L390" s="33" t="s">
        <v>532</v>
      </c>
      <c r="M390" s="33" t="s">
        <v>217</v>
      </c>
      <c r="N390" s="30"/>
      <c r="O390" s="30"/>
      <c r="P390" s="30"/>
    </row>
    <row r="391" spans="1:16" s="41" customFormat="1" ht="72">
      <c r="A391" s="37" t="s">
        <v>213</v>
      </c>
      <c r="B391" s="37" t="s">
        <v>213</v>
      </c>
      <c r="C391" s="38">
        <v>1020101</v>
      </c>
      <c r="D391" s="38">
        <v>1020101001</v>
      </c>
      <c r="E391" s="39">
        <v>10176</v>
      </c>
      <c r="F391" s="38" t="s">
        <v>576</v>
      </c>
      <c r="G391" s="39">
        <v>1</v>
      </c>
      <c r="H391" s="38" t="s">
        <v>577</v>
      </c>
      <c r="I391" s="40">
        <v>578</v>
      </c>
      <c r="J391" s="38" t="s">
        <v>14</v>
      </c>
      <c r="K391" s="38" t="s">
        <v>100</v>
      </c>
      <c r="L391" s="38" t="s">
        <v>532</v>
      </c>
      <c r="M391" s="38"/>
      <c r="N391" s="30"/>
      <c r="O391" s="30"/>
      <c r="P391" s="30"/>
    </row>
    <row r="392" spans="1:16" s="30" customFormat="1">
      <c r="A392" s="32" t="s">
        <v>213</v>
      </c>
      <c r="B392" s="32" t="s">
        <v>213</v>
      </c>
      <c r="C392" s="33">
        <v>1020101</v>
      </c>
      <c r="D392" s="33">
        <v>1020101001</v>
      </c>
      <c r="E392" s="34">
        <v>10187</v>
      </c>
      <c r="F392" s="33" t="s">
        <v>578</v>
      </c>
      <c r="G392" s="35"/>
      <c r="H392" s="33"/>
      <c r="I392" s="36">
        <v>42.5</v>
      </c>
      <c r="J392" s="33"/>
      <c r="K392" s="33"/>
      <c r="L392" s="33" t="s">
        <v>532</v>
      </c>
      <c r="M392" s="33" t="s">
        <v>217</v>
      </c>
    </row>
    <row r="393" spans="1:16" s="41" customFormat="1" ht="72">
      <c r="A393" s="37" t="s">
        <v>213</v>
      </c>
      <c r="B393" s="37" t="s">
        <v>213</v>
      </c>
      <c r="C393" s="38">
        <v>1020101</v>
      </c>
      <c r="D393" s="38">
        <v>1020101001</v>
      </c>
      <c r="E393" s="39">
        <v>10187</v>
      </c>
      <c r="F393" s="38" t="s">
        <v>578</v>
      </c>
      <c r="G393" s="39">
        <v>1</v>
      </c>
      <c r="H393" s="38" t="s">
        <v>578</v>
      </c>
      <c r="I393" s="40">
        <v>42.5</v>
      </c>
      <c r="J393" s="38" t="s">
        <v>14</v>
      </c>
      <c r="K393" s="38" t="s">
        <v>100</v>
      </c>
      <c r="L393" s="38" t="s">
        <v>532</v>
      </c>
      <c r="M393" s="38"/>
      <c r="N393" s="30"/>
      <c r="O393" s="30"/>
      <c r="P393" s="30"/>
    </row>
    <row r="394" spans="1:16" s="41" customFormat="1">
      <c r="A394" s="32" t="s">
        <v>213</v>
      </c>
      <c r="B394" s="32" t="s">
        <v>213</v>
      </c>
      <c r="C394" s="33">
        <v>1020101</v>
      </c>
      <c r="D394" s="33">
        <v>1020101001</v>
      </c>
      <c r="E394" s="34">
        <v>10189</v>
      </c>
      <c r="F394" s="33" t="s">
        <v>579</v>
      </c>
      <c r="G394" s="35"/>
      <c r="H394" s="33"/>
      <c r="I394" s="36">
        <v>1275</v>
      </c>
      <c r="J394" s="33"/>
      <c r="K394" s="33"/>
      <c r="L394" s="33" t="s">
        <v>532</v>
      </c>
      <c r="M394" s="33" t="s">
        <v>217</v>
      </c>
      <c r="N394" s="30"/>
      <c r="O394" s="30"/>
      <c r="P394" s="30"/>
    </row>
    <row r="395" spans="1:16" s="30" customFormat="1" ht="72">
      <c r="A395" s="37" t="s">
        <v>213</v>
      </c>
      <c r="B395" s="37" t="s">
        <v>213</v>
      </c>
      <c r="C395" s="38">
        <v>1020101</v>
      </c>
      <c r="D395" s="38">
        <v>1020101001</v>
      </c>
      <c r="E395" s="39">
        <v>10189</v>
      </c>
      <c r="F395" s="38" t="s">
        <v>579</v>
      </c>
      <c r="G395" s="39">
        <v>1</v>
      </c>
      <c r="H395" s="38" t="s">
        <v>579</v>
      </c>
      <c r="I395" s="40">
        <v>1275</v>
      </c>
      <c r="J395" s="38" t="s">
        <v>14</v>
      </c>
      <c r="K395" s="38" t="s">
        <v>100</v>
      </c>
      <c r="L395" s="38" t="s">
        <v>532</v>
      </c>
      <c r="M395" s="38"/>
    </row>
    <row r="396" spans="1:16" s="41" customFormat="1" ht="72">
      <c r="A396" s="32" t="s">
        <v>213</v>
      </c>
      <c r="B396" s="32" t="s">
        <v>213</v>
      </c>
      <c r="C396" s="33">
        <v>1020101</v>
      </c>
      <c r="D396" s="33"/>
      <c r="E396" s="34">
        <v>10192</v>
      </c>
      <c r="F396" s="33" t="s">
        <v>580</v>
      </c>
      <c r="G396" s="35"/>
      <c r="H396" s="33"/>
      <c r="I396" s="36">
        <v>4970</v>
      </c>
      <c r="J396" s="33"/>
      <c r="K396" s="33"/>
      <c r="L396" s="33" t="s">
        <v>532</v>
      </c>
      <c r="M396" s="33" t="s">
        <v>217</v>
      </c>
      <c r="N396" s="30"/>
      <c r="O396" s="30"/>
      <c r="P396" s="30"/>
    </row>
    <row r="397" spans="1:16" s="30" customFormat="1" ht="72">
      <c r="A397" s="37" t="s">
        <v>213</v>
      </c>
      <c r="B397" s="37" t="s">
        <v>213</v>
      </c>
      <c r="C397" s="38">
        <v>1020101</v>
      </c>
      <c r="D397" s="38"/>
      <c r="E397" s="39">
        <v>10192</v>
      </c>
      <c r="F397" s="38" t="s">
        <v>580</v>
      </c>
      <c r="G397" s="39">
        <v>1</v>
      </c>
      <c r="H397" s="38" t="s">
        <v>581</v>
      </c>
      <c r="I397" s="40">
        <v>4970</v>
      </c>
      <c r="J397" s="38" t="s">
        <v>87</v>
      </c>
      <c r="K397" s="38" t="s">
        <v>100</v>
      </c>
      <c r="L397" s="38" t="s">
        <v>532</v>
      </c>
      <c r="M397" s="38"/>
    </row>
    <row r="398" spans="1:16" s="41" customFormat="1" ht="72">
      <c r="A398" s="32" t="s">
        <v>213</v>
      </c>
      <c r="B398" s="32" t="s">
        <v>213</v>
      </c>
      <c r="C398" s="33">
        <v>1020101</v>
      </c>
      <c r="D398" s="33">
        <v>1020101001</v>
      </c>
      <c r="E398" s="34">
        <v>10200</v>
      </c>
      <c r="F398" s="33" t="s">
        <v>582</v>
      </c>
      <c r="G398" s="35"/>
      <c r="H398" s="33"/>
      <c r="I398" s="36">
        <v>127.5</v>
      </c>
      <c r="J398" s="33"/>
      <c r="K398" s="33"/>
      <c r="L398" s="33" t="s">
        <v>532</v>
      </c>
      <c r="M398" s="33" t="s">
        <v>217</v>
      </c>
      <c r="N398" s="30"/>
      <c r="O398" s="30"/>
      <c r="P398" s="30"/>
    </row>
    <row r="399" spans="1:16" s="30" customFormat="1" ht="72">
      <c r="A399" s="37" t="s">
        <v>213</v>
      </c>
      <c r="B399" s="37" t="s">
        <v>213</v>
      </c>
      <c r="C399" s="38">
        <v>1020101</v>
      </c>
      <c r="D399" s="38">
        <v>1020101001</v>
      </c>
      <c r="E399" s="39">
        <v>10200</v>
      </c>
      <c r="F399" s="38" t="s">
        <v>582</v>
      </c>
      <c r="G399" s="39">
        <v>1</v>
      </c>
      <c r="H399" s="38" t="s">
        <v>583</v>
      </c>
      <c r="I399" s="40">
        <v>127.5</v>
      </c>
      <c r="J399" s="38" t="s">
        <v>14</v>
      </c>
      <c r="K399" s="38" t="s">
        <v>100</v>
      </c>
      <c r="L399" s="38" t="s">
        <v>532</v>
      </c>
      <c r="M399" s="38"/>
    </row>
    <row r="400" spans="1:16" s="41" customFormat="1" ht="72">
      <c r="A400" s="32" t="s">
        <v>213</v>
      </c>
      <c r="B400" s="32" t="s">
        <v>213</v>
      </c>
      <c r="C400" s="33">
        <v>1020101</v>
      </c>
      <c r="D400" s="33">
        <v>1020101001</v>
      </c>
      <c r="E400" s="34">
        <v>10211</v>
      </c>
      <c r="F400" s="33" t="s">
        <v>584</v>
      </c>
      <c r="G400" s="35"/>
      <c r="H400" s="33"/>
      <c r="I400" s="36">
        <v>42.5</v>
      </c>
      <c r="J400" s="33"/>
      <c r="K400" s="33"/>
      <c r="L400" s="33" t="s">
        <v>532</v>
      </c>
      <c r="M400" s="33" t="s">
        <v>217</v>
      </c>
      <c r="N400" s="30"/>
      <c r="O400" s="30"/>
      <c r="P400" s="30"/>
    </row>
    <row r="401" spans="1:16" s="30" customFormat="1" ht="108">
      <c r="A401" s="37" t="s">
        <v>213</v>
      </c>
      <c r="B401" s="37" t="s">
        <v>213</v>
      </c>
      <c r="C401" s="38">
        <v>1020101</v>
      </c>
      <c r="D401" s="38">
        <v>1020101001</v>
      </c>
      <c r="E401" s="39">
        <v>10211</v>
      </c>
      <c r="F401" s="38" t="s">
        <v>584</v>
      </c>
      <c r="G401" s="39">
        <v>1</v>
      </c>
      <c r="H401" s="38" t="s">
        <v>585</v>
      </c>
      <c r="I401" s="40">
        <v>42.5</v>
      </c>
      <c r="J401" s="38" t="s">
        <v>14</v>
      </c>
      <c r="K401" s="38" t="s">
        <v>100</v>
      </c>
      <c r="L401" s="38" t="s">
        <v>532</v>
      </c>
      <c r="M401" s="38"/>
    </row>
    <row r="402" spans="1:16" s="41" customFormat="1">
      <c r="A402" s="32" t="s">
        <v>213</v>
      </c>
      <c r="B402" s="32" t="s">
        <v>382</v>
      </c>
      <c r="C402" s="33">
        <v>1030102</v>
      </c>
      <c r="D402" s="33">
        <v>1030102999</v>
      </c>
      <c r="E402" s="34">
        <v>10222</v>
      </c>
      <c r="F402" s="33" t="s">
        <v>586</v>
      </c>
      <c r="G402" s="35"/>
      <c r="H402" s="33"/>
      <c r="I402" s="36">
        <v>300</v>
      </c>
      <c r="J402" s="33"/>
      <c r="K402" s="33"/>
      <c r="L402" s="33" t="s">
        <v>532</v>
      </c>
      <c r="M402" s="33" t="s">
        <v>217</v>
      </c>
      <c r="N402" s="30"/>
      <c r="O402" s="30"/>
      <c r="P402" s="30"/>
    </row>
    <row r="403" spans="1:16" s="30" customFormat="1" ht="72">
      <c r="A403" s="37" t="s">
        <v>213</v>
      </c>
      <c r="B403" s="37" t="s">
        <v>382</v>
      </c>
      <c r="C403" s="38">
        <v>1030102</v>
      </c>
      <c r="D403" s="38">
        <v>1030102999</v>
      </c>
      <c r="E403" s="39">
        <v>10222</v>
      </c>
      <c r="F403" s="38" t="s">
        <v>586</v>
      </c>
      <c r="G403" s="39">
        <v>1</v>
      </c>
      <c r="H403" s="38" t="s">
        <v>587</v>
      </c>
      <c r="I403" s="40">
        <v>300</v>
      </c>
      <c r="J403" s="38" t="s">
        <v>588</v>
      </c>
      <c r="K403" s="38" t="s">
        <v>589</v>
      </c>
      <c r="L403" s="38" t="s">
        <v>532</v>
      </c>
      <c r="M403" s="38"/>
    </row>
    <row r="404" spans="1:16" s="41" customFormat="1" ht="72">
      <c r="A404" s="32" t="s">
        <v>213</v>
      </c>
      <c r="B404" s="32" t="s">
        <v>382</v>
      </c>
      <c r="C404" s="33">
        <v>1030102</v>
      </c>
      <c r="D404" s="33"/>
      <c r="E404" s="34">
        <v>10225</v>
      </c>
      <c r="F404" s="33" t="s">
        <v>590</v>
      </c>
      <c r="G404" s="35"/>
      <c r="H404" s="33"/>
      <c r="I404" s="36">
        <v>900</v>
      </c>
      <c r="J404" s="33"/>
      <c r="K404" s="33"/>
      <c r="L404" s="33" t="s">
        <v>532</v>
      </c>
      <c r="M404" s="33" t="s">
        <v>217</v>
      </c>
      <c r="N404" s="30"/>
      <c r="O404" s="30"/>
      <c r="P404" s="30"/>
    </row>
    <row r="405" spans="1:16" s="30" customFormat="1" ht="72">
      <c r="A405" s="37" t="s">
        <v>213</v>
      </c>
      <c r="B405" s="37" t="s">
        <v>382</v>
      </c>
      <c r="C405" s="38">
        <v>1030102</v>
      </c>
      <c r="D405" s="38"/>
      <c r="E405" s="39">
        <v>10225</v>
      </c>
      <c r="F405" s="38" t="s">
        <v>590</v>
      </c>
      <c r="G405" s="39">
        <v>1</v>
      </c>
      <c r="H405" s="38" t="s">
        <v>591</v>
      </c>
      <c r="I405" s="40">
        <v>100</v>
      </c>
      <c r="J405" s="38" t="s">
        <v>14</v>
      </c>
      <c r="K405" s="38" t="s">
        <v>100</v>
      </c>
      <c r="L405" s="38" t="s">
        <v>532</v>
      </c>
      <c r="M405" s="38"/>
    </row>
    <row r="406" spans="1:16" s="41" customFormat="1" ht="72">
      <c r="A406" s="37" t="s">
        <v>213</v>
      </c>
      <c r="B406" s="37" t="s">
        <v>382</v>
      </c>
      <c r="C406" s="38">
        <v>1030102</v>
      </c>
      <c r="D406" s="38"/>
      <c r="E406" s="39">
        <v>10225</v>
      </c>
      <c r="F406" s="38" t="s">
        <v>590</v>
      </c>
      <c r="G406" s="39">
        <v>2</v>
      </c>
      <c r="H406" s="38" t="s">
        <v>592</v>
      </c>
      <c r="I406" s="40">
        <v>200</v>
      </c>
      <c r="J406" s="38" t="s">
        <v>14</v>
      </c>
      <c r="K406" s="38" t="s">
        <v>100</v>
      </c>
      <c r="L406" s="38" t="s">
        <v>532</v>
      </c>
      <c r="M406" s="38"/>
      <c r="N406" s="30"/>
      <c r="O406" s="30"/>
      <c r="P406" s="30"/>
    </row>
    <row r="407" spans="1:16" s="30" customFormat="1" ht="72">
      <c r="A407" s="37" t="s">
        <v>213</v>
      </c>
      <c r="B407" s="37" t="s">
        <v>382</v>
      </c>
      <c r="C407" s="38">
        <v>1030102</v>
      </c>
      <c r="D407" s="38"/>
      <c r="E407" s="39">
        <v>10225</v>
      </c>
      <c r="F407" s="38" t="s">
        <v>590</v>
      </c>
      <c r="G407" s="39">
        <v>3</v>
      </c>
      <c r="H407" s="38" t="s">
        <v>593</v>
      </c>
      <c r="I407" s="40">
        <v>200</v>
      </c>
      <c r="J407" s="38" t="s">
        <v>14</v>
      </c>
      <c r="K407" s="38" t="s">
        <v>100</v>
      </c>
      <c r="L407" s="38" t="s">
        <v>532</v>
      </c>
      <c r="M407" s="38"/>
    </row>
    <row r="408" spans="1:16" s="41" customFormat="1" ht="72">
      <c r="A408" s="37" t="s">
        <v>213</v>
      </c>
      <c r="B408" s="37" t="s">
        <v>382</v>
      </c>
      <c r="C408" s="38">
        <v>1030102</v>
      </c>
      <c r="D408" s="38"/>
      <c r="E408" s="39">
        <v>10225</v>
      </c>
      <c r="F408" s="38" t="s">
        <v>590</v>
      </c>
      <c r="G408" s="39">
        <v>4</v>
      </c>
      <c r="H408" s="38" t="s">
        <v>594</v>
      </c>
      <c r="I408" s="40">
        <v>400</v>
      </c>
      <c r="J408" s="38" t="s">
        <v>14</v>
      </c>
      <c r="K408" s="38" t="s">
        <v>100</v>
      </c>
      <c r="L408" s="38" t="s">
        <v>532</v>
      </c>
      <c r="M408" s="38"/>
      <c r="N408" s="30"/>
      <c r="O408" s="30"/>
      <c r="P408" s="30"/>
    </row>
    <row r="409" spans="1:16" s="30" customFormat="1">
      <c r="A409" s="32" t="s">
        <v>213</v>
      </c>
      <c r="B409" s="32" t="s">
        <v>382</v>
      </c>
      <c r="C409" s="33">
        <v>1030217</v>
      </c>
      <c r="D409" s="33"/>
      <c r="E409" s="34">
        <v>10228</v>
      </c>
      <c r="F409" s="33" t="s">
        <v>595</v>
      </c>
      <c r="G409" s="35"/>
      <c r="H409" s="33"/>
      <c r="I409" s="36">
        <v>850</v>
      </c>
      <c r="J409" s="33"/>
      <c r="K409" s="33"/>
      <c r="L409" s="33" t="s">
        <v>532</v>
      </c>
      <c r="M409" s="33" t="s">
        <v>217</v>
      </c>
    </row>
    <row r="410" spans="1:16" s="41" customFormat="1" ht="72">
      <c r="A410" s="37" t="s">
        <v>213</v>
      </c>
      <c r="B410" s="37" t="s">
        <v>382</v>
      </c>
      <c r="C410" s="37">
        <v>1030217</v>
      </c>
      <c r="D410" s="37"/>
      <c r="E410" s="37">
        <v>10228</v>
      </c>
      <c r="F410" s="37" t="s">
        <v>595</v>
      </c>
      <c r="G410" s="39">
        <v>1</v>
      </c>
      <c r="H410" s="38" t="s">
        <v>596</v>
      </c>
      <c r="I410" s="40">
        <v>850</v>
      </c>
      <c r="J410" s="38" t="s">
        <v>14</v>
      </c>
      <c r="K410" s="38" t="s">
        <v>86</v>
      </c>
      <c r="L410" s="38" t="s">
        <v>532</v>
      </c>
      <c r="M410" s="38"/>
      <c r="N410" s="30"/>
      <c r="O410" s="30"/>
      <c r="P410" s="30"/>
    </row>
    <row r="411" spans="1:16" s="41" customFormat="1" ht="72">
      <c r="A411" s="32" t="s">
        <v>213</v>
      </c>
      <c r="B411" s="32" t="s">
        <v>382</v>
      </c>
      <c r="C411" s="33">
        <v>1020199</v>
      </c>
      <c r="D411" s="33">
        <v>1020199999</v>
      </c>
      <c r="E411" s="34">
        <v>10229</v>
      </c>
      <c r="F411" s="33" t="s">
        <v>597</v>
      </c>
      <c r="G411" s="35"/>
      <c r="H411" s="33"/>
      <c r="I411" s="36">
        <v>500</v>
      </c>
      <c r="J411" s="33"/>
      <c r="K411" s="33"/>
      <c r="L411" s="33" t="s">
        <v>532</v>
      </c>
      <c r="M411" s="33" t="s">
        <v>217</v>
      </c>
      <c r="N411" s="30"/>
      <c r="O411" s="30"/>
      <c r="P411" s="30"/>
    </row>
    <row r="412" spans="1:16" s="30" customFormat="1" ht="72">
      <c r="A412" s="37" t="s">
        <v>213</v>
      </c>
      <c r="B412" s="37" t="s">
        <v>382</v>
      </c>
      <c r="C412" s="38">
        <v>1020199</v>
      </c>
      <c r="D412" s="38">
        <v>1020199999</v>
      </c>
      <c r="E412" s="39">
        <v>10229</v>
      </c>
      <c r="F412" s="38" t="s">
        <v>597</v>
      </c>
      <c r="G412" s="39">
        <v>1</v>
      </c>
      <c r="H412" s="38" t="s">
        <v>598</v>
      </c>
      <c r="I412" s="40">
        <v>500</v>
      </c>
      <c r="J412" s="38" t="s">
        <v>14</v>
      </c>
      <c r="K412" s="38" t="s">
        <v>100</v>
      </c>
      <c r="L412" s="38" t="s">
        <v>532</v>
      </c>
      <c r="M412" s="38"/>
    </row>
    <row r="413" spans="1:16" s="41" customFormat="1" ht="72">
      <c r="A413" s="32" t="s">
        <v>213</v>
      </c>
      <c r="B413" s="32" t="s">
        <v>367</v>
      </c>
      <c r="C413" s="33">
        <v>1020101</v>
      </c>
      <c r="D413" s="33">
        <v>1020101001</v>
      </c>
      <c r="E413" s="34">
        <v>10322</v>
      </c>
      <c r="F413" s="33" t="s">
        <v>599</v>
      </c>
      <c r="G413" s="35"/>
      <c r="H413" s="33"/>
      <c r="I413" s="36">
        <v>510</v>
      </c>
      <c r="J413" s="33"/>
      <c r="K413" s="33"/>
      <c r="L413" s="33" t="s">
        <v>532</v>
      </c>
      <c r="M413" s="33" t="s">
        <v>217</v>
      </c>
      <c r="N413" s="30"/>
      <c r="O413" s="30"/>
      <c r="P413" s="30"/>
    </row>
    <row r="414" spans="1:16" s="30" customFormat="1" ht="72">
      <c r="A414" s="37" t="s">
        <v>213</v>
      </c>
      <c r="B414" s="37" t="s">
        <v>367</v>
      </c>
      <c r="C414" s="38">
        <v>1020101</v>
      </c>
      <c r="D414" s="38">
        <v>1020101001</v>
      </c>
      <c r="E414" s="39">
        <v>10322</v>
      </c>
      <c r="F414" s="38" t="s">
        <v>599</v>
      </c>
      <c r="G414" s="39">
        <v>1</v>
      </c>
      <c r="H414" s="38" t="s">
        <v>600</v>
      </c>
      <c r="I414" s="40">
        <v>510</v>
      </c>
      <c r="J414" s="38" t="s">
        <v>14</v>
      </c>
      <c r="K414" s="38" t="s">
        <v>100</v>
      </c>
      <c r="L414" s="38" t="s">
        <v>532</v>
      </c>
      <c r="M414" s="38"/>
    </row>
    <row r="415" spans="1:16" s="41" customFormat="1" ht="72">
      <c r="A415" s="32" t="s">
        <v>213</v>
      </c>
      <c r="B415" s="32" t="s">
        <v>382</v>
      </c>
      <c r="C415" s="33">
        <v>1020102</v>
      </c>
      <c r="D415" s="33">
        <v>1020102001</v>
      </c>
      <c r="E415" s="34">
        <v>10347</v>
      </c>
      <c r="F415" s="33" t="s">
        <v>601</v>
      </c>
      <c r="G415" s="35"/>
      <c r="H415" s="33"/>
      <c r="I415" s="36">
        <v>1000</v>
      </c>
      <c r="J415" s="33"/>
      <c r="K415" s="33"/>
      <c r="L415" s="33" t="s">
        <v>532</v>
      </c>
      <c r="M415" s="33" t="s">
        <v>217</v>
      </c>
      <c r="N415" s="30"/>
      <c r="O415" s="30"/>
      <c r="P415" s="30"/>
    </row>
    <row r="416" spans="1:16" s="30" customFormat="1" ht="72">
      <c r="A416" s="37" t="s">
        <v>213</v>
      </c>
      <c r="B416" s="37" t="s">
        <v>382</v>
      </c>
      <c r="C416" s="38">
        <v>1020102</v>
      </c>
      <c r="D416" s="38">
        <v>1020102001</v>
      </c>
      <c r="E416" s="39">
        <v>10347</v>
      </c>
      <c r="F416" s="38" t="s">
        <v>601</v>
      </c>
      <c r="G416" s="39">
        <v>1</v>
      </c>
      <c r="H416" s="38" t="s">
        <v>602</v>
      </c>
      <c r="I416" s="40">
        <v>1000</v>
      </c>
      <c r="J416" s="38" t="s">
        <v>14</v>
      </c>
      <c r="K416" s="38" t="s">
        <v>100</v>
      </c>
      <c r="L416" s="38" t="s">
        <v>532</v>
      </c>
      <c r="M416" s="38"/>
    </row>
    <row r="417" spans="1:16" s="41" customFormat="1" ht="72">
      <c r="A417" s="32" t="s">
        <v>213</v>
      </c>
      <c r="B417" s="32" t="s">
        <v>382</v>
      </c>
      <c r="C417" s="33">
        <v>1030216</v>
      </c>
      <c r="D417" s="33">
        <v>1030216002</v>
      </c>
      <c r="E417" s="34">
        <v>10349</v>
      </c>
      <c r="F417" s="33" t="s">
        <v>603</v>
      </c>
      <c r="G417" s="35"/>
      <c r="H417" s="33"/>
      <c r="I417" s="36">
        <v>500</v>
      </c>
      <c r="J417" s="33"/>
      <c r="K417" s="33"/>
      <c r="L417" s="33" t="s">
        <v>532</v>
      </c>
      <c r="M417" s="33" t="s">
        <v>217</v>
      </c>
      <c r="N417" s="30"/>
      <c r="O417" s="30"/>
      <c r="P417" s="30"/>
    </row>
    <row r="418" spans="1:16" s="30" customFormat="1" ht="72">
      <c r="A418" s="37" t="s">
        <v>213</v>
      </c>
      <c r="B418" s="37" t="s">
        <v>382</v>
      </c>
      <c r="C418" s="38">
        <v>1030216</v>
      </c>
      <c r="D418" s="38">
        <v>1030216002</v>
      </c>
      <c r="E418" s="39">
        <v>10349</v>
      </c>
      <c r="F418" s="38" t="s">
        <v>603</v>
      </c>
      <c r="G418" s="39">
        <v>1</v>
      </c>
      <c r="H418" s="38" t="s">
        <v>604</v>
      </c>
      <c r="I418" s="40">
        <v>500</v>
      </c>
      <c r="J418" s="38" t="s">
        <v>14</v>
      </c>
      <c r="K418" s="38" t="s">
        <v>100</v>
      </c>
      <c r="L418" s="38" t="s">
        <v>532</v>
      </c>
      <c r="M418" s="38"/>
    </row>
    <row r="419" spans="1:16" s="41" customFormat="1">
      <c r="A419" s="32" t="s">
        <v>213</v>
      </c>
      <c r="B419" s="32" t="s">
        <v>382</v>
      </c>
      <c r="C419" s="33">
        <v>1030205</v>
      </c>
      <c r="D419" s="33">
        <v>1030205999</v>
      </c>
      <c r="E419" s="34">
        <v>10351</v>
      </c>
      <c r="F419" s="33" t="s">
        <v>605</v>
      </c>
      <c r="G419" s="35"/>
      <c r="H419" s="33"/>
      <c r="I419" s="36">
        <v>900</v>
      </c>
      <c r="J419" s="33"/>
      <c r="K419" s="32"/>
      <c r="L419" s="33" t="s">
        <v>532</v>
      </c>
      <c r="M419" s="33" t="s">
        <v>217</v>
      </c>
      <c r="N419" s="30"/>
      <c r="O419" s="30"/>
      <c r="P419" s="30"/>
    </row>
    <row r="420" spans="1:16" s="41" customFormat="1" ht="72">
      <c r="A420" s="37" t="s">
        <v>213</v>
      </c>
      <c r="B420" s="37" t="s">
        <v>382</v>
      </c>
      <c r="C420" s="38">
        <v>1030205</v>
      </c>
      <c r="D420" s="38">
        <v>1030205999</v>
      </c>
      <c r="E420" s="39">
        <v>10351</v>
      </c>
      <c r="F420" s="38" t="s">
        <v>605</v>
      </c>
      <c r="G420" s="39">
        <v>1</v>
      </c>
      <c r="H420" s="38" t="s">
        <v>606</v>
      </c>
      <c r="I420" s="40">
        <v>450</v>
      </c>
      <c r="J420" s="38" t="s">
        <v>87</v>
      </c>
      <c r="K420" s="38" t="s">
        <v>100</v>
      </c>
      <c r="L420" s="38" t="s">
        <v>532</v>
      </c>
      <c r="M420" s="38"/>
      <c r="N420" s="30"/>
      <c r="O420" s="30"/>
      <c r="P420" s="30"/>
    </row>
    <row r="421" spans="1:16" s="30" customFormat="1" ht="72">
      <c r="A421" s="37" t="s">
        <v>213</v>
      </c>
      <c r="B421" s="37" t="s">
        <v>382</v>
      </c>
      <c r="C421" s="38">
        <v>1030205</v>
      </c>
      <c r="D421" s="38">
        <v>1030205999</v>
      </c>
      <c r="E421" s="39">
        <v>10351</v>
      </c>
      <c r="F421" s="38" t="s">
        <v>605</v>
      </c>
      <c r="G421" s="39">
        <v>2</v>
      </c>
      <c r="H421" s="38" t="s">
        <v>607</v>
      </c>
      <c r="I421" s="40">
        <v>450</v>
      </c>
      <c r="J421" s="38" t="s">
        <v>87</v>
      </c>
      <c r="K421" s="38" t="s">
        <v>100</v>
      </c>
      <c r="L421" s="38" t="s">
        <v>532</v>
      </c>
      <c r="M421" s="38"/>
    </row>
    <row r="422" spans="1:16" s="41" customFormat="1" ht="108">
      <c r="A422" s="32" t="s">
        <v>213</v>
      </c>
      <c r="B422" s="32" t="s">
        <v>213</v>
      </c>
      <c r="C422" s="33">
        <v>1020101</v>
      </c>
      <c r="D422" s="33">
        <v>1020101001</v>
      </c>
      <c r="E422" s="34">
        <v>10371</v>
      </c>
      <c r="F422" s="33" t="s">
        <v>608</v>
      </c>
      <c r="G422" s="35"/>
      <c r="H422" s="33"/>
      <c r="I422" s="36">
        <v>3779</v>
      </c>
      <c r="J422" s="33"/>
      <c r="K422" s="33"/>
      <c r="L422" s="33" t="s">
        <v>532</v>
      </c>
      <c r="M422" s="33" t="s">
        <v>217</v>
      </c>
      <c r="N422" s="30"/>
      <c r="O422" s="30"/>
      <c r="P422" s="30"/>
    </row>
    <row r="423" spans="1:16" s="30" customFormat="1" ht="144">
      <c r="A423" s="37" t="s">
        <v>213</v>
      </c>
      <c r="B423" s="37" t="s">
        <v>213</v>
      </c>
      <c r="C423" s="38">
        <v>1020101</v>
      </c>
      <c r="D423" s="38">
        <v>1020101001</v>
      </c>
      <c r="E423" s="39">
        <v>10371</v>
      </c>
      <c r="F423" s="38" t="s">
        <v>608</v>
      </c>
      <c r="G423" s="39">
        <v>1</v>
      </c>
      <c r="H423" s="38" t="s">
        <v>609</v>
      </c>
      <c r="I423" s="40">
        <v>3779</v>
      </c>
      <c r="J423" s="38" t="s">
        <v>14</v>
      </c>
      <c r="K423" s="38" t="s">
        <v>100</v>
      </c>
      <c r="L423" s="38" t="s">
        <v>532</v>
      </c>
      <c r="M423" s="38"/>
    </row>
    <row r="424" spans="1:16" s="41" customFormat="1" ht="72">
      <c r="A424" s="32" t="s">
        <v>213</v>
      </c>
      <c r="B424" s="32" t="s">
        <v>382</v>
      </c>
      <c r="C424" s="33">
        <v>1030299</v>
      </c>
      <c r="D424" s="33">
        <v>1030299999</v>
      </c>
      <c r="E424" s="34">
        <v>10386</v>
      </c>
      <c r="F424" s="33" t="s">
        <v>610</v>
      </c>
      <c r="G424" s="35"/>
      <c r="H424" s="33"/>
      <c r="I424" s="36">
        <v>500</v>
      </c>
      <c r="J424" s="33"/>
      <c r="K424" s="33"/>
      <c r="L424" s="33" t="s">
        <v>532</v>
      </c>
      <c r="M424" s="33" t="s">
        <v>217</v>
      </c>
      <c r="N424" s="30"/>
      <c r="O424" s="30"/>
      <c r="P424" s="30"/>
    </row>
    <row r="425" spans="1:16" s="30" customFormat="1" ht="72">
      <c r="A425" s="37" t="s">
        <v>213</v>
      </c>
      <c r="B425" s="37" t="s">
        <v>382</v>
      </c>
      <c r="C425" s="38">
        <v>1030299</v>
      </c>
      <c r="D425" s="38">
        <v>1030299999</v>
      </c>
      <c r="E425" s="39">
        <v>10386</v>
      </c>
      <c r="F425" s="38" t="s">
        <v>610</v>
      </c>
      <c r="G425" s="39">
        <v>1</v>
      </c>
      <c r="H425" s="38" t="s">
        <v>611</v>
      </c>
      <c r="I425" s="40">
        <v>500</v>
      </c>
      <c r="J425" s="38" t="s">
        <v>14</v>
      </c>
      <c r="K425" s="38" t="s">
        <v>100</v>
      </c>
      <c r="L425" s="38" t="s">
        <v>532</v>
      </c>
      <c r="M425" s="38"/>
    </row>
    <row r="426" spans="1:16" s="41" customFormat="1" ht="72">
      <c r="A426" s="32" t="s">
        <v>213</v>
      </c>
      <c r="B426" s="32" t="s">
        <v>382</v>
      </c>
      <c r="C426" s="33">
        <v>1030213</v>
      </c>
      <c r="D426" s="33">
        <v>1030213999</v>
      </c>
      <c r="E426" s="34">
        <v>10388</v>
      </c>
      <c r="F426" s="33" t="s">
        <v>612</v>
      </c>
      <c r="G426" s="35"/>
      <c r="H426" s="33"/>
      <c r="I426" s="36">
        <v>250</v>
      </c>
      <c r="J426" s="33"/>
      <c r="K426" s="33"/>
      <c r="L426" s="33" t="s">
        <v>532</v>
      </c>
      <c r="M426" s="33" t="s">
        <v>217</v>
      </c>
      <c r="N426" s="30"/>
      <c r="O426" s="30"/>
      <c r="P426" s="30"/>
    </row>
    <row r="427" spans="1:16" s="30" customFormat="1" ht="72">
      <c r="A427" s="37" t="s">
        <v>213</v>
      </c>
      <c r="B427" s="37" t="s">
        <v>382</v>
      </c>
      <c r="C427" s="38">
        <v>1030213</v>
      </c>
      <c r="D427" s="38">
        <v>1030213999</v>
      </c>
      <c r="E427" s="39">
        <v>10388</v>
      </c>
      <c r="F427" s="38" t="s">
        <v>612</v>
      </c>
      <c r="G427" s="39">
        <v>1</v>
      </c>
      <c r="H427" s="38" t="s">
        <v>613</v>
      </c>
      <c r="I427" s="40">
        <v>250</v>
      </c>
      <c r="J427" s="38" t="s">
        <v>14</v>
      </c>
      <c r="K427" s="38" t="s">
        <v>100</v>
      </c>
      <c r="L427" s="38" t="s">
        <v>532</v>
      </c>
      <c r="M427" s="38"/>
    </row>
    <row r="428" spans="1:16" s="41" customFormat="1" ht="108">
      <c r="A428" s="32" t="s">
        <v>614</v>
      </c>
      <c r="B428" s="32" t="s">
        <v>382</v>
      </c>
      <c r="C428" s="33">
        <v>1100102</v>
      </c>
      <c r="D428" s="33">
        <v>1100102001</v>
      </c>
      <c r="E428" s="34">
        <v>10504</v>
      </c>
      <c r="F428" s="33" t="s">
        <v>615</v>
      </c>
      <c r="G428" s="35"/>
      <c r="H428" s="33"/>
      <c r="I428" s="36">
        <v>250000</v>
      </c>
      <c r="J428" s="33"/>
      <c r="K428" s="33"/>
      <c r="L428" s="33" t="s">
        <v>532</v>
      </c>
      <c r="M428" s="33" t="s">
        <v>217</v>
      </c>
      <c r="N428" s="30"/>
      <c r="O428" s="30"/>
      <c r="P428" s="30"/>
    </row>
    <row r="429" spans="1:16" s="30" customFormat="1" ht="108">
      <c r="A429" s="37" t="s">
        <v>614</v>
      </c>
      <c r="B429" s="37" t="s">
        <v>382</v>
      </c>
      <c r="C429" s="38">
        <v>1100102</v>
      </c>
      <c r="D429" s="38">
        <v>1100102001</v>
      </c>
      <c r="E429" s="39">
        <v>10504</v>
      </c>
      <c r="F429" s="38" t="s">
        <v>615</v>
      </c>
      <c r="G429" s="39">
        <v>1</v>
      </c>
      <c r="H429" s="38" t="s">
        <v>616</v>
      </c>
      <c r="I429" s="40">
        <v>250000</v>
      </c>
      <c r="J429" s="38" t="s">
        <v>14</v>
      </c>
      <c r="K429" s="38" t="s">
        <v>50</v>
      </c>
      <c r="L429" s="38" t="s">
        <v>532</v>
      </c>
      <c r="M429" s="38"/>
    </row>
    <row r="430" spans="1:16" s="41" customFormat="1">
      <c r="A430" s="32" t="s">
        <v>213</v>
      </c>
      <c r="B430" s="32" t="s">
        <v>367</v>
      </c>
      <c r="C430" s="33">
        <v>1020101</v>
      </c>
      <c r="D430" s="33">
        <v>1020101001</v>
      </c>
      <c r="E430" s="34">
        <v>10511</v>
      </c>
      <c r="F430" s="33" t="s">
        <v>617</v>
      </c>
      <c r="G430" s="35"/>
      <c r="H430" s="33"/>
      <c r="I430" s="36">
        <v>510</v>
      </c>
      <c r="J430" s="33"/>
      <c r="K430" s="33"/>
      <c r="L430" s="33" t="s">
        <v>532</v>
      </c>
      <c r="M430" s="33" t="s">
        <v>217</v>
      </c>
      <c r="N430" s="30"/>
      <c r="O430" s="30"/>
      <c r="P430" s="30"/>
    </row>
    <row r="431" spans="1:16" s="30" customFormat="1" ht="72">
      <c r="A431" s="37" t="s">
        <v>213</v>
      </c>
      <c r="B431" s="37" t="s">
        <v>367</v>
      </c>
      <c r="C431" s="38">
        <v>1020101</v>
      </c>
      <c r="D431" s="38">
        <v>1020101001</v>
      </c>
      <c r="E431" s="39">
        <v>10511</v>
      </c>
      <c r="F431" s="38" t="s">
        <v>617</v>
      </c>
      <c r="G431" s="39">
        <v>1</v>
      </c>
      <c r="H431" s="38" t="s">
        <v>618</v>
      </c>
      <c r="I431" s="40">
        <v>510</v>
      </c>
      <c r="J431" s="38" t="s">
        <v>14</v>
      </c>
      <c r="K431" s="38" t="s">
        <v>100</v>
      </c>
      <c r="L431" s="38" t="s">
        <v>532</v>
      </c>
      <c r="M431" s="38"/>
    </row>
    <row r="432" spans="1:16" s="41" customFormat="1">
      <c r="A432" s="32" t="s">
        <v>213</v>
      </c>
      <c r="B432" s="32" t="s">
        <v>367</v>
      </c>
      <c r="C432" s="33">
        <v>1020101</v>
      </c>
      <c r="D432" s="33">
        <v>1020101001</v>
      </c>
      <c r="E432" s="34">
        <v>10511</v>
      </c>
      <c r="F432" s="33" t="s">
        <v>617</v>
      </c>
      <c r="G432" s="35"/>
      <c r="H432" s="33"/>
      <c r="I432" s="36">
        <v>510</v>
      </c>
      <c r="J432" s="33"/>
      <c r="K432" s="33"/>
      <c r="L432" s="33" t="s">
        <v>532</v>
      </c>
      <c r="M432" s="33" t="s">
        <v>381</v>
      </c>
      <c r="N432" s="30"/>
      <c r="O432" s="30"/>
      <c r="P432" s="30"/>
    </row>
    <row r="433" spans="1:16" s="41" customFormat="1" ht="72">
      <c r="A433" s="37" t="s">
        <v>213</v>
      </c>
      <c r="B433" s="37" t="s">
        <v>367</v>
      </c>
      <c r="C433" s="38">
        <v>1020101</v>
      </c>
      <c r="D433" s="38">
        <v>1020101001</v>
      </c>
      <c r="E433" s="39">
        <v>10511</v>
      </c>
      <c r="F433" s="38" t="s">
        <v>617</v>
      </c>
      <c r="G433" s="39">
        <v>1</v>
      </c>
      <c r="H433" s="38" t="s">
        <v>618</v>
      </c>
      <c r="I433" s="40">
        <v>510</v>
      </c>
      <c r="J433" s="38" t="s">
        <v>14</v>
      </c>
      <c r="K433" s="38" t="s">
        <v>100</v>
      </c>
      <c r="L433" s="38" t="s">
        <v>532</v>
      </c>
      <c r="M433" s="38"/>
      <c r="N433" s="30"/>
      <c r="O433" s="30"/>
      <c r="P433" s="30"/>
    </row>
    <row r="434" spans="1:16" s="41" customFormat="1">
      <c r="A434" s="32" t="s">
        <v>213</v>
      </c>
      <c r="B434" s="32" t="s">
        <v>367</v>
      </c>
      <c r="C434" s="33">
        <v>1010201</v>
      </c>
      <c r="D434" s="33">
        <v>1010201001</v>
      </c>
      <c r="E434" s="34">
        <v>10512</v>
      </c>
      <c r="F434" s="33" t="s">
        <v>619</v>
      </c>
      <c r="G434" s="35"/>
      <c r="H434" s="33"/>
      <c r="I434" s="36">
        <v>100</v>
      </c>
      <c r="J434" s="33"/>
      <c r="K434" s="33"/>
      <c r="L434" s="33" t="s">
        <v>532</v>
      </c>
      <c r="M434" s="33" t="s">
        <v>217</v>
      </c>
      <c r="N434" s="30"/>
      <c r="O434" s="30"/>
      <c r="P434" s="30"/>
    </row>
    <row r="435" spans="1:16" s="41" customFormat="1" ht="72">
      <c r="A435" s="37" t="s">
        <v>213</v>
      </c>
      <c r="B435" s="37" t="s">
        <v>367</v>
      </c>
      <c r="C435" s="38">
        <v>1010201</v>
      </c>
      <c r="D435" s="38">
        <v>1010201001</v>
      </c>
      <c r="E435" s="39">
        <v>10512</v>
      </c>
      <c r="F435" s="38" t="s">
        <v>619</v>
      </c>
      <c r="G435" s="39">
        <v>1</v>
      </c>
      <c r="H435" s="38" t="s">
        <v>620</v>
      </c>
      <c r="I435" s="40">
        <v>100</v>
      </c>
      <c r="J435" s="38" t="s">
        <v>14</v>
      </c>
      <c r="K435" s="38" t="s">
        <v>100</v>
      </c>
      <c r="L435" s="38" t="s">
        <v>532</v>
      </c>
      <c r="M435" s="38"/>
      <c r="N435" s="30"/>
      <c r="O435" s="30"/>
      <c r="P435" s="30"/>
    </row>
    <row r="436" spans="1:16" s="41" customFormat="1">
      <c r="A436" s="32" t="s">
        <v>213</v>
      </c>
      <c r="B436" s="32" t="s">
        <v>367</v>
      </c>
      <c r="C436" s="33">
        <v>1010201</v>
      </c>
      <c r="D436" s="33">
        <v>1010201001</v>
      </c>
      <c r="E436" s="34">
        <v>10512</v>
      </c>
      <c r="F436" s="33" t="s">
        <v>619</v>
      </c>
      <c r="G436" s="35"/>
      <c r="H436" s="33"/>
      <c r="I436" s="36">
        <v>100</v>
      </c>
      <c r="J436" s="33"/>
      <c r="K436" s="33"/>
      <c r="L436" s="33" t="s">
        <v>532</v>
      </c>
      <c r="M436" s="33" t="s">
        <v>381</v>
      </c>
      <c r="N436" s="30"/>
      <c r="O436" s="30"/>
      <c r="P436" s="30"/>
    </row>
    <row r="437" spans="1:16" s="41" customFormat="1" ht="72">
      <c r="A437" s="37" t="s">
        <v>213</v>
      </c>
      <c r="B437" s="37" t="s">
        <v>367</v>
      </c>
      <c r="C437" s="38">
        <v>1010201</v>
      </c>
      <c r="D437" s="38">
        <v>1010201001</v>
      </c>
      <c r="E437" s="39">
        <v>10512</v>
      </c>
      <c r="F437" s="38" t="s">
        <v>619</v>
      </c>
      <c r="G437" s="39">
        <v>1</v>
      </c>
      <c r="H437" s="38" t="s">
        <v>620</v>
      </c>
      <c r="I437" s="40">
        <v>100</v>
      </c>
      <c r="J437" s="38" t="s">
        <v>14</v>
      </c>
      <c r="K437" s="38" t="s">
        <v>100</v>
      </c>
      <c r="L437" s="38" t="s">
        <v>532</v>
      </c>
      <c r="M437" s="38"/>
      <c r="N437" s="30"/>
      <c r="O437" s="30"/>
      <c r="P437" s="30"/>
    </row>
    <row r="438" spans="1:16" s="41" customFormat="1" ht="72">
      <c r="A438" s="32" t="s">
        <v>213</v>
      </c>
      <c r="B438" s="32" t="s">
        <v>213</v>
      </c>
      <c r="C438" s="33">
        <v>1030211</v>
      </c>
      <c r="D438" s="33"/>
      <c r="E438" s="34">
        <v>10556</v>
      </c>
      <c r="F438" s="33" t="s">
        <v>621</v>
      </c>
      <c r="G438" s="35"/>
      <c r="H438" s="33"/>
      <c r="I438" s="36">
        <v>700</v>
      </c>
      <c r="J438" s="33"/>
      <c r="K438" s="33"/>
      <c r="L438" s="33" t="s">
        <v>532</v>
      </c>
      <c r="M438" s="33" t="s">
        <v>217</v>
      </c>
      <c r="N438" s="30"/>
      <c r="O438" s="30"/>
      <c r="P438" s="30"/>
    </row>
    <row r="439" spans="1:16" s="41" customFormat="1" ht="108">
      <c r="A439" s="37" t="s">
        <v>213</v>
      </c>
      <c r="B439" s="37" t="s">
        <v>213</v>
      </c>
      <c r="C439" s="38">
        <v>1030211</v>
      </c>
      <c r="D439" s="38"/>
      <c r="E439" s="39">
        <v>10556</v>
      </c>
      <c r="F439" s="38" t="s">
        <v>621</v>
      </c>
      <c r="G439" s="39">
        <v>1</v>
      </c>
      <c r="H439" s="38" t="s">
        <v>622</v>
      </c>
      <c r="I439" s="40">
        <v>700</v>
      </c>
      <c r="J439" s="44">
        <v>44166</v>
      </c>
      <c r="K439" s="38" t="s">
        <v>100</v>
      </c>
      <c r="L439" s="38" t="s">
        <v>532</v>
      </c>
      <c r="M439" s="38"/>
      <c r="N439" s="30"/>
      <c r="O439" s="30"/>
      <c r="P439" s="30"/>
    </row>
    <row r="440" spans="1:16" s="41" customFormat="1" ht="108">
      <c r="A440" s="32" t="s">
        <v>213</v>
      </c>
      <c r="B440" s="32" t="s">
        <v>382</v>
      </c>
      <c r="C440" s="33">
        <v>1030209</v>
      </c>
      <c r="D440" s="33"/>
      <c r="E440" s="34">
        <v>10574</v>
      </c>
      <c r="F440" s="33" t="s">
        <v>623</v>
      </c>
      <c r="G440" s="35"/>
      <c r="H440" s="33"/>
      <c r="I440" s="36">
        <v>500</v>
      </c>
      <c r="J440" s="33"/>
      <c r="K440" s="33"/>
      <c r="L440" s="33" t="s">
        <v>532</v>
      </c>
      <c r="M440" s="33" t="s">
        <v>217</v>
      </c>
      <c r="N440" s="30"/>
      <c r="O440" s="30"/>
      <c r="P440" s="30"/>
    </row>
    <row r="441" spans="1:16" s="41" customFormat="1" ht="108">
      <c r="A441" s="37" t="s">
        <v>213</v>
      </c>
      <c r="B441" s="37" t="s">
        <v>382</v>
      </c>
      <c r="C441" s="38">
        <v>1030209</v>
      </c>
      <c r="D441" s="38"/>
      <c r="E441" s="39">
        <v>10574</v>
      </c>
      <c r="F441" s="38" t="s">
        <v>623</v>
      </c>
      <c r="G441" s="39">
        <v>1</v>
      </c>
      <c r="H441" s="38" t="s">
        <v>624</v>
      </c>
      <c r="I441" s="40">
        <v>500</v>
      </c>
      <c r="J441" s="38" t="s">
        <v>14</v>
      </c>
      <c r="K441" s="38" t="s">
        <v>100</v>
      </c>
      <c r="L441" s="38" t="s">
        <v>532</v>
      </c>
      <c r="M441" s="38"/>
      <c r="N441" s="30"/>
      <c r="O441" s="30"/>
      <c r="P441" s="30"/>
    </row>
    <row r="442" spans="1:16" s="30" customFormat="1" ht="108">
      <c r="A442" s="32" t="s">
        <v>213</v>
      </c>
      <c r="B442" s="32" t="s">
        <v>382</v>
      </c>
      <c r="C442" s="33">
        <v>1030102</v>
      </c>
      <c r="D442" s="33"/>
      <c r="E442" s="34">
        <v>10580</v>
      </c>
      <c r="F442" s="33" t="s">
        <v>625</v>
      </c>
      <c r="G442" s="35"/>
      <c r="H442" s="33"/>
      <c r="I442" s="36">
        <v>100</v>
      </c>
      <c r="J442" s="33"/>
      <c r="K442" s="33"/>
      <c r="L442" s="33" t="s">
        <v>532</v>
      </c>
      <c r="M442" s="33" t="s">
        <v>217</v>
      </c>
    </row>
    <row r="443" spans="1:16" s="41" customFormat="1" ht="144">
      <c r="A443" s="37" t="s">
        <v>213</v>
      </c>
      <c r="B443" s="37" t="s">
        <v>382</v>
      </c>
      <c r="C443" s="38">
        <v>1030102</v>
      </c>
      <c r="D443" s="38"/>
      <c r="E443" s="39">
        <v>10580</v>
      </c>
      <c r="F443" s="38" t="s">
        <v>625</v>
      </c>
      <c r="G443" s="39">
        <v>1</v>
      </c>
      <c r="H443" s="38" t="s">
        <v>625</v>
      </c>
      <c r="I443" s="40">
        <v>100</v>
      </c>
      <c r="J443" s="38" t="s">
        <v>14</v>
      </c>
      <c r="K443" s="38" t="s">
        <v>100</v>
      </c>
      <c r="L443" s="38" t="s">
        <v>532</v>
      </c>
      <c r="M443" s="38"/>
      <c r="N443" s="30"/>
      <c r="O443" s="30"/>
      <c r="P443" s="30"/>
    </row>
    <row r="444" spans="1:16" s="30" customFormat="1" ht="72">
      <c r="A444" s="32" t="s">
        <v>213</v>
      </c>
      <c r="B444" s="32" t="s">
        <v>213</v>
      </c>
      <c r="C444" s="33">
        <v>1020101</v>
      </c>
      <c r="D444" s="33">
        <v>1020101001</v>
      </c>
      <c r="E444" s="34">
        <v>10598</v>
      </c>
      <c r="F444" s="33" t="s">
        <v>626</v>
      </c>
      <c r="G444" s="35"/>
      <c r="H444" s="33"/>
      <c r="I444" s="36">
        <v>50</v>
      </c>
      <c r="J444" s="33"/>
      <c r="K444" s="33"/>
      <c r="L444" s="33" t="s">
        <v>532</v>
      </c>
      <c r="M444" s="33" t="s">
        <v>217</v>
      </c>
    </row>
    <row r="445" spans="1:16" s="41" customFormat="1" ht="72">
      <c r="A445" s="37" t="s">
        <v>213</v>
      </c>
      <c r="B445" s="37" t="s">
        <v>213</v>
      </c>
      <c r="C445" s="38">
        <v>1020101</v>
      </c>
      <c r="D445" s="38">
        <v>1020101001</v>
      </c>
      <c r="E445" s="39">
        <v>10598</v>
      </c>
      <c r="F445" s="38" t="s">
        <v>626</v>
      </c>
      <c r="G445" s="39">
        <v>1</v>
      </c>
      <c r="H445" s="38" t="s">
        <v>627</v>
      </c>
      <c r="I445" s="40">
        <v>50</v>
      </c>
      <c r="J445" s="38" t="s">
        <v>14</v>
      </c>
      <c r="K445" s="38" t="s">
        <v>100</v>
      </c>
      <c r="L445" s="38" t="s">
        <v>532</v>
      </c>
      <c r="M445" s="38"/>
      <c r="N445" s="30"/>
      <c r="O445" s="30"/>
      <c r="P445" s="30"/>
    </row>
    <row r="446" spans="1:16" s="30" customFormat="1" ht="72">
      <c r="A446" s="32" t="s">
        <v>213</v>
      </c>
      <c r="B446" s="32" t="s">
        <v>213</v>
      </c>
      <c r="C446" s="33">
        <v>1020101</v>
      </c>
      <c r="D446" s="33">
        <v>1020101001</v>
      </c>
      <c r="E446" s="34">
        <v>10598</v>
      </c>
      <c r="F446" s="33" t="s">
        <v>626</v>
      </c>
      <c r="G446" s="35"/>
      <c r="H446" s="33"/>
      <c r="I446" s="36">
        <v>50</v>
      </c>
      <c r="J446" s="33"/>
      <c r="K446" s="33"/>
      <c r="L446" s="33" t="s">
        <v>532</v>
      </c>
      <c r="M446" s="33" t="s">
        <v>381</v>
      </c>
    </row>
    <row r="447" spans="1:16" s="41" customFormat="1" ht="72">
      <c r="A447" s="37" t="s">
        <v>213</v>
      </c>
      <c r="B447" s="37" t="s">
        <v>213</v>
      </c>
      <c r="C447" s="38">
        <v>1020101</v>
      </c>
      <c r="D447" s="38">
        <v>1020101001</v>
      </c>
      <c r="E447" s="39">
        <v>10598</v>
      </c>
      <c r="F447" s="38" t="s">
        <v>626</v>
      </c>
      <c r="G447" s="39">
        <v>1</v>
      </c>
      <c r="H447" s="38" t="s">
        <v>627</v>
      </c>
      <c r="I447" s="40">
        <v>50</v>
      </c>
      <c r="J447" s="38" t="s">
        <v>14</v>
      </c>
      <c r="K447" s="38" t="s">
        <v>100</v>
      </c>
      <c r="L447" s="38" t="s">
        <v>532</v>
      </c>
      <c r="M447" s="38"/>
      <c r="N447" s="30"/>
      <c r="O447" s="30"/>
      <c r="P447" s="30"/>
    </row>
    <row r="448" spans="1:16" s="41" customFormat="1">
      <c r="A448" s="32" t="s">
        <v>213</v>
      </c>
      <c r="B448" s="32" t="s">
        <v>382</v>
      </c>
      <c r="C448" s="33">
        <v>1020102</v>
      </c>
      <c r="D448" s="33">
        <v>1020102001</v>
      </c>
      <c r="E448" s="34">
        <v>10601</v>
      </c>
      <c r="F448" s="33" t="s">
        <v>628</v>
      </c>
      <c r="G448" s="35"/>
      <c r="H448" s="33"/>
      <c r="I448" s="36">
        <v>7968.52</v>
      </c>
      <c r="J448" s="33"/>
      <c r="K448" s="33"/>
      <c r="L448" s="33" t="s">
        <v>532</v>
      </c>
      <c r="M448" s="33" t="s">
        <v>217</v>
      </c>
      <c r="N448" s="30"/>
      <c r="O448" s="30"/>
      <c r="P448" s="30"/>
    </row>
    <row r="449" spans="1:16" s="41" customFormat="1" ht="72">
      <c r="A449" s="37" t="s">
        <v>213</v>
      </c>
      <c r="B449" s="37" t="s">
        <v>382</v>
      </c>
      <c r="C449" s="38">
        <v>1020102</v>
      </c>
      <c r="D449" s="38">
        <v>1020102001</v>
      </c>
      <c r="E449" s="39">
        <v>10601</v>
      </c>
      <c r="F449" s="38" t="s">
        <v>628</v>
      </c>
      <c r="G449" s="39">
        <v>1</v>
      </c>
      <c r="H449" s="38" t="s">
        <v>629</v>
      </c>
      <c r="I449" s="40">
        <v>7968.52</v>
      </c>
      <c r="J449" s="38" t="s">
        <v>14</v>
      </c>
      <c r="K449" s="38" t="s">
        <v>86</v>
      </c>
      <c r="L449" s="38" t="s">
        <v>532</v>
      </c>
      <c r="M449" s="38"/>
      <c r="N449" s="30"/>
      <c r="O449" s="30"/>
      <c r="P449" s="30"/>
    </row>
    <row r="450" spans="1:16" s="30" customFormat="1" ht="108">
      <c r="A450" s="32" t="s">
        <v>213</v>
      </c>
      <c r="B450" s="32" t="s">
        <v>213</v>
      </c>
      <c r="C450" s="33">
        <v>1100301</v>
      </c>
      <c r="D450" s="33">
        <v>1100301001</v>
      </c>
      <c r="E450" s="34">
        <v>10603</v>
      </c>
      <c r="F450" s="33" t="s">
        <v>630</v>
      </c>
      <c r="G450" s="35"/>
      <c r="H450" s="33"/>
      <c r="I450" s="36">
        <v>2000</v>
      </c>
      <c r="J450" s="33"/>
      <c r="K450" s="33"/>
      <c r="L450" s="33" t="s">
        <v>532</v>
      </c>
      <c r="M450" s="33" t="s">
        <v>217</v>
      </c>
    </row>
    <row r="451" spans="1:16" s="41" customFormat="1" ht="108">
      <c r="A451" s="37" t="s">
        <v>213</v>
      </c>
      <c r="B451" s="37" t="s">
        <v>213</v>
      </c>
      <c r="C451" s="38">
        <v>1100301</v>
      </c>
      <c r="D451" s="38">
        <v>1100301001</v>
      </c>
      <c r="E451" s="39">
        <v>10603</v>
      </c>
      <c r="F451" s="38" t="s">
        <v>630</v>
      </c>
      <c r="G451" s="39">
        <v>1</v>
      </c>
      <c r="H451" s="38" t="s">
        <v>631</v>
      </c>
      <c r="I451" s="40">
        <v>2000</v>
      </c>
      <c r="J451" s="44" t="s">
        <v>14</v>
      </c>
      <c r="K451" s="38" t="s">
        <v>100</v>
      </c>
      <c r="L451" s="38" t="s">
        <v>532</v>
      </c>
      <c r="M451" s="38"/>
      <c r="N451" s="30"/>
      <c r="O451" s="30"/>
      <c r="P451" s="30"/>
    </row>
    <row r="452" spans="1:16" s="30" customFormat="1" ht="72">
      <c r="A452" s="32" t="s">
        <v>213</v>
      </c>
      <c r="B452" s="32" t="s">
        <v>213</v>
      </c>
      <c r="C452" s="33">
        <v>1020101</v>
      </c>
      <c r="D452" s="33">
        <v>1020101001</v>
      </c>
      <c r="E452" s="34">
        <v>10604</v>
      </c>
      <c r="F452" s="33" t="s">
        <v>632</v>
      </c>
      <c r="G452" s="35"/>
      <c r="H452" s="33"/>
      <c r="I452" s="36">
        <v>145</v>
      </c>
      <c r="J452" s="33"/>
      <c r="K452" s="33"/>
      <c r="L452" s="33" t="s">
        <v>532</v>
      </c>
      <c r="M452" s="33" t="s">
        <v>217</v>
      </c>
    </row>
    <row r="453" spans="1:16" s="41" customFormat="1" ht="72">
      <c r="A453" s="37" t="s">
        <v>213</v>
      </c>
      <c r="B453" s="37" t="s">
        <v>213</v>
      </c>
      <c r="C453" s="38">
        <v>1020101</v>
      </c>
      <c r="D453" s="38">
        <v>1020101001</v>
      </c>
      <c r="E453" s="39">
        <v>10604</v>
      </c>
      <c r="F453" s="38" t="s">
        <v>632</v>
      </c>
      <c r="G453" s="39">
        <v>1</v>
      </c>
      <c r="H453" s="38" t="s">
        <v>633</v>
      </c>
      <c r="I453" s="40">
        <v>145</v>
      </c>
      <c r="J453" s="47" t="s">
        <v>166</v>
      </c>
      <c r="K453" s="38" t="s">
        <v>100</v>
      </c>
      <c r="L453" s="38" t="s">
        <v>532</v>
      </c>
      <c r="M453" s="38"/>
      <c r="N453" s="30"/>
      <c r="O453" s="30"/>
      <c r="P453" s="30"/>
    </row>
    <row r="454" spans="1:16" s="41" customFormat="1" ht="72">
      <c r="A454" s="32" t="s">
        <v>213</v>
      </c>
      <c r="B454" s="32" t="s">
        <v>213</v>
      </c>
      <c r="C454" s="33">
        <v>1020101</v>
      </c>
      <c r="D454" s="33">
        <v>1020101001</v>
      </c>
      <c r="E454" s="34">
        <v>10604</v>
      </c>
      <c r="F454" s="33" t="s">
        <v>632</v>
      </c>
      <c r="G454" s="35"/>
      <c r="H454" s="33"/>
      <c r="I454" s="36">
        <v>117.73</v>
      </c>
      <c r="J454" s="33"/>
      <c r="K454" s="33"/>
      <c r="L454" s="33" t="s">
        <v>532</v>
      </c>
      <c r="M454" s="33" t="s">
        <v>381</v>
      </c>
      <c r="N454" s="30"/>
      <c r="O454" s="30"/>
      <c r="P454" s="30"/>
    </row>
    <row r="455" spans="1:16" s="41" customFormat="1" ht="72">
      <c r="A455" s="37" t="s">
        <v>213</v>
      </c>
      <c r="B455" s="37" t="s">
        <v>213</v>
      </c>
      <c r="C455" s="38">
        <v>1020101</v>
      </c>
      <c r="D455" s="38">
        <v>1020101001</v>
      </c>
      <c r="E455" s="39">
        <v>10604</v>
      </c>
      <c r="F455" s="38" t="s">
        <v>632</v>
      </c>
      <c r="G455" s="39">
        <v>1</v>
      </c>
      <c r="H455" s="38" t="s">
        <v>633</v>
      </c>
      <c r="I455" s="40">
        <v>117.73</v>
      </c>
      <c r="J455" s="47" t="s">
        <v>166</v>
      </c>
      <c r="K455" s="38" t="s">
        <v>100</v>
      </c>
      <c r="L455" s="38" t="s">
        <v>532</v>
      </c>
      <c r="M455" s="38"/>
      <c r="N455" s="30"/>
      <c r="O455" s="30"/>
      <c r="P455" s="30"/>
    </row>
    <row r="456" spans="1:16" s="41" customFormat="1" ht="72">
      <c r="A456" s="32" t="s">
        <v>213</v>
      </c>
      <c r="B456" s="32" t="s">
        <v>213</v>
      </c>
      <c r="C456" s="33">
        <v>1030211</v>
      </c>
      <c r="D456" s="33"/>
      <c r="E456" s="34">
        <v>10605</v>
      </c>
      <c r="F456" s="33" t="s">
        <v>634</v>
      </c>
      <c r="G456" s="35"/>
      <c r="H456" s="33"/>
      <c r="I456" s="36">
        <v>155</v>
      </c>
      <c r="J456" s="33"/>
      <c r="K456" s="33"/>
      <c r="L456" s="33" t="s">
        <v>532</v>
      </c>
      <c r="M456" s="33" t="s">
        <v>217</v>
      </c>
      <c r="N456" s="30"/>
      <c r="O456" s="30"/>
      <c r="P456" s="30"/>
    </row>
    <row r="457" spans="1:16" s="30" customFormat="1" ht="72">
      <c r="A457" s="37" t="s">
        <v>213</v>
      </c>
      <c r="B457" s="37" t="s">
        <v>213</v>
      </c>
      <c r="C457" s="38">
        <v>1030211</v>
      </c>
      <c r="D457" s="38"/>
      <c r="E457" s="39">
        <v>10605</v>
      </c>
      <c r="F457" s="38" t="s">
        <v>634</v>
      </c>
      <c r="G457" s="39">
        <v>1</v>
      </c>
      <c r="H457" s="38" t="s">
        <v>635</v>
      </c>
      <c r="I457" s="40">
        <v>155</v>
      </c>
      <c r="J457" s="47" t="s">
        <v>166</v>
      </c>
      <c r="K457" s="38" t="s">
        <v>100</v>
      </c>
      <c r="L457" s="38" t="s">
        <v>532</v>
      </c>
      <c r="M457" s="38"/>
    </row>
    <row r="458" spans="1:16" s="41" customFormat="1" ht="72">
      <c r="A458" s="32" t="s">
        <v>213</v>
      </c>
      <c r="B458" s="32" t="s">
        <v>213</v>
      </c>
      <c r="C458" s="33">
        <v>1030211</v>
      </c>
      <c r="D458" s="33"/>
      <c r="E458" s="34">
        <v>10605</v>
      </c>
      <c r="F458" s="33" t="s">
        <v>634</v>
      </c>
      <c r="G458" s="35"/>
      <c r="H458" s="33"/>
      <c r="I458" s="36">
        <v>155</v>
      </c>
      <c r="J458" s="33"/>
      <c r="K458" s="33"/>
      <c r="L458" s="33" t="s">
        <v>532</v>
      </c>
      <c r="M458" s="33" t="s">
        <v>381</v>
      </c>
      <c r="N458" s="30"/>
      <c r="O458" s="30"/>
      <c r="P458" s="30"/>
    </row>
    <row r="459" spans="1:16" s="41" customFormat="1" ht="72">
      <c r="A459" s="37" t="s">
        <v>213</v>
      </c>
      <c r="B459" s="37" t="s">
        <v>213</v>
      </c>
      <c r="C459" s="38">
        <v>1030211</v>
      </c>
      <c r="D459" s="38"/>
      <c r="E459" s="39">
        <v>10605</v>
      </c>
      <c r="F459" s="38" t="s">
        <v>634</v>
      </c>
      <c r="G459" s="39">
        <v>1</v>
      </c>
      <c r="H459" s="38" t="s">
        <v>635</v>
      </c>
      <c r="I459" s="40">
        <v>155</v>
      </c>
      <c r="J459" s="47" t="s">
        <v>166</v>
      </c>
      <c r="K459" s="38" t="s">
        <v>100</v>
      </c>
      <c r="L459" s="38" t="s">
        <v>532</v>
      </c>
      <c r="M459" s="38"/>
      <c r="N459" s="30"/>
      <c r="O459" s="30"/>
      <c r="P459" s="30"/>
    </row>
    <row r="460" spans="1:16" s="41" customFormat="1" ht="72">
      <c r="A460" s="32" t="s">
        <v>213</v>
      </c>
      <c r="B460" s="32" t="s">
        <v>214</v>
      </c>
      <c r="C460" s="33">
        <v>1030211</v>
      </c>
      <c r="D460" s="33">
        <v>1030211999</v>
      </c>
      <c r="E460" s="34">
        <v>10606</v>
      </c>
      <c r="F460" s="33" t="s">
        <v>636</v>
      </c>
      <c r="G460" s="35"/>
      <c r="H460" s="33"/>
      <c r="I460" s="36">
        <v>207</v>
      </c>
      <c r="J460" s="33"/>
      <c r="K460" s="33"/>
      <c r="L460" s="33" t="s">
        <v>532</v>
      </c>
      <c r="M460" s="33" t="s">
        <v>217</v>
      </c>
      <c r="N460" s="30"/>
      <c r="O460" s="30"/>
      <c r="P460" s="30"/>
    </row>
    <row r="461" spans="1:16" s="30" customFormat="1" ht="72">
      <c r="A461" s="37" t="s">
        <v>213</v>
      </c>
      <c r="B461" s="37" t="s">
        <v>214</v>
      </c>
      <c r="C461" s="38">
        <v>1030211</v>
      </c>
      <c r="D461" s="38">
        <v>1030211999</v>
      </c>
      <c r="E461" s="39">
        <v>10606</v>
      </c>
      <c r="F461" s="38" t="s">
        <v>636</v>
      </c>
      <c r="G461" s="39">
        <v>1</v>
      </c>
      <c r="H461" s="38" t="s">
        <v>637</v>
      </c>
      <c r="I461" s="40">
        <v>207</v>
      </c>
      <c r="J461" s="38" t="s">
        <v>14</v>
      </c>
      <c r="K461" s="38" t="s">
        <v>100</v>
      </c>
      <c r="L461" s="38" t="s">
        <v>532</v>
      </c>
      <c r="M461" s="38"/>
    </row>
    <row r="462" spans="1:16" s="41" customFormat="1" ht="72">
      <c r="A462" s="32" t="s">
        <v>213</v>
      </c>
      <c r="B462" s="32" t="s">
        <v>367</v>
      </c>
      <c r="C462" s="33">
        <v>1020101</v>
      </c>
      <c r="D462" s="33">
        <v>1020101001</v>
      </c>
      <c r="E462" s="34">
        <v>10608</v>
      </c>
      <c r="F462" s="33" t="s">
        <v>638</v>
      </c>
      <c r="G462" s="35"/>
      <c r="H462" s="33"/>
      <c r="I462" s="36">
        <v>700</v>
      </c>
      <c r="J462" s="33"/>
      <c r="K462" s="33"/>
      <c r="L462" s="33" t="s">
        <v>532</v>
      </c>
      <c r="M462" s="33" t="s">
        <v>217</v>
      </c>
      <c r="N462" s="30"/>
      <c r="O462" s="30"/>
      <c r="P462" s="30"/>
    </row>
    <row r="463" spans="1:16" s="30" customFormat="1" ht="72">
      <c r="A463" s="37" t="s">
        <v>213</v>
      </c>
      <c r="B463" s="37" t="s">
        <v>367</v>
      </c>
      <c r="C463" s="38">
        <v>1020101</v>
      </c>
      <c r="D463" s="38">
        <v>1020101001</v>
      </c>
      <c r="E463" s="39">
        <v>10608</v>
      </c>
      <c r="F463" s="38" t="s">
        <v>638</v>
      </c>
      <c r="G463" s="39">
        <v>1</v>
      </c>
      <c r="H463" s="38" t="s">
        <v>639</v>
      </c>
      <c r="I463" s="40">
        <v>700</v>
      </c>
      <c r="J463" s="44">
        <v>44166</v>
      </c>
      <c r="K463" s="38" t="s">
        <v>100</v>
      </c>
      <c r="L463" s="38" t="s">
        <v>532</v>
      </c>
      <c r="M463" s="38"/>
    </row>
    <row r="464" spans="1:16" s="41" customFormat="1" ht="72">
      <c r="A464" s="32" t="s">
        <v>213</v>
      </c>
      <c r="B464" s="32" t="s">
        <v>213</v>
      </c>
      <c r="C464" s="33">
        <v>1020101</v>
      </c>
      <c r="D464" s="33">
        <v>1020101001</v>
      </c>
      <c r="E464" s="34">
        <v>10609</v>
      </c>
      <c r="F464" s="33" t="s">
        <v>640</v>
      </c>
      <c r="G464" s="35"/>
      <c r="H464" s="33"/>
      <c r="I464" s="36">
        <v>1700</v>
      </c>
      <c r="J464" s="33"/>
      <c r="K464" s="33"/>
      <c r="L464" s="33" t="s">
        <v>532</v>
      </c>
      <c r="M464" s="33" t="s">
        <v>217</v>
      </c>
      <c r="N464" s="30"/>
      <c r="O464" s="30"/>
      <c r="P464" s="30"/>
    </row>
    <row r="465" spans="1:16" s="41" customFormat="1" ht="108">
      <c r="A465" s="37" t="s">
        <v>213</v>
      </c>
      <c r="B465" s="37" t="s">
        <v>213</v>
      </c>
      <c r="C465" s="38">
        <v>1020101</v>
      </c>
      <c r="D465" s="38">
        <v>1020101001</v>
      </c>
      <c r="E465" s="39">
        <v>10609</v>
      </c>
      <c r="F465" s="38" t="s">
        <v>640</v>
      </c>
      <c r="G465" s="39">
        <v>1</v>
      </c>
      <c r="H465" s="38" t="s">
        <v>641</v>
      </c>
      <c r="I465" s="40">
        <v>1700</v>
      </c>
      <c r="J465" s="44">
        <v>44166</v>
      </c>
      <c r="K465" s="38" t="s">
        <v>100</v>
      </c>
      <c r="L465" s="38" t="s">
        <v>532</v>
      </c>
      <c r="M465" s="38"/>
      <c r="N465" s="30"/>
      <c r="O465" s="30"/>
      <c r="P465" s="30"/>
    </row>
    <row r="466" spans="1:16" s="41" customFormat="1" ht="72">
      <c r="A466" s="32" t="s">
        <v>213</v>
      </c>
      <c r="B466" s="32" t="s">
        <v>367</v>
      </c>
      <c r="C466" s="33">
        <v>1030211</v>
      </c>
      <c r="D466" s="33"/>
      <c r="E466" s="34">
        <v>10610</v>
      </c>
      <c r="F466" s="33" t="s">
        <v>642</v>
      </c>
      <c r="G466" s="35"/>
      <c r="H466" s="33"/>
      <c r="I466" s="36">
        <v>300</v>
      </c>
      <c r="J466" s="33"/>
      <c r="K466" s="33"/>
      <c r="L466" s="33" t="s">
        <v>532</v>
      </c>
      <c r="M466" s="33" t="s">
        <v>217</v>
      </c>
      <c r="N466" s="30"/>
      <c r="O466" s="30"/>
      <c r="P466" s="30"/>
    </row>
    <row r="467" spans="1:16" s="41" customFormat="1" ht="72">
      <c r="A467" s="37" t="s">
        <v>213</v>
      </c>
      <c r="B467" s="37" t="s">
        <v>367</v>
      </c>
      <c r="C467" s="38">
        <v>1030211</v>
      </c>
      <c r="D467" s="38"/>
      <c r="E467" s="39">
        <v>10610</v>
      </c>
      <c r="F467" s="38" t="s">
        <v>642</v>
      </c>
      <c r="G467" s="39">
        <v>1</v>
      </c>
      <c r="H467" s="38" t="s">
        <v>643</v>
      </c>
      <c r="I467" s="40">
        <v>300</v>
      </c>
      <c r="J467" s="38" t="s">
        <v>87</v>
      </c>
      <c r="K467" s="38" t="s">
        <v>100</v>
      </c>
      <c r="L467" s="38" t="s">
        <v>532</v>
      </c>
      <c r="M467" s="38"/>
      <c r="N467" s="30"/>
      <c r="O467" s="30"/>
      <c r="P467" s="30"/>
    </row>
    <row r="468" spans="1:16" s="41" customFormat="1" ht="108">
      <c r="A468" s="32" t="s">
        <v>213</v>
      </c>
      <c r="B468" s="32" t="s">
        <v>213</v>
      </c>
      <c r="C468" s="33">
        <v>1030211</v>
      </c>
      <c r="D468" s="33"/>
      <c r="E468" s="34">
        <v>10611</v>
      </c>
      <c r="F468" s="33" t="s">
        <v>644</v>
      </c>
      <c r="G468" s="35"/>
      <c r="H468" s="33"/>
      <c r="I468" s="36">
        <v>700</v>
      </c>
      <c r="J468" s="33"/>
      <c r="K468" s="33"/>
      <c r="L468" s="33" t="s">
        <v>532</v>
      </c>
      <c r="M468" s="33" t="s">
        <v>217</v>
      </c>
      <c r="N468" s="30"/>
      <c r="O468" s="30"/>
      <c r="P468" s="30"/>
    </row>
    <row r="469" spans="1:16" s="41" customFormat="1" ht="108">
      <c r="A469" s="37" t="s">
        <v>213</v>
      </c>
      <c r="B469" s="37" t="s">
        <v>213</v>
      </c>
      <c r="C469" s="38">
        <v>1030211</v>
      </c>
      <c r="D469" s="38"/>
      <c r="E469" s="39">
        <v>10611</v>
      </c>
      <c r="F469" s="38" t="s">
        <v>644</v>
      </c>
      <c r="G469" s="39">
        <v>1</v>
      </c>
      <c r="H469" s="38" t="s">
        <v>645</v>
      </c>
      <c r="I469" s="40">
        <v>700</v>
      </c>
      <c r="J469" s="44">
        <v>44166</v>
      </c>
      <c r="K469" s="38" t="s">
        <v>100</v>
      </c>
      <c r="L469" s="38" t="s">
        <v>532</v>
      </c>
      <c r="M469" s="38"/>
      <c r="N469" s="30"/>
      <c r="O469" s="30"/>
      <c r="P469" s="30"/>
    </row>
    <row r="470" spans="1:16" s="41" customFormat="1" ht="72">
      <c r="A470" s="32" t="s">
        <v>213</v>
      </c>
      <c r="B470" s="32" t="s">
        <v>367</v>
      </c>
      <c r="C470" s="33">
        <v>1030211</v>
      </c>
      <c r="D470" s="33">
        <v>1030211999</v>
      </c>
      <c r="E470" s="34">
        <v>10636</v>
      </c>
      <c r="F470" s="33" t="s">
        <v>646</v>
      </c>
      <c r="G470" s="35"/>
      <c r="H470" s="33"/>
      <c r="I470" s="36">
        <v>500</v>
      </c>
      <c r="J470" s="33"/>
      <c r="K470" s="33"/>
      <c r="L470" s="33" t="s">
        <v>532</v>
      </c>
      <c r="M470" s="33" t="s">
        <v>217</v>
      </c>
      <c r="N470" s="30"/>
      <c r="O470" s="30"/>
      <c r="P470" s="30"/>
    </row>
    <row r="471" spans="1:16" s="41" customFormat="1" ht="72">
      <c r="A471" s="37" t="s">
        <v>213</v>
      </c>
      <c r="B471" s="37" t="s">
        <v>367</v>
      </c>
      <c r="C471" s="38">
        <v>1030211</v>
      </c>
      <c r="D471" s="38">
        <v>1030211999</v>
      </c>
      <c r="E471" s="39">
        <v>10636</v>
      </c>
      <c r="F471" s="38" t="s">
        <v>646</v>
      </c>
      <c r="G471" s="39">
        <v>1</v>
      </c>
      <c r="H471" s="38" t="s">
        <v>647</v>
      </c>
      <c r="I471" s="40">
        <v>500</v>
      </c>
      <c r="J471" s="38" t="s">
        <v>87</v>
      </c>
      <c r="K471" s="38" t="s">
        <v>100</v>
      </c>
      <c r="L471" s="38" t="s">
        <v>532</v>
      </c>
      <c r="M471" s="38"/>
      <c r="N471" s="30"/>
      <c r="O471" s="30"/>
      <c r="P471" s="30"/>
    </row>
    <row r="472" spans="1:16" s="41" customFormat="1">
      <c r="A472" s="32" t="s">
        <v>648</v>
      </c>
      <c r="B472" s="32" t="s">
        <v>213</v>
      </c>
      <c r="C472" s="33">
        <v>7010101</v>
      </c>
      <c r="D472" s="33"/>
      <c r="E472" s="34">
        <v>70004</v>
      </c>
      <c r="F472" s="33" t="s">
        <v>101</v>
      </c>
      <c r="G472" s="35"/>
      <c r="H472" s="33"/>
      <c r="I472" s="36">
        <v>3000</v>
      </c>
      <c r="J472" s="33"/>
      <c r="K472" s="33"/>
      <c r="L472" s="33" t="s">
        <v>532</v>
      </c>
      <c r="M472" s="33" t="s">
        <v>217</v>
      </c>
      <c r="N472" s="30"/>
      <c r="O472" s="30"/>
      <c r="P472" s="30"/>
    </row>
    <row r="473" spans="1:16" s="41" customFormat="1">
      <c r="A473" s="37" t="s">
        <v>648</v>
      </c>
      <c r="B473" s="37" t="s">
        <v>213</v>
      </c>
      <c r="C473" s="38">
        <v>7010101</v>
      </c>
      <c r="D473" s="38"/>
      <c r="E473" s="39">
        <v>70004</v>
      </c>
      <c r="F473" s="38" t="s">
        <v>101</v>
      </c>
      <c r="G473" s="39">
        <v>1</v>
      </c>
      <c r="H473" s="38" t="s">
        <v>649</v>
      </c>
      <c r="I473" s="40">
        <v>3000</v>
      </c>
      <c r="J473" s="38" t="s">
        <v>87</v>
      </c>
      <c r="K473" s="38" t="s">
        <v>100</v>
      </c>
      <c r="L473" s="38" t="s">
        <v>532</v>
      </c>
      <c r="M473" s="38"/>
      <c r="N473" s="30"/>
      <c r="O473" s="30"/>
      <c r="P473" s="30"/>
    </row>
    <row r="474" spans="1:16" s="41" customFormat="1" ht="108">
      <c r="A474" s="32" t="s">
        <v>648</v>
      </c>
      <c r="B474" s="32" t="s">
        <v>213</v>
      </c>
      <c r="C474" s="33">
        <v>7010201</v>
      </c>
      <c r="D474" s="33"/>
      <c r="E474" s="34">
        <v>70005</v>
      </c>
      <c r="F474" s="33" t="s">
        <v>650</v>
      </c>
      <c r="G474" s="35"/>
      <c r="H474" s="33"/>
      <c r="I474" s="36">
        <v>2865000</v>
      </c>
      <c r="J474" s="33"/>
      <c r="K474" s="33"/>
      <c r="L474" s="33" t="s">
        <v>532</v>
      </c>
      <c r="M474" s="33" t="s">
        <v>217</v>
      </c>
      <c r="N474" s="30"/>
      <c r="O474" s="30"/>
      <c r="P474" s="30"/>
    </row>
    <row r="475" spans="1:16" s="41" customFormat="1" ht="144">
      <c r="A475" s="37" t="s">
        <v>648</v>
      </c>
      <c r="B475" s="37" t="s">
        <v>213</v>
      </c>
      <c r="C475" s="38">
        <v>7010201</v>
      </c>
      <c r="D475" s="38"/>
      <c r="E475" s="39">
        <v>70005</v>
      </c>
      <c r="F475" s="38" t="s">
        <v>650</v>
      </c>
      <c r="G475" s="39">
        <v>1</v>
      </c>
      <c r="H475" s="38" t="s">
        <v>651</v>
      </c>
      <c r="I475" s="40">
        <v>2865000</v>
      </c>
      <c r="J475" s="38" t="s">
        <v>87</v>
      </c>
      <c r="K475" s="38" t="s">
        <v>100</v>
      </c>
      <c r="L475" s="38" t="s">
        <v>532</v>
      </c>
      <c r="M475" s="38"/>
      <c r="N475" s="30"/>
      <c r="O475" s="30"/>
      <c r="P475" s="30"/>
    </row>
    <row r="476" spans="1:16" s="41" customFormat="1" ht="72">
      <c r="A476" s="32" t="s">
        <v>648</v>
      </c>
      <c r="B476" s="32" t="s">
        <v>213</v>
      </c>
      <c r="C476" s="33">
        <v>7010301</v>
      </c>
      <c r="D476" s="33">
        <v>7010301001</v>
      </c>
      <c r="E476" s="34">
        <v>70006</v>
      </c>
      <c r="F476" s="33" t="s">
        <v>107</v>
      </c>
      <c r="G476" s="35"/>
      <c r="H476" s="33"/>
      <c r="I476" s="36">
        <v>30000</v>
      </c>
      <c r="J476" s="33"/>
      <c r="K476" s="33"/>
      <c r="L476" s="33" t="s">
        <v>532</v>
      </c>
      <c r="M476" s="33" t="s">
        <v>217</v>
      </c>
      <c r="N476" s="30"/>
      <c r="O476" s="30"/>
      <c r="P476" s="30"/>
    </row>
    <row r="477" spans="1:16" s="41" customFormat="1" ht="72">
      <c r="A477" s="37" t="s">
        <v>648</v>
      </c>
      <c r="B477" s="37" t="s">
        <v>213</v>
      </c>
      <c r="C477" s="38">
        <v>7010301</v>
      </c>
      <c r="D477" s="38">
        <v>7010301001</v>
      </c>
      <c r="E477" s="39">
        <v>70006</v>
      </c>
      <c r="F477" s="38" t="s">
        <v>107</v>
      </c>
      <c r="G477" s="39">
        <v>1</v>
      </c>
      <c r="H477" s="38" t="s">
        <v>652</v>
      </c>
      <c r="I477" s="40">
        <v>30000</v>
      </c>
      <c r="J477" s="38" t="s">
        <v>87</v>
      </c>
      <c r="K477" s="38" t="s">
        <v>100</v>
      </c>
      <c r="L477" s="38" t="s">
        <v>532</v>
      </c>
      <c r="M477" s="38"/>
      <c r="N477" s="30"/>
      <c r="O477" s="30"/>
      <c r="P477" s="30"/>
    </row>
    <row r="478" spans="1:16" s="41" customFormat="1" ht="72">
      <c r="A478" s="32" t="s">
        <v>648</v>
      </c>
      <c r="B478" s="32" t="s">
        <v>213</v>
      </c>
      <c r="C478" s="33">
        <v>7010102</v>
      </c>
      <c r="D478" s="33">
        <v>7010102001</v>
      </c>
      <c r="E478" s="34">
        <v>70007</v>
      </c>
      <c r="F478" s="33" t="s">
        <v>653</v>
      </c>
      <c r="G478" s="35"/>
      <c r="H478" s="33"/>
      <c r="I478" s="36">
        <v>990000</v>
      </c>
      <c r="J478" s="33"/>
      <c r="K478" s="33"/>
      <c r="L478" s="33" t="s">
        <v>532</v>
      </c>
      <c r="M478" s="33" t="s">
        <v>217</v>
      </c>
      <c r="N478" s="30"/>
      <c r="O478" s="30"/>
      <c r="P478" s="30"/>
    </row>
    <row r="479" spans="1:16" s="41" customFormat="1" ht="72">
      <c r="A479" s="37" t="s">
        <v>648</v>
      </c>
      <c r="B479" s="37" t="s">
        <v>213</v>
      </c>
      <c r="C479" s="38">
        <v>7010102</v>
      </c>
      <c r="D479" s="38">
        <v>7010102001</v>
      </c>
      <c r="E479" s="39">
        <v>70007</v>
      </c>
      <c r="F479" s="38" t="s">
        <v>653</v>
      </c>
      <c r="G479" s="39">
        <v>1</v>
      </c>
      <c r="H479" s="38" t="s">
        <v>654</v>
      </c>
      <c r="I479" s="40">
        <v>990000</v>
      </c>
      <c r="J479" s="38" t="s">
        <v>87</v>
      </c>
      <c r="K479" s="38" t="s">
        <v>100</v>
      </c>
      <c r="L479" s="38" t="s">
        <v>532</v>
      </c>
      <c r="M479" s="38"/>
      <c r="N479" s="30"/>
      <c r="O479" s="30"/>
      <c r="P479" s="30"/>
    </row>
    <row r="480" spans="1:16" s="30" customFormat="1" ht="72">
      <c r="A480" s="32" t="s">
        <v>648</v>
      </c>
      <c r="B480" s="32" t="s">
        <v>213</v>
      </c>
      <c r="C480" s="33">
        <v>7010199</v>
      </c>
      <c r="D480" s="33">
        <v>7010199999</v>
      </c>
      <c r="E480" s="34">
        <v>70010</v>
      </c>
      <c r="F480" s="33" t="s">
        <v>655</v>
      </c>
      <c r="G480" s="35"/>
      <c r="H480" s="33"/>
      <c r="I480" s="36">
        <v>5000</v>
      </c>
      <c r="J480" s="33"/>
      <c r="K480" s="33"/>
      <c r="L480" s="33" t="s">
        <v>532</v>
      </c>
      <c r="M480" s="33" t="s">
        <v>217</v>
      </c>
    </row>
    <row r="481" spans="1:16" s="41" customFormat="1" ht="72">
      <c r="A481" s="37" t="s">
        <v>648</v>
      </c>
      <c r="B481" s="37" t="s">
        <v>213</v>
      </c>
      <c r="C481" s="38">
        <v>7010199</v>
      </c>
      <c r="D481" s="38">
        <v>7010199999</v>
      </c>
      <c r="E481" s="39">
        <v>70010</v>
      </c>
      <c r="F481" s="38" t="s">
        <v>655</v>
      </c>
      <c r="G481" s="39">
        <v>1</v>
      </c>
      <c r="H481" s="38" t="s">
        <v>656</v>
      </c>
      <c r="I481" s="40">
        <v>5000</v>
      </c>
      <c r="J481" s="38" t="s">
        <v>14</v>
      </c>
      <c r="K481" s="38" t="s">
        <v>95</v>
      </c>
      <c r="L481" s="38" t="s">
        <v>532</v>
      </c>
      <c r="M481" s="38"/>
      <c r="N481" s="30"/>
      <c r="O481" s="30"/>
      <c r="P481" s="30"/>
    </row>
    <row r="482" spans="1:16" s="30" customFormat="1" ht="72">
      <c r="A482" s="32" t="s">
        <v>648</v>
      </c>
      <c r="B482" s="32" t="s">
        <v>213</v>
      </c>
      <c r="C482" s="33">
        <v>7010302</v>
      </c>
      <c r="D482" s="33">
        <v>7010302001</v>
      </c>
      <c r="E482" s="34">
        <v>70013</v>
      </c>
      <c r="F482" s="33" t="s">
        <v>657</v>
      </c>
      <c r="G482" s="35"/>
      <c r="H482" s="33"/>
      <c r="I482" s="36">
        <v>1500</v>
      </c>
      <c r="J482" s="33"/>
      <c r="K482" s="33"/>
      <c r="L482" s="33" t="s">
        <v>532</v>
      </c>
      <c r="M482" s="33" t="s">
        <v>217</v>
      </c>
    </row>
    <row r="483" spans="1:16" s="41" customFormat="1" ht="72">
      <c r="A483" s="37" t="s">
        <v>648</v>
      </c>
      <c r="B483" s="37" t="s">
        <v>213</v>
      </c>
      <c r="C483" s="38">
        <v>7010302</v>
      </c>
      <c r="D483" s="38">
        <v>7010302001</v>
      </c>
      <c r="E483" s="39">
        <v>70013</v>
      </c>
      <c r="F483" s="38" t="s">
        <v>657</v>
      </c>
      <c r="G483" s="39">
        <v>1</v>
      </c>
      <c r="H483" s="38" t="s">
        <v>658</v>
      </c>
      <c r="I483" s="40">
        <v>1500</v>
      </c>
      <c r="J483" s="38" t="s">
        <v>87</v>
      </c>
      <c r="K483" s="38" t="s">
        <v>100</v>
      </c>
      <c r="L483" s="38" t="s">
        <v>532</v>
      </c>
      <c r="M483" s="38"/>
      <c r="N483" s="30"/>
      <c r="O483" s="30"/>
      <c r="P483" s="30"/>
    </row>
    <row r="484" spans="1:16" s="30" customFormat="1" ht="72">
      <c r="A484" s="32" t="s">
        <v>648</v>
      </c>
      <c r="B484" s="32" t="s">
        <v>213</v>
      </c>
      <c r="C484" s="33">
        <v>7010202</v>
      </c>
      <c r="D484" s="33">
        <v>7010202001</v>
      </c>
      <c r="E484" s="34">
        <v>70014</v>
      </c>
      <c r="F484" s="33" t="s">
        <v>659</v>
      </c>
      <c r="G484" s="35"/>
      <c r="H484" s="33"/>
      <c r="I484" s="36">
        <v>1000</v>
      </c>
      <c r="J484" s="33"/>
      <c r="K484" s="33"/>
      <c r="L484" s="33" t="s">
        <v>532</v>
      </c>
      <c r="M484" s="33" t="s">
        <v>217</v>
      </c>
    </row>
    <row r="485" spans="1:16" s="41" customFormat="1" ht="108">
      <c r="A485" s="37" t="s">
        <v>648</v>
      </c>
      <c r="B485" s="37" t="s">
        <v>213</v>
      </c>
      <c r="C485" s="38">
        <v>7010202</v>
      </c>
      <c r="D485" s="38">
        <v>7010202001</v>
      </c>
      <c r="E485" s="39">
        <v>70014</v>
      </c>
      <c r="F485" s="38" t="s">
        <v>659</v>
      </c>
      <c r="G485" s="39">
        <v>1</v>
      </c>
      <c r="H485" s="38" t="s">
        <v>660</v>
      </c>
      <c r="I485" s="40">
        <v>1000</v>
      </c>
      <c r="J485" s="38" t="s">
        <v>87</v>
      </c>
      <c r="K485" s="38" t="s">
        <v>100</v>
      </c>
      <c r="L485" s="38" t="s">
        <v>532</v>
      </c>
      <c r="M485" s="38"/>
      <c r="N485" s="30"/>
      <c r="O485" s="30"/>
      <c r="P485" s="30"/>
    </row>
    <row r="486" spans="1:16" s="41" customFormat="1">
      <c r="A486" s="32" t="s">
        <v>648</v>
      </c>
      <c r="B486" s="32" t="s">
        <v>213</v>
      </c>
      <c r="C486" s="33">
        <v>7010199</v>
      </c>
      <c r="D486" s="33">
        <v>7010199999</v>
      </c>
      <c r="E486" s="34">
        <v>70016</v>
      </c>
      <c r="F486" s="33" t="s">
        <v>661</v>
      </c>
      <c r="G486" s="35"/>
      <c r="H486" s="33"/>
      <c r="I486" s="36">
        <v>10000</v>
      </c>
      <c r="J486" s="33"/>
      <c r="K486" s="33"/>
      <c r="L486" s="33" t="s">
        <v>532</v>
      </c>
      <c r="M486" s="33" t="s">
        <v>217</v>
      </c>
      <c r="N486" s="30"/>
      <c r="O486" s="30"/>
      <c r="P486" s="30"/>
    </row>
    <row r="487" spans="1:16" s="30" customFormat="1">
      <c r="A487" s="37" t="s">
        <v>648</v>
      </c>
      <c r="B487" s="37" t="s">
        <v>213</v>
      </c>
      <c r="C487" s="38">
        <v>7010199</v>
      </c>
      <c r="D487" s="38">
        <v>7010199999</v>
      </c>
      <c r="E487" s="39">
        <v>70016</v>
      </c>
      <c r="F487" s="38" t="s">
        <v>661</v>
      </c>
      <c r="G487" s="39">
        <v>1</v>
      </c>
      <c r="H487" s="38" t="s">
        <v>662</v>
      </c>
      <c r="I487" s="40">
        <v>10000</v>
      </c>
      <c r="J487" s="38" t="s">
        <v>87</v>
      </c>
      <c r="K487" s="38" t="s">
        <v>86</v>
      </c>
      <c r="L487" s="38" t="s">
        <v>532</v>
      </c>
      <c r="M487" s="38"/>
    </row>
    <row r="488" spans="1:16" s="41" customFormat="1" ht="72">
      <c r="A488" s="32" t="s">
        <v>648</v>
      </c>
      <c r="B488" s="32" t="s">
        <v>213</v>
      </c>
      <c r="C488" s="33">
        <v>7019903</v>
      </c>
      <c r="D488" s="33">
        <v>7019903001</v>
      </c>
      <c r="E488" s="34">
        <v>70021</v>
      </c>
      <c r="F488" s="33" t="s">
        <v>663</v>
      </c>
      <c r="G488" s="35"/>
      <c r="H488" s="33"/>
      <c r="I488" s="36">
        <v>5000</v>
      </c>
      <c r="J488" s="33"/>
      <c r="K488" s="33"/>
      <c r="L488" s="33" t="s">
        <v>532</v>
      </c>
      <c r="M488" s="33" t="s">
        <v>217</v>
      </c>
      <c r="N488" s="30"/>
      <c r="O488" s="30"/>
      <c r="P488" s="30"/>
    </row>
    <row r="489" spans="1:16" s="30" customFormat="1" ht="72">
      <c r="A489" s="37" t="s">
        <v>648</v>
      </c>
      <c r="B489" s="37" t="s">
        <v>213</v>
      </c>
      <c r="C489" s="38">
        <v>7019903</v>
      </c>
      <c r="D489" s="38">
        <v>7019903001</v>
      </c>
      <c r="E489" s="39">
        <v>70021</v>
      </c>
      <c r="F489" s="38" t="s">
        <v>663</v>
      </c>
      <c r="G489" s="39">
        <v>1</v>
      </c>
      <c r="H489" s="38" t="s">
        <v>664</v>
      </c>
      <c r="I489" s="40">
        <v>5000</v>
      </c>
      <c r="J489" s="38" t="s">
        <v>87</v>
      </c>
      <c r="K489" s="38" t="s">
        <v>86</v>
      </c>
      <c r="L489" s="38" t="s">
        <v>532</v>
      </c>
      <c r="M489" s="38"/>
    </row>
    <row r="490" spans="1:16" s="41" customFormat="1">
      <c r="A490" s="32" t="s">
        <v>648</v>
      </c>
      <c r="B490" s="32" t="s">
        <v>213</v>
      </c>
      <c r="C490" s="33">
        <v>7010199</v>
      </c>
      <c r="D490" s="33">
        <v>7010199999</v>
      </c>
      <c r="E490" s="34">
        <v>70023</v>
      </c>
      <c r="F490" s="33" t="s">
        <v>665</v>
      </c>
      <c r="G490" s="35"/>
      <c r="H490" s="33"/>
      <c r="I490" s="36">
        <v>6000</v>
      </c>
      <c r="J490" s="33"/>
      <c r="K490" s="33"/>
      <c r="L490" s="33" t="s">
        <v>532</v>
      </c>
      <c r="M490" s="33" t="s">
        <v>217</v>
      </c>
      <c r="N490" s="30"/>
      <c r="O490" s="30"/>
      <c r="P490" s="30"/>
    </row>
    <row r="491" spans="1:16" s="30" customFormat="1">
      <c r="A491" s="37" t="s">
        <v>648</v>
      </c>
      <c r="B491" s="37" t="s">
        <v>213</v>
      </c>
      <c r="C491" s="38">
        <v>7010199</v>
      </c>
      <c r="D491" s="38">
        <v>7010199999</v>
      </c>
      <c r="E491" s="39">
        <v>70023</v>
      </c>
      <c r="F491" s="38" t="s">
        <v>665</v>
      </c>
      <c r="G491" s="39">
        <v>1</v>
      </c>
      <c r="H491" s="38" t="s">
        <v>666</v>
      </c>
      <c r="I491" s="40">
        <v>6000</v>
      </c>
      <c r="J491" s="38" t="s">
        <v>87</v>
      </c>
      <c r="K491" s="38" t="s">
        <v>100</v>
      </c>
      <c r="L491" s="38" t="s">
        <v>532</v>
      </c>
      <c r="M491" s="38"/>
    </row>
    <row r="492" spans="1:16" s="41" customFormat="1" ht="72">
      <c r="A492" s="32" t="s">
        <v>648</v>
      </c>
      <c r="B492" s="32" t="s">
        <v>213</v>
      </c>
      <c r="C492" s="33">
        <v>7019903</v>
      </c>
      <c r="D492" s="33">
        <v>7019903001</v>
      </c>
      <c r="E492" s="34">
        <v>70026</v>
      </c>
      <c r="F492" s="33" t="s">
        <v>667</v>
      </c>
      <c r="G492" s="35"/>
      <c r="H492" s="33"/>
      <c r="I492" s="36">
        <v>10000</v>
      </c>
      <c r="J492" s="33"/>
      <c r="K492" s="33"/>
      <c r="L492" s="33" t="s">
        <v>532</v>
      </c>
      <c r="M492" s="33" t="s">
        <v>217</v>
      </c>
      <c r="N492" s="30"/>
      <c r="O492" s="30"/>
      <c r="P492" s="30"/>
    </row>
    <row r="493" spans="1:16" s="30" customFormat="1" ht="108">
      <c r="A493" s="37" t="s">
        <v>648</v>
      </c>
      <c r="B493" s="37" t="s">
        <v>213</v>
      </c>
      <c r="C493" s="38">
        <v>7019903</v>
      </c>
      <c r="D493" s="38">
        <v>7019903001</v>
      </c>
      <c r="E493" s="39">
        <v>70026</v>
      </c>
      <c r="F493" s="38" t="s">
        <v>667</v>
      </c>
      <c r="G493" s="39">
        <v>1</v>
      </c>
      <c r="H493" s="38" t="s">
        <v>668</v>
      </c>
      <c r="I493" s="40">
        <v>10000</v>
      </c>
      <c r="J493" s="38" t="s">
        <v>87</v>
      </c>
      <c r="K493" s="38" t="s">
        <v>86</v>
      </c>
      <c r="L493" s="38" t="s">
        <v>532</v>
      </c>
      <c r="M493" s="38"/>
    </row>
    <row r="494" spans="1:16" s="41" customFormat="1">
      <c r="A494" s="32" t="s">
        <v>648</v>
      </c>
      <c r="B494" s="32" t="s">
        <v>213</v>
      </c>
      <c r="C494" s="33">
        <v>7019901</v>
      </c>
      <c r="D494" s="33">
        <v>7019901001</v>
      </c>
      <c r="E494" s="34">
        <v>70028</v>
      </c>
      <c r="F494" s="33" t="s">
        <v>669</v>
      </c>
      <c r="G494" s="35"/>
      <c r="H494" s="33"/>
      <c r="I494" s="36">
        <v>20000</v>
      </c>
      <c r="J494" s="33"/>
      <c r="K494" s="33"/>
      <c r="L494" s="33" t="s">
        <v>532</v>
      </c>
      <c r="M494" s="33" t="s">
        <v>217</v>
      </c>
      <c r="N494" s="30"/>
      <c r="O494" s="30"/>
      <c r="P494" s="30"/>
    </row>
    <row r="495" spans="1:16" s="30" customFormat="1" ht="72">
      <c r="A495" s="37" t="s">
        <v>648</v>
      </c>
      <c r="B495" s="37" t="s">
        <v>213</v>
      </c>
      <c r="C495" s="38">
        <v>7019901</v>
      </c>
      <c r="D495" s="38">
        <v>7019901001</v>
      </c>
      <c r="E495" s="39">
        <v>70028</v>
      </c>
      <c r="F495" s="38" t="s">
        <v>669</v>
      </c>
      <c r="G495" s="39">
        <v>1</v>
      </c>
      <c r="H495" s="38" t="s">
        <v>670</v>
      </c>
      <c r="I495" s="40">
        <v>20000</v>
      </c>
      <c r="J495" s="38" t="s">
        <v>14</v>
      </c>
      <c r="K495" s="38" t="s">
        <v>86</v>
      </c>
      <c r="L495" s="38" t="s">
        <v>532</v>
      </c>
      <c r="M495" s="38"/>
    </row>
    <row r="496" spans="1:16" s="41" customFormat="1" ht="72">
      <c r="A496" s="32" t="s">
        <v>648</v>
      </c>
      <c r="B496" s="32" t="s">
        <v>213</v>
      </c>
      <c r="C496" s="33">
        <v>7010199</v>
      </c>
      <c r="D496" s="33">
        <v>7010199999</v>
      </c>
      <c r="E496" s="34">
        <v>70033</v>
      </c>
      <c r="F496" s="33" t="s">
        <v>671</v>
      </c>
      <c r="G496" s="35"/>
      <c r="H496" s="33"/>
      <c r="I496" s="36">
        <v>210000</v>
      </c>
      <c r="J496" s="33"/>
      <c r="K496" s="33"/>
      <c r="L496" s="33" t="s">
        <v>532</v>
      </c>
      <c r="M496" s="33" t="s">
        <v>217</v>
      </c>
      <c r="N496" s="30"/>
      <c r="O496" s="30"/>
      <c r="P496" s="30"/>
    </row>
    <row r="497" spans="1:16" s="30" customFormat="1" ht="108">
      <c r="A497" s="37" t="s">
        <v>648</v>
      </c>
      <c r="B497" s="37" t="s">
        <v>213</v>
      </c>
      <c r="C497" s="38">
        <v>7010199</v>
      </c>
      <c r="D497" s="38">
        <v>7010199999</v>
      </c>
      <c r="E497" s="39">
        <v>70033</v>
      </c>
      <c r="F497" s="38" t="s">
        <v>671</v>
      </c>
      <c r="G497" s="39">
        <v>1</v>
      </c>
      <c r="H497" s="38" t="s">
        <v>672</v>
      </c>
      <c r="I497" s="40">
        <v>210000</v>
      </c>
      <c r="J497" s="38" t="s">
        <v>14</v>
      </c>
      <c r="K497" s="38" t="s">
        <v>95</v>
      </c>
      <c r="L497" s="38" t="s">
        <v>532</v>
      </c>
      <c r="M497" s="38"/>
    </row>
    <row r="498" spans="1:16" s="41" customFormat="1" ht="108">
      <c r="A498" s="32" t="s">
        <v>648</v>
      </c>
      <c r="B498" s="32" t="s">
        <v>213</v>
      </c>
      <c r="C498" s="33">
        <v>7010199</v>
      </c>
      <c r="D498" s="33">
        <v>7010199999</v>
      </c>
      <c r="E498" s="34">
        <v>70034</v>
      </c>
      <c r="F498" s="33" t="s">
        <v>673</v>
      </c>
      <c r="G498" s="35"/>
      <c r="H498" s="33"/>
      <c r="I498" s="36">
        <v>100000</v>
      </c>
      <c r="J498" s="33"/>
      <c r="K498" s="33"/>
      <c r="L498" s="33" t="s">
        <v>532</v>
      </c>
      <c r="M498" s="33" t="s">
        <v>217</v>
      </c>
      <c r="N498" s="30"/>
      <c r="O498" s="30"/>
      <c r="P498" s="30"/>
    </row>
    <row r="499" spans="1:16" s="41" customFormat="1" ht="108">
      <c r="A499" s="37" t="s">
        <v>648</v>
      </c>
      <c r="B499" s="37" t="s">
        <v>213</v>
      </c>
      <c r="C499" s="38">
        <v>7010199</v>
      </c>
      <c r="D499" s="38">
        <v>7010199999</v>
      </c>
      <c r="E499" s="39">
        <v>70034</v>
      </c>
      <c r="F499" s="38" t="s">
        <v>673</v>
      </c>
      <c r="G499" s="39">
        <v>1</v>
      </c>
      <c r="H499" s="38" t="s">
        <v>674</v>
      </c>
      <c r="I499" s="40">
        <v>100000</v>
      </c>
      <c r="J499" s="38" t="s">
        <v>14</v>
      </c>
      <c r="K499" s="38" t="s">
        <v>95</v>
      </c>
      <c r="L499" s="38" t="s">
        <v>532</v>
      </c>
      <c r="M499" s="38"/>
      <c r="N499" s="30"/>
      <c r="O499" s="30"/>
      <c r="P499" s="30"/>
    </row>
    <row r="500" spans="1:16" s="41" customFormat="1" ht="144">
      <c r="A500" s="32" t="s">
        <v>648</v>
      </c>
      <c r="B500" s="32" t="s">
        <v>213</v>
      </c>
      <c r="C500" s="33">
        <v>7010199</v>
      </c>
      <c r="D500" s="33">
        <v>7010199999</v>
      </c>
      <c r="E500" s="34">
        <v>70035</v>
      </c>
      <c r="F500" s="33" t="s">
        <v>675</v>
      </c>
      <c r="G500" s="35"/>
      <c r="H500" s="33"/>
      <c r="I500" s="36">
        <f>476800-8000</f>
        <v>468800</v>
      </c>
      <c r="J500" s="33"/>
      <c r="K500" s="33"/>
      <c r="L500" s="33" t="s">
        <v>532</v>
      </c>
      <c r="M500" s="33" t="s">
        <v>217</v>
      </c>
      <c r="N500" s="30"/>
      <c r="O500" s="30"/>
      <c r="P500" s="30"/>
    </row>
    <row r="501" spans="1:16" s="30" customFormat="1" ht="144">
      <c r="A501" s="37" t="s">
        <v>648</v>
      </c>
      <c r="B501" s="37" t="s">
        <v>213</v>
      </c>
      <c r="C501" s="38">
        <v>7010199</v>
      </c>
      <c r="D501" s="38">
        <v>7010199999</v>
      </c>
      <c r="E501" s="39">
        <v>70035</v>
      </c>
      <c r="F501" s="38" t="s">
        <v>675</v>
      </c>
      <c r="G501" s="39">
        <v>1</v>
      </c>
      <c r="H501" s="38" t="s">
        <v>676</v>
      </c>
      <c r="I501" s="40">
        <f>476800-8000</f>
        <v>468800</v>
      </c>
      <c r="J501" s="38" t="s">
        <v>87</v>
      </c>
      <c r="K501" s="38" t="s">
        <v>95</v>
      </c>
      <c r="L501" s="38" t="s">
        <v>532</v>
      </c>
      <c r="M501" s="38"/>
    </row>
    <row r="502" spans="1:16" s="41" customFormat="1" ht="72">
      <c r="A502" s="32" t="s">
        <v>648</v>
      </c>
      <c r="B502" s="32" t="s">
        <v>213</v>
      </c>
      <c r="C502" s="33">
        <v>7010199</v>
      </c>
      <c r="D502" s="33">
        <v>7010199999</v>
      </c>
      <c r="E502" s="34">
        <v>70036</v>
      </c>
      <c r="F502" s="33" t="s">
        <v>677</v>
      </c>
      <c r="G502" s="35"/>
      <c r="H502" s="33"/>
      <c r="I502" s="36">
        <v>10000</v>
      </c>
      <c r="J502" s="33"/>
      <c r="K502" s="33"/>
      <c r="L502" s="33" t="s">
        <v>532</v>
      </c>
      <c r="M502" s="33" t="s">
        <v>217</v>
      </c>
      <c r="N502" s="30"/>
      <c r="O502" s="30"/>
      <c r="P502" s="30"/>
    </row>
    <row r="503" spans="1:16" s="30" customFormat="1" ht="72">
      <c r="A503" s="37" t="s">
        <v>648</v>
      </c>
      <c r="B503" s="37" t="s">
        <v>213</v>
      </c>
      <c r="C503" s="38">
        <v>7010199</v>
      </c>
      <c r="D503" s="38">
        <v>7010199999</v>
      </c>
      <c r="E503" s="39">
        <v>70036</v>
      </c>
      <c r="F503" s="38" t="s">
        <v>677</v>
      </c>
      <c r="G503" s="39">
        <v>1</v>
      </c>
      <c r="H503" s="38" t="s">
        <v>678</v>
      </c>
      <c r="I503" s="40">
        <v>10000</v>
      </c>
      <c r="J503" s="38" t="s">
        <v>14</v>
      </c>
      <c r="K503" s="38" t="s">
        <v>100</v>
      </c>
      <c r="L503" s="38" t="s">
        <v>532</v>
      </c>
      <c r="M503" s="38"/>
    </row>
    <row r="504" spans="1:16" s="41" customFormat="1" ht="72">
      <c r="A504" s="32" t="s">
        <v>648</v>
      </c>
      <c r="B504" s="32" t="s">
        <v>213</v>
      </c>
      <c r="C504" s="33">
        <v>7010199</v>
      </c>
      <c r="D504" s="33"/>
      <c r="E504" s="34">
        <v>70037</v>
      </c>
      <c r="F504" s="33" t="s">
        <v>679</v>
      </c>
      <c r="G504" s="35"/>
      <c r="H504" s="33"/>
      <c r="I504" s="36">
        <v>10000</v>
      </c>
      <c r="J504" s="33"/>
      <c r="K504" s="33"/>
      <c r="L504" s="33" t="s">
        <v>532</v>
      </c>
      <c r="M504" s="33" t="s">
        <v>217</v>
      </c>
      <c r="N504" s="30"/>
      <c r="O504" s="30"/>
      <c r="P504" s="30"/>
    </row>
    <row r="505" spans="1:16" s="30" customFormat="1" ht="72">
      <c r="A505" s="37" t="s">
        <v>648</v>
      </c>
      <c r="B505" s="37" t="s">
        <v>213</v>
      </c>
      <c r="C505" s="38">
        <v>7010199</v>
      </c>
      <c r="D505" s="38"/>
      <c r="E505" s="39">
        <v>70037</v>
      </c>
      <c r="F505" s="38" t="s">
        <v>679</v>
      </c>
      <c r="G505" s="39">
        <v>1</v>
      </c>
      <c r="H505" s="38" t="s">
        <v>680</v>
      </c>
      <c r="I505" s="40">
        <v>10000</v>
      </c>
      <c r="J505" s="38" t="s">
        <v>14</v>
      </c>
      <c r="K505" s="38" t="s">
        <v>95</v>
      </c>
      <c r="L505" s="38" t="s">
        <v>532</v>
      </c>
      <c r="M505" s="38"/>
    </row>
    <row r="506" spans="1:16" s="41" customFormat="1" ht="108">
      <c r="A506" s="32" t="s">
        <v>648</v>
      </c>
      <c r="B506" s="32" t="s">
        <v>213</v>
      </c>
      <c r="C506" s="33">
        <v>7010199</v>
      </c>
      <c r="D506" s="33">
        <v>7010199999</v>
      </c>
      <c r="E506" s="34">
        <v>70038</v>
      </c>
      <c r="F506" s="33" t="s">
        <v>681</v>
      </c>
      <c r="G506" s="35"/>
      <c r="H506" s="33"/>
      <c r="I506" s="36">
        <f>13200+3000</f>
        <v>16200</v>
      </c>
      <c r="J506" s="33"/>
      <c r="K506" s="33"/>
      <c r="L506" s="33" t="s">
        <v>532</v>
      </c>
      <c r="M506" s="33" t="s">
        <v>217</v>
      </c>
      <c r="N506" s="30"/>
      <c r="O506" s="30"/>
      <c r="P506" s="30"/>
    </row>
    <row r="507" spans="1:16" s="30" customFormat="1" ht="108">
      <c r="A507" s="37" t="s">
        <v>648</v>
      </c>
      <c r="B507" s="37" t="s">
        <v>213</v>
      </c>
      <c r="C507" s="38">
        <v>7010199</v>
      </c>
      <c r="D507" s="38">
        <v>7010199999</v>
      </c>
      <c r="E507" s="39">
        <v>70038</v>
      </c>
      <c r="F507" s="38" t="s">
        <v>681</v>
      </c>
      <c r="G507" s="39">
        <v>1</v>
      </c>
      <c r="H507" s="38" t="s">
        <v>682</v>
      </c>
      <c r="I507" s="40">
        <f>13200+3000</f>
        <v>16200</v>
      </c>
      <c r="J507" s="38" t="s">
        <v>14</v>
      </c>
      <c r="K507" s="38" t="s">
        <v>95</v>
      </c>
      <c r="L507" s="38" t="s">
        <v>532</v>
      </c>
      <c r="M507" s="38"/>
    </row>
    <row r="508" spans="1:16" s="41" customFormat="1" ht="108">
      <c r="A508" s="32" t="s">
        <v>648</v>
      </c>
      <c r="B508" s="32" t="s">
        <v>213</v>
      </c>
      <c r="C508" s="33">
        <v>7010199</v>
      </c>
      <c r="D508" s="33">
        <v>7010199999</v>
      </c>
      <c r="E508" s="34">
        <v>70039</v>
      </c>
      <c r="F508" s="33" t="s">
        <v>683</v>
      </c>
      <c r="G508" s="35"/>
      <c r="H508" s="33"/>
      <c r="I508" s="36">
        <f>9800+5000</f>
        <v>14800</v>
      </c>
      <c r="J508" s="33"/>
      <c r="K508" s="33"/>
      <c r="L508" s="33" t="s">
        <v>532</v>
      </c>
      <c r="M508" s="33" t="s">
        <v>217</v>
      </c>
      <c r="N508" s="30"/>
      <c r="O508" s="30"/>
      <c r="P508" s="30"/>
    </row>
    <row r="509" spans="1:16" s="30" customFormat="1" ht="108">
      <c r="A509" s="37" t="s">
        <v>648</v>
      </c>
      <c r="B509" s="37" t="s">
        <v>213</v>
      </c>
      <c r="C509" s="38">
        <v>7010199</v>
      </c>
      <c r="D509" s="38">
        <v>7010199999</v>
      </c>
      <c r="E509" s="39">
        <v>70039</v>
      </c>
      <c r="F509" s="38" t="s">
        <v>683</v>
      </c>
      <c r="G509" s="39">
        <v>1</v>
      </c>
      <c r="H509" s="38" t="s">
        <v>684</v>
      </c>
      <c r="I509" s="40">
        <f>6270+2500</f>
        <v>8770</v>
      </c>
      <c r="J509" s="38" t="s">
        <v>87</v>
      </c>
      <c r="K509" s="38" t="s">
        <v>95</v>
      </c>
      <c r="L509" s="38" t="s">
        <v>532</v>
      </c>
      <c r="M509" s="38"/>
    </row>
    <row r="510" spans="1:16" s="41" customFormat="1" ht="108">
      <c r="A510" s="37" t="s">
        <v>648</v>
      </c>
      <c r="B510" s="37" t="s">
        <v>213</v>
      </c>
      <c r="C510" s="38">
        <v>7010199</v>
      </c>
      <c r="D510" s="38">
        <v>7010199999</v>
      </c>
      <c r="E510" s="39">
        <v>70039</v>
      </c>
      <c r="F510" s="38" t="s">
        <v>683</v>
      </c>
      <c r="G510" s="39">
        <v>2</v>
      </c>
      <c r="H510" s="38" t="s">
        <v>685</v>
      </c>
      <c r="I510" s="40">
        <f>3530+2500</f>
        <v>6030</v>
      </c>
      <c r="J510" s="38" t="s">
        <v>87</v>
      </c>
      <c r="K510" s="38" t="s">
        <v>95</v>
      </c>
      <c r="L510" s="38" t="s">
        <v>532</v>
      </c>
      <c r="M510" s="38"/>
      <c r="N510" s="30"/>
      <c r="O510" s="30"/>
      <c r="P510" s="30"/>
    </row>
    <row r="511" spans="1:16" s="30" customFormat="1" ht="72">
      <c r="A511" s="32" t="s">
        <v>648</v>
      </c>
      <c r="B511" s="32" t="s">
        <v>213</v>
      </c>
      <c r="C511" s="33">
        <v>7010299</v>
      </c>
      <c r="D511" s="33">
        <v>7010299999</v>
      </c>
      <c r="E511" s="34">
        <v>70040</v>
      </c>
      <c r="F511" s="33" t="s">
        <v>686</v>
      </c>
      <c r="G511" s="35"/>
      <c r="H511" s="33"/>
      <c r="I511" s="36">
        <v>5000</v>
      </c>
      <c r="J511" s="33"/>
      <c r="K511" s="33"/>
      <c r="L511" s="33" t="s">
        <v>532</v>
      </c>
      <c r="M511" s="33" t="s">
        <v>217</v>
      </c>
    </row>
    <row r="512" spans="1:16" s="41" customFormat="1" ht="72">
      <c r="A512" s="37" t="s">
        <v>648</v>
      </c>
      <c r="B512" s="37" t="s">
        <v>213</v>
      </c>
      <c r="C512" s="38">
        <v>7010299</v>
      </c>
      <c r="D512" s="38">
        <v>7010299999</v>
      </c>
      <c r="E512" s="39">
        <v>70040</v>
      </c>
      <c r="F512" s="38" t="s">
        <v>686</v>
      </c>
      <c r="G512" s="39">
        <v>1</v>
      </c>
      <c r="H512" s="38" t="s">
        <v>687</v>
      </c>
      <c r="I512" s="40">
        <v>5000</v>
      </c>
      <c r="J512" s="38" t="s">
        <v>14</v>
      </c>
      <c r="K512" s="38" t="s">
        <v>95</v>
      </c>
      <c r="L512" s="38" t="s">
        <v>532</v>
      </c>
      <c r="M512" s="38"/>
      <c r="N512" s="30"/>
      <c r="O512" s="30"/>
      <c r="P512" s="30"/>
    </row>
    <row r="513" spans="1:16" s="30" customFormat="1" ht="108">
      <c r="A513" s="32" t="s">
        <v>648</v>
      </c>
      <c r="B513" s="32" t="s">
        <v>213</v>
      </c>
      <c r="C513" s="33">
        <v>7019999</v>
      </c>
      <c r="D513" s="33"/>
      <c r="E513" s="34">
        <v>70041</v>
      </c>
      <c r="F513" s="33" t="s">
        <v>688</v>
      </c>
      <c r="G513" s="35"/>
      <c r="H513" s="33"/>
      <c r="I513" s="36">
        <v>10000</v>
      </c>
      <c r="J513" s="33"/>
      <c r="K513" s="33"/>
      <c r="L513" s="33" t="s">
        <v>532</v>
      </c>
      <c r="M513" s="33" t="s">
        <v>217</v>
      </c>
    </row>
    <row r="514" spans="1:16" s="41" customFormat="1" ht="108">
      <c r="A514" s="37" t="s">
        <v>648</v>
      </c>
      <c r="B514" s="37" t="s">
        <v>213</v>
      </c>
      <c r="C514" s="38">
        <v>7019999</v>
      </c>
      <c r="D514" s="38"/>
      <c r="E514" s="39">
        <v>70041</v>
      </c>
      <c r="F514" s="38" t="s">
        <v>688</v>
      </c>
      <c r="G514" s="39">
        <v>1</v>
      </c>
      <c r="H514" s="38" t="s">
        <v>689</v>
      </c>
      <c r="I514" s="40">
        <v>10000</v>
      </c>
      <c r="J514" s="38" t="s">
        <v>14</v>
      </c>
      <c r="K514" s="38" t="s">
        <v>100</v>
      </c>
      <c r="L514" s="38" t="s">
        <v>532</v>
      </c>
      <c r="M514" s="38"/>
      <c r="N514" s="30"/>
      <c r="O514" s="30"/>
      <c r="P514" s="30"/>
    </row>
    <row r="515" spans="1:16" s="30" customFormat="1" ht="72">
      <c r="A515" s="32" t="s">
        <v>213</v>
      </c>
      <c r="B515" s="32" t="s">
        <v>382</v>
      </c>
      <c r="C515" s="33">
        <v>1100201</v>
      </c>
      <c r="D515" s="33"/>
      <c r="E515" s="34">
        <v>91031</v>
      </c>
      <c r="F515" s="33" t="s">
        <v>690</v>
      </c>
      <c r="G515" s="35"/>
      <c r="H515" s="33"/>
      <c r="I515" s="36">
        <v>402.6</v>
      </c>
      <c r="J515" s="33"/>
      <c r="K515" s="33"/>
      <c r="L515" s="33" t="s">
        <v>532</v>
      </c>
      <c r="M515" s="33" t="s">
        <v>691</v>
      </c>
    </row>
    <row r="516" spans="1:16" s="41" customFormat="1" ht="108">
      <c r="A516" s="37" t="s">
        <v>213</v>
      </c>
      <c r="B516" s="37" t="s">
        <v>382</v>
      </c>
      <c r="C516" s="38">
        <v>1100201</v>
      </c>
      <c r="D516" s="38"/>
      <c r="E516" s="39">
        <v>91031</v>
      </c>
      <c r="F516" s="38" t="s">
        <v>690</v>
      </c>
      <c r="G516" s="39">
        <v>1</v>
      </c>
      <c r="H516" s="38" t="s">
        <v>692</v>
      </c>
      <c r="I516" s="40">
        <v>402.6</v>
      </c>
      <c r="J516" s="38" t="s">
        <v>14</v>
      </c>
      <c r="K516" s="38" t="s">
        <v>86</v>
      </c>
      <c r="L516" s="38" t="s">
        <v>532</v>
      </c>
      <c r="M516" s="38"/>
      <c r="N516" s="30"/>
      <c r="O516" s="30"/>
      <c r="P516" s="30"/>
    </row>
    <row r="517" spans="1:16" s="30" customFormat="1" ht="72">
      <c r="A517" s="32" t="s">
        <v>213</v>
      </c>
      <c r="B517" s="32" t="s">
        <v>693</v>
      </c>
      <c r="C517" s="33">
        <v>1100201</v>
      </c>
      <c r="D517" s="33"/>
      <c r="E517" s="34">
        <v>91081</v>
      </c>
      <c r="F517" s="33" t="s">
        <v>694</v>
      </c>
      <c r="G517" s="35"/>
      <c r="H517" s="33"/>
      <c r="I517" s="36">
        <v>189.32</v>
      </c>
      <c r="J517" s="33"/>
      <c r="K517" s="33"/>
      <c r="L517" s="33" t="s">
        <v>532</v>
      </c>
      <c r="M517" s="33" t="s">
        <v>691</v>
      </c>
    </row>
    <row r="518" spans="1:16" s="41" customFormat="1" ht="72">
      <c r="A518" s="37" t="s">
        <v>213</v>
      </c>
      <c r="B518" s="37" t="s">
        <v>693</v>
      </c>
      <c r="C518" s="38">
        <v>1100201</v>
      </c>
      <c r="D518" s="38"/>
      <c r="E518" s="39">
        <v>91081</v>
      </c>
      <c r="F518" s="38" t="s">
        <v>694</v>
      </c>
      <c r="G518" s="39">
        <v>1</v>
      </c>
      <c r="H518" s="38" t="s">
        <v>695</v>
      </c>
      <c r="I518" s="40">
        <v>189.32</v>
      </c>
      <c r="J518" s="38" t="s">
        <v>361</v>
      </c>
      <c r="K518" s="38" t="s">
        <v>86</v>
      </c>
      <c r="L518" s="38" t="s">
        <v>532</v>
      </c>
      <c r="M518" s="38"/>
      <c r="N518" s="30"/>
      <c r="O518" s="30"/>
      <c r="P518" s="30"/>
    </row>
    <row r="519" spans="1:16" s="30" customFormat="1" ht="72">
      <c r="A519" s="32" t="s">
        <v>355</v>
      </c>
      <c r="B519" s="32" t="s">
        <v>311</v>
      </c>
      <c r="C519" s="33">
        <v>1100201</v>
      </c>
      <c r="D519" s="33"/>
      <c r="E519" s="34">
        <v>95021</v>
      </c>
      <c r="F519" s="33" t="s">
        <v>696</v>
      </c>
      <c r="G519" s="35"/>
      <c r="H519" s="33"/>
      <c r="I519" s="36">
        <v>131.5</v>
      </c>
      <c r="J519" s="33"/>
      <c r="K519" s="33"/>
      <c r="L519" s="33" t="s">
        <v>532</v>
      </c>
      <c r="M519" s="33" t="s">
        <v>691</v>
      </c>
    </row>
    <row r="520" spans="1:16" s="41" customFormat="1" ht="72">
      <c r="A520" s="37" t="s">
        <v>355</v>
      </c>
      <c r="B520" s="37" t="s">
        <v>311</v>
      </c>
      <c r="C520" s="38">
        <v>1100201</v>
      </c>
      <c r="D520" s="38"/>
      <c r="E520" s="39">
        <v>95021</v>
      </c>
      <c r="F520" s="38" t="s">
        <v>696</v>
      </c>
      <c r="G520" s="39">
        <v>1</v>
      </c>
      <c r="H520" s="38" t="s">
        <v>697</v>
      </c>
      <c r="I520" s="40">
        <v>131.5</v>
      </c>
      <c r="J520" s="38" t="s">
        <v>361</v>
      </c>
      <c r="K520" s="38" t="s">
        <v>86</v>
      </c>
      <c r="L520" s="38" t="s">
        <v>532</v>
      </c>
      <c r="M520" s="38"/>
      <c r="N520" s="30"/>
      <c r="O520" s="30"/>
      <c r="P520" s="30"/>
    </row>
    <row r="521" spans="1:16" s="30" customFormat="1">
      <c r="A521" s="32" t="s">
        <v>213</v>
      </c>
      <c r="B521" s="32" t="s">
        <v>213</v>
      </c>
      <c r="C521" s="33">
        <v>1030201</v>
      </c>
      <c r="D521" s="33">
        <v>1030201002</v>
      </c>
      <c r="E521" s="34">
        <v>10188</v>
      </c>
      <c r="F521" s="33" t="s">
        <v>698</v>
      </c>
      <c r="G521" s="35"/>
      <c r="H521" s="33"/>
      <c r="I521" s="36">
        <v>15000</v>
      </c>
      <c r="J521" s="33"/>
      <c r="K521" s="33"/>
      <c r="L521" s="38" t="s">
        <v>699</v>
      </c>
      <c r="M521" s="33" t="s">
        <v>217</v>
      </c>
    </row>
    <row r="522" spans="1:16" s="41" customFormat="1" ht="72">
      <c r="A522" s="37" t="s">
        <v>213</v>
      </c>
      <c r="B522" s="37" t="s">
        <v>213</v>
      </c>
      <c r="C522" s="38">
        <v>1030201</v>
      </c>
      <c r="D522" s="38">
        <v>1030201002</v>
      </c>
      <c r="E522" s="39">
        <v>10188</v>
      </c>
      <c r="F522" s="38" t="s">
        <v>698</v>
      </c>
      <c r="G522" s="39">
        <v>1</v>
      </c>
      <c r="H522" s="38" t="s">
        <v>700</v>
      </c>
      <c r="I522" s="40">
        <v>15000</v>
      </c>
      <c r="J522" s="47" t="s">
        <v>87</v>
      </c>
      <c r="K522" s="38" t="s">
        <v>701</v>
      </c>
      <c r="L522" s="38" t="s">
        <v>699</v>
      </c>
      <c r="M522" s="38"/>
      <c r="N522" s="30"/>
      <c r="O522" s="30"/>
      <c r="P522" s="30"/>
    </row>
    <row r="523" spans="1:16" s="30" customFormat="1" ht="72">
      <c r="A523" s="32" t="s">
        <v>213</v>
      </c>
      <c r="B523" s="32" t="s">
        <v>311</v>
      </c>
      <c r="C523" s="33">
        <v>1030213</v>
      </c>
      <c r="D523" s="33"/>
      <c r="E523" s="34">
        <v>10554</v>
      </c>
      <c r="F523" s="33" t="s">
        <v>702</v>
      </c>
      <c r="G523" s="35"/>
      <c r="H523" s="33"/>
      <c r="I523" s="36">
        <v>24590</v>
      </c>
      <c r="J523" s="33"/>
      <c r="K523" s="33"/>
      <c r="L523" s="38" t="s">
        <v>699</v>
      </c>
      <c r="M523" s="33" t="s">
        <v>217</v>
      </c>
    </row>
    <row r="524" spans="1:16" s="41" customFormat="1" ht="72">
      <c r="A524" s="37" t="s">
        <v>213</v>
      </c>
      <c r="B524" s="37" t="s">
        <v>311</v>
      </c>
      <c r="C524" s="38">
        <v>1030213</v>
      </c>
      <c r="D524" s="38"/>
      <c r="E524" s="39">
        <v>10554</v>
      </c>
      <c r="F524" s="38" t="s">
        <v>702</v>
      </c>
      <c r="G524" s="39">
        <v>1</v>
      </c>
      <c r="H524" s="38" t="s">
        <v>703</v>
      </c>
      <c r="I524" s="40">
        <v>24590</v>
      </c>
      <c r="J524" s="38" t="s">
        <v>361</v>
      </c>
      <c r="K524" s="38" t="s">
        <v>704</v>
      </c>
      <c r="L524" s="38" t="s">
        <v>699</v>
      </c>
      <c r="M524" s="38"/>
      <c r="N524" s="30"/>
      <c r="O524" s="30"/>
      <c r="P524" s="30"/>
    </row>
    <row r="525" spans="1:16" s="30" customFormat="1">
      <c r="A525" s="32" t="s">
        <v>213</v>
      </c>
      <c r="B525" s="32" t="s">
        <v>382</v>
      </c>
      <c r="C525" s="33">
        <v>1030205</v>
      </c>
      <c r="D525" s="33">
        <v>1030205001</v>
      </c>
      <c r="E525" s="34">
        <v>10020</v>
      </c>
      <c r="F525" s="33" t="s">
        <v>705</v>
      </c>
      <c r="G525" s="35"/>
      <c r="H525" s="33"/>
      <c r="I525" s="36">
        <v>10000</v>
      </c>
      <c r="J525" s="33"/>
      <c r="K525" s="33"/>
      <c r="L525" s="33" t="s">
        <v>706</v>
      </c>
      <c r="M525" s="33" t="s">
        <v>217</v>
      </c>
    </row>
    <row r="526" spans="1:16" s="41" customFormat="1" ht="72">
      <c r="A526" s="37" t="s">
        <v>213</v>
      </c>
      <c r="B526" s="37" t="s">
        <v>382</v>
      </c>
      <c r="C526" s="38">
        <v>1030205</v>
      </c>
      <c r="D526" s="38">
        <v>1030205001</v>
      </c>
      <c r="E526" s="39">
        <v>10020</v>
      </c>
      <c r="F526" s="38" t="s">
        <v>705</v>
      </c>
      <c r="G526" s="39">
        <v>1</v>
      </c>
      <c r="H526" s="38" t="s">
        <v>707</v>
      </c>
      <c r="I526" s="40">
        <v>10000</v>
      </c>
      <c r="J526" s="38" t="s">
        <v>462</v>
      </c>
      <c r="K526" s="38" t="s">
        <v>26</v>
      </c>
      <c r="L526" s="38" t="s">
        <v>706</v>
      </c>
      <c r="M526" s="38"/>
      <c r="N526" s="30"/>
      <c r="O526" s="30"/>
      <c r="P526" s="30"/>
    </row>
    <row r="527" spans="1:16" s="30" customFormat="1" ht="72">
      <c r="A527" s="32" t="s">
        <v>213</v>
      </c>
      <c r="B527" s="32" t="s">
        <v>382</v>
      </c>
      <c r="C527" s="33">
        <v>1030205</v>
      </c>
      <c r="D527" s="33">
        <v>1030205001</v>
      </c>
      <c r="E527" s="34">
        <v>10021</v>
      </c>
      <c r="F527" s="33" t="s">
        <v>708</v>
      </c>
      <c r="G527" s="35"/>
      <c r="H527" s="33"/>
      <c r="I527" s="36">
        <v>4000</v>
      </c>
      <c r="J527" s="33"/>
      <c r="K527" s="33"/>
      <c r="L527" s="33" t="s">
        <v>706</v>
      </c>
      <c r="M527" s="33" t="s">
        <v>217</v>
      </c>
    </row>
    <row r="528" spans="1:16" s="41" customFormat="1" ht="72">
      <c r="A528" s="37" t="s">
        <v>213</v>
      </c>
      <c r="B528" s="37" t="s">
        <v>382</v>
      </c>
      <c r="C528" s="38">
        <v>1030205</v>
      </c>
      <c r="D528" s="38">
        <v>1030205001</v>
      </c>
      <c r="E528" s="39">
        <v>10021</v>
      </c>
      <c r="F528" s="38" t="s">
        <v>708</v>
      </c>
      <c r="G528" s="39">
        <v>1</v>
      </c>
      <c r="H528" s="38" t="s">
        <v>709</v>
      </c>
      <c r="I528" s="40">
        <v>4000</v>
      </c>
      <c r="J528" s="38" t="s">
        <v>462</v>
      </c>
      <c r="K528" s="38" t="s">
        <v>26</v>
      </c>
      <c r="L528" s="38" t="s">
        <v>706</v>
      </c>
      <c r="M528" s="38"/>
      <c r="N528" s="30"/>
      <c r="O528" s="30"/>
      <c r="P528" s="30"/>
    </row>
    <row r="529" spans="1:16" s="30" customFormat="1">
      <c r="A529" s="32" t="s">
        <v>213</v>
      </c>
      <c r="B529" s="32" t="s">
        <v>382</v>
      </c>
      <c r="C529" s="33">
        <v>1030205</v>
      </c>
      <c r="D529" s="33">
        <v>1030205001</v>
      </c>
      <c r="E529" s="34">
        <v>10215</v>
      </c>
      <c r="F529" s="33" t="s">
        <v>710</v>
      </c>
      <c r="G529" s="35"/>
      <c r="H529" s="33"/>
      <c r="I529" s="36">
        <v>31000</v>
      </c>
      <c r="J529" s="33"/>
      <c r="K529" s="33"/>
      <c r="L529" s="33" t="s">
        <v>706</v>
      </c>
      <c r="M529" s="33" t="s">
        <v>217</v>
      </c>
    </row>
    <row r="530" spans="1:16" s="30" customFormat="1" ht="72">
      <c r="A530" s="37" t="s">
        <v>213</v>
      </c>
      <c r="B530" s="37" t="s">
        <v>382</v>
      </c>
      <c r="C530" s="38">
        <v>1030205</v>
      </c>
      <c r="D530" s="38">
        <v>1030205001</v>
      </c>
      <c r="E530" s="39">
        <v>10215</v>
      </c>
      <c r="F530" s="38" t="s">
        <v>710</v>
      </c>
      <c r="G530" s="39">
        <v>1</v>
      </c>
      <c r="H530" s="38" t="s">
        <v>711</v>
      </c>
      <c r="I530" s="40">
        <v>31000</v>
      </c>
      <c r="J530" s="38" t="s">
        <v>462</v>
      </c>
      <c r="K530" s="38" t="s">
        <v>26</v>
      </c>
      <c r="L530" s="38" t="s">
        <v>706</v>
      </c>
      <c r="M530" s="38"/>
    </row>
    <row r="531" spans="1:16" s="41" customFormat="1">
      <c r="A531" s="32" t="s">
        <v>213</v>
      </c>
      <c r="B531" s="32" t="s">
        <v>382</v>
      </c>
      <c r="C531" s="33">
        <v>1030205</v>
      </c>
      <c r="D531" s="33">
        <v>1030205002</v>
      </c>
      <c r="E531" s="34">
        <v>10216</v>
      </c>
      <c r="F531" s="33" t="s">
        <v>712</v>
      </c>
      <c r="G531" s="35"/>
      <c r="H531" s="33"/>
      <c r="I531" s="36">
        <v>26000</v>
      </c>
      <c r="J531" s="33"/>
      <c r="K531" s="33"/>
      <c r="L531" s="33" t="s">
        <v>706</v>
      </c>
      <c r="M531" s="33" t="s">
        <v>217</v>
      </c>
      <c r="N531" s="30"/>
      <c r="O531" s="30"/>
      <c r="P531" s="30"/>
    </row>
    <row r="532" spans="1:16" s="41" customFormat="1">
      <c r="A532" s="37" t="s">
        <v>213</v>
      </c>
      <c r="B532" s="37" t="s">
        <v>382</v>
      </c>
      <c r="C532" s="38">
        <v>1030205</v>
      </c>
      <c r="D532" s="38">
        <v>1030205002</v>
      </c>
      <c r="E532" s="39">
        <v>10216</v>
      </c>
      <c r="F532" s="38" t="s">
        <v>712</v>
      </c>
      <c r="G532" s="39">
        <v>1</v>
      </c>
      <c r="H532" s="38" t="s">
        <v>713</v>
      </c>
      <c r="I532" s="40">
        <v>26000</v>
      </c>
      <c r="J532" s="38" t="s">
        <v>479</v>
      </c>
      <c r="K532" s="38" t="s">
        <v>26</v>
      </c>
      <c r="L532" s="38" t="s">
        <v>706</v>
      </c>
      <c r="M532" s="38"/>
      <c r="N532" s="30"/>
      <c r="O532" s="30"/>
      <c r="P532" s="30"/>
    </row>
    <row r="533" spans="1:16" s="41" customFormat="1">
      <c r="A533" s="32" t="s">
        <v>213</v>
      </c>
      <c r="B533" s="32" t="s">
        <v>382</v>
      </c>
      <c r="C533" s="33">
        <v>1030205</v>
      </c>
      <c r="D533" s="33">
        <v>1030205002</v>
      </c>
      <c r="E533" s="34">
        <v>10217</v>
      </c>
      <c r="F533" s="33" t="s">
        <v>714</v>
      </c>
      <c r="G533" s="35"/>
      <c r="H533" s="33"/>
      <c r="I533" s="36">
        <v>25000</v>
      </c>
      <c r="J533" s="33"/>
      <c r="K533" s="33"/>
      <c r="L533" s="33" t="s">
        <v>706</v>
      </c>
      <c r="M533" s="33" t="s">
        <v>217</v>
      </c>
      <c r="N533" s="30"/>
      <c r="O533" s="30"/>
      <c r="P533" s="30"/>
    </row>
    <row r="534" spans="1:16" s="30" customFormat="1" ht="72">
      <c r="A534" s="37" t="s">
        <v>213</v>
      </c>
      <c r="B534" s="37" t="s">
        <v>382</v>
      </c>
      <c r="C534" s="38">
        <v>1030205</v>
      </c>
      <c r="D534" s="38">
        <v>1030205002</v>
      </c>
      <c r="E534" s="39">
        <v>10217</v>
      </c>
      <c r="F534" s="38" t="s">
        <v>714</v>
      </c>
      <c r="G534" s="39">
        <v>1</v>
      </c>
      <c r="H534" s="38" t="s">
        <v>715</v>
      </c>
      <c r="I534" s="40">
        <v>25000</v>
      </c>
      <c r="J534" s="38" t="s">
        <v>588</v>
      </c>
      <c r="K534" s="38" t="s">
        <v>26</v>
      </c>
      <c r="L534" s="38" t="s">
        <v>706</v>
      </c>
      <c r="M534" s="38"/>
    </row>
    <row r="535" spans="1:16" s="41" customFormat="1">
      <c r="A535" s="32" t="s">
        <v>213</v>
      </c>
      <c r="B535" s="32" t="s">
        <v>382</v>
      </c>
      <c r="C535" s="33">
        <v>1030205</v>
      </c>
      <c r="D535" s="33">
        <v>1030205002</v>
      </c>
      <c r="E535" s="34">
        <v>10218</v>
      </c>
      <c r="F535" s="33" t="s">
        <v>716</v>
      </c>
      <c r="G535" s="35"/>
      <c r="H535" s="33"/>
      <c r="I535" s="36">
        <v>10000</v>
      </c>
      <c r="J535" s="33"/>
      <c r="K535" s="33"/>
      <c r="L535" s="33" t="s">
        <v>706</v>
      </c>
      <c r="M535" s="33" t="s">
        <v>217</v>
      </c>
      <c r="N535" s="30"/>
      <c r="O535" s="30"/>
      <c r="P535" s="30"/>
    </row>
    <row r="536" spans="1:16" s="30" customFormat="1" ht="72">
      <c r="A536" s="37" t="s">
        <v>213</v>
      </c>
      <c r="B536" s="37" t="s">
        <v>382</v>
      </c>
      <c r="C536" s="38">
        <v>1030205</v>
      </c>
      <c r="D536" s="38">
        <v>1030205002</v>
      </c>
      <c r="E536" s="39">
        <v>10218</v>
      </c>
      <c r="F536" s="38" t="s">
        <v>716</v>
      </c>
      <c r="G536" s="39">
        <v>1</v>
      </c>
      <c r="H536" s="38" t="s">
        <v>717</v>
      </c>
      <c r="I536" s="40">
        <v>10000</v>
      </c>
      <c r="J536" s="38" t="s">
        <v>588</v>
      </c>
      <c r="K536" s="38" t="s">
        <v>26</v>
      </c>
      <c r="L536" s="38" t="s">
        <v>706</v>
      </c>
      <c r="M536" s="38"/>
    </row>
    <row r="537" spans="1:16" s="41" customFormat="1">
      <c r="A537" s="32" t="s">
        <v>213</v>
      </c>
      <c r="B537" s="32" t="s">
        <v>382</v>
      </c>
      <c r="C537" s="33">
        <v>1030219</v>
      </c>
      <c r="D537" s="33">
        <v>1030219004</v>
      </c>
      <c r="E537" s="34">
        <v>10219</v>
      </c>
      <c r="F537" s="33" t="s">
        <v>718</v>
      </c>
      <c r="G537" s="35"/>
      <c r="H537" s="33"/>
      <c r="I537" s="36">
        <v>32000</v>
      </c>
      <c r="J537" s="33"/>
      <c r="K537" s="33"/>
      <c r="L537" s="33" t="s">
        <v>706</v>
      </c>
      <c r="M537" s="33" t="s">
        <v>217</v>
      </c>
      <c r="N537" s="30"/>
      <c r="O537" s="30"/>
      <c r="P537" s="30"/>
    </row>
    <row r="538" spans="1:16" s="30" customFormat="1" ht="72">
      <c r="A538" s="37" t="s">
        <v>213</v>
      </c>
      <c r="B538" s="37" t="s">
        <v>382</v>
      </c>
      <c r="C538" s="38">
        <v>1030219</v>
      </c>
      <c r="D538" s="38">
        <v>1030219004</v>
      </c>
      <c r="E538" s="39">
        <v>10219</v>
      </c>
      <c r="F538" s="38" t="s">
        <v>718</v>
      </c>
      <c r="G538" s="39">
        <v>1</v>
      </c>
      <c r="H538" s="38" t="s">
        <v>719</v>
      </c>
      <c r="I538" s="40">
        <v>32000</v>
      </c>
      <c r="J538" s="38" t="s">
        <v>462</v>
      </c>
      <c r="K538" s="38" t="s">
        <v>26</v>
      </c>
      <c r="L538" s="38" t="s">
        <v>706</v>
      </c>
      <c r="M538" s="38"/>
    </row>
    <row r="539" spans="1:16" s="41" customFormat="1">
      <c r="A539" s="32" t="s">
        <v>213</v>
      </c>
      <c r="B539" s="32" t="s">
        <v>382</v>
      </c>
      <c r="C539" s="33">
        <v>1030205</v>
      </c>
      <c r="D539" s="33">
        <v>1030205002</v>
      </c>
      <c r="E539" s="34">
        <v>10220</v>
      </c>
      <c r="F539" s="33" t="s">
        <v>720</v>
      </c>
      <c r="G539" s="35"/>
      <c r="H539" s="33"/>
      <c r="I539" s="36">
        <v>9000</v>
      </c>
      <c r="J539" s="33"/>
      <c r="K539" s="33"/>
      <c r="L539" s="33" t="s">
        <v>706</v>
      </c>
      <c r="M539" s="33" t="s">
        <v>217</v>
      </c>
      <c r="N539" s="30"/>
      <c r="O539" s="30"/>
      <c r="P539" s="30"/>
    </row>
    <row r="540" spans="1:16" s="30" customFormat="1" ht="72">
      <c r="A540" s="37" t="s">
        <v>213</v>
      </c>
      <c r="B540" s="37" t="s">
        <v>382</v>
      </c>
      <c r="C540" s="38">
        <v>1030205</v>
      </c>
      <c r="D540" s="38">
        <v>1030205002</v>
      </c>
      <c r="E540" s="39">
        <v>10220</v>
      </c>
      <c r="F540" s="38" t="s">
        <v>720</v>
      </c>
      <c r="G540" s="39">
        <v>1</v>
      </c>
      <c r="H540" s="38" t="s">
        <v>721</v>
      </c>
      <c r="I540" s="40">
        <v>9000</v>
      </c>
      <c r="J540" s="38" t="s">
        <v>588</v>
      </c>
      <c r="K540" s="38" t="s">
        <v>26</v>
      </c>
      <c r="L540" s="38" t="s">
        <v>706</v>
      </c>
      <c r="M540" s="38"/>
    </row>
    <row r="541" spans="1:16" s="41" customFormat="1" ht="72">
      <c r="A541" s="32" t="s">
        <v>213</v>
      </c>
      <c r="B541" s="32" t="s">
        <v>693</v>
      </c>
      <c r="C541" s="33">
        <v>1030102</v>
      </c>
      <c r="D541" s="33"/>
      <c r="E541" s="34">
        <v>10267</v>
      </c>
      <c r="F541" s="33" t="s">
        <v>722</v>
      </c>
      <c r="G541" s="35"/>
      <c r="H541" s="33"/>
      <c r="I541" s="36">
        <v>6000</v>
      </c>
      <c r="J541" s="33"/>
      <c r="K541" s="33"/>
      <c r="L541" s="33" t="s">
        <v>706</v>
      </c>
      <c r="M541" s="33" t="s">
        <v>217</v>
      </c>
      <c r="N541" s="30"/>
      <c r="O541" s="30"/>
      <c r="P541" s="30"/>
    </row>
    <row r="542" spans="1:16" s="30" customFormat="1" ht="72">
      <c r="A542" s="37" t="s">
        <v>213</v>
      </c>
      <c r="B542" s="37" t="s">
        <v>693</v>
      </c>
      <c r="C542" s="38">
        <v>1030102</v>
      </c>
      <c r="D542" s="38"/>
      <c r="E542" s="39">
        <v>10267</v>
      </c>
      <c r="F542" s="38" t="s">
        <v>722</v>
      </c>
      <c r="G542" s="39">
        <v>1</v>
      </c>
      <c r="H542" s="38" t="s">
        <v>723</v>
      </c>
      <c r="I542" s="40">
        <v>6000</v>
      </c>
      <c r="J542" s="38" t="s">
        <v>724</v>
      </c>
      <c r="K542" s="38" t="s">
        <v>26</v>
      </c>
      <c r="L542" s="38" t="s">
        <v>706</v>
      </c>
      <c r="M542" s="38"/>
    </row>
    <row r="543" spans="1:16" s="41" customFormat="1" ht="72">
      <c r="A543" s="32" t="s">
        <v>213</v>
      </c>
      <c r="B543" s="32" t="s">
        <v>693</v>
      </c>
      <c r="C543" s="33">
        <v>1030219</v>
      </c>
      <c r="D543" s="33">
        <v>1030219009</v>
      </c>
      <c r="E543" s="34">
        <v>10269</v>
      </c>
      <c r="F543" s="33" t="s">
        <v>725</v>
      </c>
      <c r="G543" s="35"/>
      <c r="H543" s="33"/>
      <c r="I543" s="36">
        <v>130000</v>
      </c>
      <c r="J543" s="33"/>
      <c r="K543" s="33"/>
      <c r="L543" s="33" t="s">
        <v>706</v>
      </c>
      <c r="M543" s="33" t="s">
        <v>217</v>
      </c>
      <c r="N543" s="30"/>
      <c r="O543" s="30"/>
      <c r="P543" s="30"/>
    </row>
    <row r="544" spans="1:16" s="30" customFormat="1" ht="144">
      <c r="A544" s="37" t="s">
        <v>213</v>
      </c>
      <c r="B544" s="37" t="s">
        <v>693</v>
      </c>
      <c r="C544" s="38">
        <v>1030219</v>
      </c>
      <c r="D544" s="38">
        <v>1030219009</v>
      </c>
      <c r="E544" s="39">
        <v>10269</v>
      </c>
      <c r="F544" s="38" t="s">
        <v>725</v>
      </c>
      <c r="G544" s="39">
        <v>1</v>
      </c>
      <c r="H544" s="38" t="s">
        <v>726</v>
      </c>
      <c r="I544" s="40">
        <v>130000</v>
      </c>
      <c r="J544" s="38" t="s">
        <v>462</v>
      </c>
      <c r="K544" s="38" t="s">
        <v>727</v>
      </c>
      <c r="L544" s="38" t="s">
        <v>706</v>
      </c>
      <c r="M544" s="38"/>
    </row>
    <row r="545" spans="1:16" s="41" customFormat="1" ht="72">
      <c r="A545" s="32" t="s">
        <v>213</v>
      </c>
      <c r="B545" s="32" t="s">
        <v>693</v>
      </c>
      <c r="C545" s="33">
        <v>1030219</v>
      </c>
      <c r="D545" s="33">
        <v>1030219009</v>
      </c>
      <c r="E545" s="34">
        <v>10269</v>
      </c>
      <c r="F545" s="33" t="s">
        <v>725</v>
      </c>
      <c r="G545" s="35"/>
      <c r="H545" s="33"/>
      <c r="I545" s="36">
        <v>2400</v>
      </c>
      <c r="J545" s="33"/>
      <c r="K545" s="33"/>
      <c r="L545" s="33" t="s">
        <v>706</v>
      </c>
      <c r="M545" s="33" t="s">
        <v>248</v>
      </c>
      <c r="N545" s="30"/>
      <c r="O545" s="30"/>
      <c r="P545" s="30"/>
    </row>
    <row r="546" spans="1:16" s="30" customFormat="1" ht="72">
      <c r="A546" s="37" t="s">
        <v>213</v>
      </c>
      <c r="B546" s="37" t="s">
        <v>693</v>
      </c>
      <c r="C546" s="38">
        <v>1030219</v>
      </c>
      <c r="D546" s="38">
        <v>1030219009</v>
      </c>
      <c r="E546" s="39">
        <v>10269</v>
      </c>
      <c r="F546" s="38" t="s">
        <v>725</v>
      </c>
      <c r="G546" s="39">
        <v>1</v>
      </c>
      <c r="H546" s="38" t="s">
        <v>249</v>
      </c>
      <c r="I546" s="40">
        <v>2400</v>
      </c>
      <c r="J546" s="37" t="s">
        <v>250</v>
      </c>
      <c r="K546" s="38" t="s">
        <v>727</v>
      </c>
      <c r="L546" s="38" t="s">
        <v>706</v>
      </c>
      <c r="M546" s="38"/>
    </row>
    <row r="547" spans="1:16" s="41" customFormat="1">
      <c r="A547" s="32" t="s">
        <v>213</v>
      </c>
      <c r="B547" s="32" t="s">
        <v>693</v>
      </c>
      <c r="C547" s="33">
        <v>1030219</v>
      </c>
      <c r="D547" s="33">
        <v>1030219001</v>
      </c>
      <c r="E547" s="34">
        <v>10271</v>
      </c>
      <c r="F547" s="33" t="s">
        <v>728</v>
      </c>
      <c r="G547" s="35"/>
      <c r="H547" s="33"/>
      <c r="I547" s="36">
        <v>107175.62</v>
      </c>
      <c r="J547" s="33"/>
      <c r="K547" s="33"/>
      <c r="L547" s="33" t="s">
        <v>706</v>
      </c>
      <c r="M547" s="33" t="s">
        <v>217</v>
      </c>
      <c r="N547" s="30"/>
      <c r="O547" s="30"/>
      <c r="P547" s="30"/>
    </row>
    <row r="548" spans="1:16" s="30" customFormat="1" ht="72">
      <c r="A548" s="37" t="s">
        <v>213</v>
      </c>
      <c r="B548" s="37" t="s">
        <v>693</v>
      </c>
      <c r="C548" s="38">
        <v>1030219</v>
      </c>
      <c r="D548" s="38">
        <v>1030219001</v>
      </c>
      <c r="E548" s="39">
        <v>10271</v>
      </c>
      <c r="F548" s="38" t="s">
        <v>728</v>
      </c>
      <c r="G548" s="39">
        <v>1</v>
      </c>
      <c r="H548" s="38" t="s">
        <v>729</v>
      </c>
      <c r="I548" s="40">
        <v>7512</v>
      </c>
      <c r="J548" s="38" t="s">
        <v>462</v>
      </c>
      <c r="K548" s="38" t="s">
        <v>727</v>
      </c>
      <c r="L548" s="38" t="s">
        <v>706</v>
      </c>
      <c r="M548" s="38"/>
    </row>
    <row r="549" spans="1:16" s="41" customFormat="1" ht="72">
      <c r="A549" s="37" t="s">
        <v>213</v>
      </c>
      <c r="B549" s="37" t="s">
        <v>693</v>
      </c>
      <c r="C549" s="38">
        <v>1030219</v>
      </c>
      <c r="D549" s="38">
        <v>1030219001</v>
      </c>
      <c r="E549" s="39">
        <v>10271</v>
      </c>
      <c r="F549" s="38" t="s">
        <v>728</v>
      </c>
      <c r="G549" s="39">
        <v>2</v>
      </c>
      <c r="H549" s="38" t="s">
        <v>730</v>
      </c>
      <c r="I549" s="40">
        <v>1352</v>
      </c>
      <c r="J549" s="38" t="s">
        <v>462</v>
      </c>
      <c r="K549" s="38" t="s">
        <v>727</v>
      </c>
      <c r="L549" s="38" t="s">
        <v>706</v>
      </c>
      <c r="M549" s="38"/>
      <c r="N549" s="30"/>
      <c r="O549" s="30"/>
      <c r="P549" s="30"/>
    </row>
    <row r="550" spans="1:16" s="30" customFormat="1" ht="72">
      <c r="A550" s="37" t="s">
        <v>213</v>
      </c>
      <c r="B550" s="37" t="s">
        <v>693</v>
      </c>
      <c r="C550" s="38">
        <v>1030219</v>
      </c>
      <c r="D550" s="38">
        <v>1030219001</v>
      </c>
      <c r="E550" s="39">
        <v>10271</v>
      </c>
      <c r="F550" s="38" t="s">
        <v>728</v>
      </c>
      <c r="G550" s="39">
        <v>3</v>
      </c>
      <c r="H550" s="38" t="s">
        <v>731</v>
      </c>
      <c r="I550" s="40">
        <v>6695</v>
      </c>
      <c r="J550" s="38" t="s">
        <v>462</v>
      </c>
      <c r="K550" s="38" t="s">
        <v>727</v>
      </c>
      <c r="L550" s="38" t="s">
        <v>706</v>
      </c>
      <c r="M550" s="38"/>
    </row>
    <row r="551" spans="1:16" s="41" customFormat="1" ht="72">
      <c r="A551" s="37" t="s">
        <v>213</v>
      </c>
      <c r="B551" s="37" t="s">
        <v>693</v>
      </c>
      <c r="C551" s="38">
        <v>1030219</v>
      </c>
      <c r="D551" s="38">
        <v>1030219001</v>
      </c>
      <c r="E551" s="39">
        <v>10271</v>
      </c>
      <c r="F551" s="38" t="s">
        <v>728</v>
      </c>
      <c r="G551" s="39">
        <v>4</v>
      </c>
      <c r="H551" s="38" t="s">
        <v>732</v>
      </c>
      <c r="I551" s="40">
        <v>3000</v>
      </c>
      <c r="J551" s="44">
        <v>44166</v>
      </c>
      <c r="K551" s="38" t="s">
        <v>727</v>
      </c>
      <c r="L551" s="38" t="s">
        <v>706</v>
      </c>
      <c r="M551" s="38"/>
      <c r="N551" s="30"/>
      <c r="O551" s="30"/>
      <c r="P551" s="30"/>
    </row>
    <row r="552" spans="1:16" s="30" customFormat="1" ht="72">
      <c r="A552" s="37" t="s">
        <v>213</v>
      </c>
      <c r="B552" s="37" t="s">
        <v>693</v>
      </c>
      <c r="C552" s="38">
        <v>1030219</v>
      </c>
      <c r="D552" s="38">
        <v>1030219001</v>
      </c>
      <c r="E552" s="39">
        <v>10271</v>
      </c>
      <c r="F552" s="38" t="s">
        <v>728</v>
      </c>
      <c r="G552" s="39">
        <v>5</v>
      </c>
      <c r="H552" s="38" t="s">
        <v>733</v>
      </c>
      <c r="I552" s="40">
        <v>10642</v>
      </c>
      <c r="J552" s="38" t="s">
        <v>462</v>
      </c>
      <c r="K552" s="38" t="s">
        <v>727</v>
      </c>
      <c r="L552" s="38" t="s">
        <v>706</v>
      </c>
      <c r="M552" s="38"/>
    </row>
    <row r="553" spans="1:16" s="41" customFormat="1">
      <c r="A553" s="37" t="s">
        <v>213</v>
      </c>
      <c r="B553" s="37" t="s">
        <v>693</v>
      </c>
      <c r="C553" s="38">
        <v>1030219</v>
      </c>
      <c r="D553" s="38">
        <v>1030219001</v>
      </c>
      <c r="E553" s="39">
        <v>10271</v>
      </c>
      <c r="F553" s="38" t="s">
        <v>728</v>
      </c>
      <c r="G553" s="39">
        <v>6</v>
      </c>
      <c r="H553" s="38" t="s">
        <v>734</v>
      </c>
      <c r="I553" s="40">
        <v>5000</v>
      </c>
      <c r="J553" s="44">
        <v>44166</v>
      </c>
      <c r="K553" s="38" t="s">
        <v>727</v>
      </c>
      <c r="L553" s="38" t="s">
        <v>706</v>
      </c>
      <c r="M553" s="38"/>
      <c r="N553" s="30"/>
      <c r="O553" s="30"/>
      <c r="P553" s="30"/>
    </row>
    <row r="554" spans="1:16" s="30" customFormat="1">
      <c r="A554" s="37" t="s">
        <v>213</v>
      </c>
      <c r="B554" s="37" t="s">
        <v>693</v>
      </c>
      <c r="C554" s="38">
        <v>1030219</v>
      </c>
      <c r="D554" s="38">
        <v>1030219001</v>
      </c>
      <c r="E554" s="39">
        <v>10271</v>
      </c>
      <c r="F554" s="38" t="s">
        <v>728</v>
      </c>
      <c r="G554" s="39">
        <v>7</v>
      </c>
      <c r="H554" s="38" t="s">
        <v>735</v>
      </c>
      <c r="I554" s="40">
        <v>7000</v>
      </c>
      <c r="J554" s="44">
        <v>44166</v>
      </c>
      <c r="K554" s="38" t="s">
        <v>727</v>
      </c>
      <c r="L554" s="38" t="s">
        <v>706</v>
      </c>
      <c r="M554" s="38"/>
    </row>
    <row r="555" spans="1:16" s="41" customFormat="1" ht="72">
      <c r="A555" s="37" t="s">
        <v>213</v>
      </c>
      <c r="B555" s="37" t="s">
        <v>693</v>
      </c>
      <c r="C555" s="38">
        <v>1030219</v>
      </c>
      <c r="D555" s="38">
        <v>1030219001</v>
      </c>
      <c r="E555" s="39">
        <v>10271</v>
      </c>
      <c r="F555" s="38" t="s">
        <v>728</v>
      </c>
      <c r="G555" s="39">
        <v>8</v>
      </c>
      <c r="H555" s="38" t="s">
        <v>736</v>
      </c>
      <c r="I555" s="40">
        <v>13490</v>
      </c>
      <c r="J555" s="38" t="s">
        <v>462</v>
      </c>
      <c r="K555" s="38" t="s">
        <v>727</v>
      </c>
      <c r="L555" s="38" t="s">
        <v>706</v>
      </c>
      <c r="M555" s="38"/>
      <c r="N555" s="30"/>
      <c r="O555" s="30"/>
      <c r="P555" s="30"/>
    </row>
    <row r="556" spans="1:16" s="30" customFormat="1">
      <c r="A556" s="37" t="s">
        <v>213</v>
      </c>
      <c r="B556" s="37" t="s">
        <v>693</v>
      </c>
      <c r="C556" s="38">
        <v>1030219</v>
      </c>
      <c r="D556" s="38">
        <v>1030219001</v>
      </c>
      <c r="E556" s="39">
        <v>10271</v>
      </c>
      <c r="F556" s="38" t="s">
        <v>728</v>
      </c>
      <c r="G556" s="39">
        <v>9</v>
      </c>
      <c r="H556" s="38" t="s">
        <v>737</v>
      </c>
      <c r="I556" s="40">
        <v>40000</v>
      </c>
      <c r="J556" s="44">
        <v>44166</v>
      </c>
      <c r="K556" s="38" t="s">
        <v>727</v>
      </c>
      <c r="L556" s="38" t="s">
        <v>706</v>
      </c>
      <c r="M556" s="38"/>
    </row>
    <row r="557" spans="1:16" s="41" customFormat="1" ht="72">
      <c r="A557" s="37" t="s">
        <v>213</v>
      </c>
      <c r="B557" s="37" t="s">
        <v>693</v>
      </c>
      <c r="C557" s="38">
        <v>1030219</v>
      </c>
      <c r="D557" s="38">
        <v>1030219001</v>
      </c>
      <c r="E557" s="39">
        <v>10271</v>
      </c>
      <c r="F557" s="38" t="s">
        <v>728</v>
      </c>
      <c r="G557" s="39">
        <v>10</v>
      </c>
      <c r="H557" s="38" t="s">
        <v>738</v>
      </c>
      <c r="I557" s="40">
        <v>12484.62</v>
      </c>
      <c r="J557" s="38" t="s">
        <v>14</v>
      </c>
      <c r="K557" s="38" t="s">
        <v>727</v>
      </c>
      <c r="L557" s="38" t="s">
        <v>706</v>
      </c>
      <c r="M557" s="38"/>
      <c r="N557" s="30"/>
      <c r="O557" s="30"/>
      <c r="P557" s="30"/>
    </row>
    <row r="558" spans="1:16" s="30" customFormat="1">
      <c r="A558" s="32" t="s">
        <v>213</v>
      </c>
      <c r="B558" s="32" t="s">
        <v>693</v>
      </c>
      <c r="C558" s="33">
        <v>1030219</v>
      </c>
      <c r="D558" s="33">
        <v>1030219006</v>
      </c>
      <c r="E558" s="34">
        <v>10272</v>
      </c>
      <c r="F558" s="33" t="s">
        <v>739</v>
      </c>
      <c r="G558" s="35"/>
      <c r="H558" s="33"/>
      <c r="I558" s="36">
        <v>4896</v>
      </c>
      <c r="J558" s="33"/>
      <c r="K558" s="33"/>
      <c r="L558" s="33" t="s">
        <v>706</v>
      </c>
      <c r="M558" s="33" t="s">
        <v>217</v>
      </c>
    </row>
    <row r="559" spans="1:16" s="41" customFormat="1" ht="72">
      <c r="A559" s="37" t="s">
        <v>213</v>
      </c>
      <c r="B559" s="37" t="s">
        <v>693</v>
      </c>
      <c r="C559" s="38">
        <v>1030219</v>
      </c>
      <c r="D559" s="38">
        <v>1030219006</v>
      </c>
      <c r="E559" s="39">
        <v>10272</v>
      </c>
      <c r="F559" s="38" t="s">
        <v>739</v>
      </c>
      <c r="G559" s="39">
        <v>1</v>
      </c>
      <c r="H559" s="38" t="s">
        <v>740</v>
      </c>
      <c r="I559" s="40">
        <v>4896</v>
      </c>
      <c r="J559" s="38" t="s">
        <v>462</v>
      </c>
      <c r="K559" s="38" t="s">
        <v>727</v>
      </c>
      <c r="L559" s="38" t="s">
        <v>706</v>
      </c>
      <c r="M559" s="38"/>
      <c r="N559" s="30"/>
      <c r="O559" s="30"/>
      <c r="P559" s="30"/>
    </row>
    <row r="560" spans="1:16" s="30" customFormat="1" ht="72">
      <c r="A560" s="32" t="s">
        <v>213</v>
      </c>
      <c r="B560" s="32" t="s">
        <v>693</v>
      </c>
      <c r="C560" s="33">
        <v>1030219</v>
      </c>
      <c r="D560" s="33">
        <v>1030219004</v>
      </c>
      <c r="E560" s="34">
        <v>10277</v>
      </c>
      <c r="F560" s="33" t="s">
        <v>741</v>
      </c>
      <c r="G560" s="35"/>
      <c r="H560" s="33"/>
      <c r="I560" s="36">
        <v>47000</v>
      </c>
      <c r="J560" s="33"/>
      <c r="K560" s="33"/>
      <c r="L560" s="33" t="s">
        <v>706</v>
      </c>
      <c r="M560" s="33" t="s">
        <v>217</v>
      </c>
    </row>
    <row r="561" spans="1:16" s="41" customFormat="1" ht="72">
      <c r="A561" s="37" t="s">
        <v>213</v>
      </c>
      <c r="B561" s="37" t="s">
        <v>693</v>
      </c>
      <c r="C561" s="38">
        <v>1030219</v>
      </c>
      <c r="D561" s="38">
        <v>1030219004</v>
      </c>
      <c r="E561" s="39">
        <v>10277</v>
      </c>
      <c r="F561" s="38" t="s">
        <v>741</v>
      </c>
      <c r="G561" s="39">
        <v>1</v>
      </c>
      <c r="H561" s="38" t="s">
        <v>742</v>
      </c>
      <c r="I561" s="40">
        <v>47000</v>
      </c>
      <c r="J561" s="38" t="s">
        <v>462</v>
      </c>
      <c r="K561" s="38" t="s">
        <v>727</v>
      </c>
      <c r="L561" s="38" t="s">
        <v>706</v>
      </c>
      <c r="M561" s="38"/>
      <c r="N561" s="30"/>
      <c r="O561" s="30"/>
      <c r="P561" s="30"/>
    </row>
    <row r="562" spans="1:16" s="30" customFormat="1">
      <c r="A562" s="32" t="s">
        <v>213</v>
      </c>
      <c r="B562" s="32" t="s">
        <v>693</v>
      </c>
      <c r="C562" s="33">
        <v>1030207</v>
      </c>
      <c r="D562" s="33">
        <v>1030207004</v>
      </c>
      <c r="E562" s="34">
        <v>10279</v>
      </c>
      <c r="F562" s="33" t="s">
        <v>743</v>
      </c>
      <c r="G562" s="35"/>
      <c r="H562" s="33"/>
      <c r="I562" s="36">
        <v>76000</v>
      </c>
      <c r="J562" s="33"/>
      <c r="K562" s="33"/>
      <c r="L562" s="33" t="s">
        <v>706</v>
      </c>
      <c r="M562" s="33" t="s">
        <v>217</v>
      </c>
    </row>
    <row r="563" spans="1:16" s="41" customFormat="1" ht="72">
      <c r="A563" s="37" t="s">
        <v>213</v>
      </c>
      <c r="B563" s="37" t="s">
        <v>693</v>
      </c>
      <c r="C563" s="38">
        <v>1030207</v>
      </c>
      <c r="D563" s="38">
        <v>1030207004</v>
      </c>
      <c r="E563" s="39">
        <v>10279</v>
      </c>
      <c r="F563" s="38" t="s">
        <v>743</v>
      </c>
      <c r="G563" s="39">
        <v>1</v>
      </c>
      <c r="H563" s="38" t="s">
        <v>744</v>
      </c>
      <c r="I563" s="40">
        <v>20121.599999999999</v>
      </c>
      <c r="J563" s="38" t="s">
        <v>462</v>
      </c>
      <c r="K563" s="38" t="s">
        <v>26</v>
      </c>
      <c r="L563" s="38" t="s">
        <v>706</v>
      </c>
      <c r="M563" s="38"/>
      <c r="N563" s="30"/>
      <c r="O563" s="30"/>
      <c r="P563" s="30"/>
    </row>
    <row r="564" spans="1:16" s="41" customFormat="1" ht="72">
      <c r="A564" s="37" t="s">
        <v>213</v>
      </c>
      <c r="B564" s="37" t="s">
        <v>693</v>
      </c>
      <c r="C564" s="38">
        <v>1030207</v>
      </c>
      <c r="D564" s="38">
        <v>1030207004</v>
      </c>
      <c r="E564" s="39">
        <v>10279</v>
      </c>
      <c r="F564" s="38" t="s">
        <v>743</v>
      </c>
      <c r="G564" s="39">
        <v>2</v>
      </c>
      <c r="H564" s="38" t="s">
        <v>745</v>
      </c>
      <c r="I564" s="40">
        <v>55029.4</v>
      </c>
      <c r="J564" s="38" t="s">
        <v>462</v>
      </c>
      <c r="K564" s="38" t="s">
        <v>26</v>
      </c>
      <c r="L564" s="38" t="s">
        <v>706</v>
      </c>
      <c r="M564" s="38"/>
      <c r="N564" s="30"/>
      <c r="O564" s="30"/>
      <c r="P564" s="30"/>
    </row>
    <row r="565" spans="1:16" s="30" customFormat="1" ht="72">
      <c r="A565" s="37" t="s">
        <v>213</v>
      </c>
      <c r="B565" s="37" t="s">
        <v>693</v>
      </c>
      <c r="C565" s="38">
        <v>1030207</v>
      </c>
      <c r="D565" s="38">
        <v>1030207004</v>
      </c>
      <c r="E565" s="39">
        <v>10279</v>
      </c>
      <c r="F565" s="38" t="s">
        <v>743</v>
      </c>
      <c r="G565" s="39">
        <v>3</v>
      </c>
      <c r="H565" s="38" t="s">
        <v>746</v>
      </c>
      <c r="I565" s="40">
        <v>849</v>
      </c>
      <c r="J565" s="38" t="s">
        <v>724</v>
      </c>
      <c r="K565" s="38" t="s">
        <v>26</v>
      </c>
      <c r="L565" s="38" t="s">
        <v>706</v>
      </c>
      <c r="M565" s="38"/>
    </row>
    <row r="566" spans="1:16" s="41" customFormat="1">
      <c r="A566" s="32" t="s">
        <v>213</v>
      </c>
      <c r="B566" s="32" t="s">
        <v>693</v>
      </c>
      <c r="C566" s="33">
        <v>1030207</v>
      </c>
      <c r="D566" s="33"/>
      <c r="E566" s="34">
        <v>10280</v>
      </c>
      <c r="F566" s="33" t="s">
        <v>747</v>
      </c>
      <c r="G566" s="35"/>
      <c r="H566" s="33"/>
      <c r="I566" s="36">
        <v>4800</v>
      </c>
      <c r="J566" s="33"/>
      <c r="K566" s="33"/>
      <c r="L566" s="33" t="s">
        <v>706</v>
      </c>
      <c r="M566" s="33" t="s">
        <v>217</v>
      </c>
      <c r="N566" s="30"/>
      <c r="O566" s="30"/>
      <c r="P566" s="30"/>
    </row>
    <row r="567" spans="1:16" s="30" customFormat="1" ht="72">
      <c r="A567" s="37" t="s">
        <v>213</v>
      </c>
      <c r="B567" s="37" t="s">
        <v>693</v>
      </c>
      <c r="C567" s="38">
        <v>1030207</v>
      </c>
      <c r="D567" s="38"/>
      <c r="E567" s="39">
        <v>10280</v>
      </c>
      <c r="F567" s="38" t="s">
        <v>747</v>
      </c>
      <c r="G567" s="39">
        <v>1</v>
      </c>
      <c r="H567" s="38" t="s">
        <v>748</v>
      </c>
      <c r="I567" s="40">
        <v>4800</v>
      </c>
      <c r="J567" s="38" t="s">
        <v>749</v>
      </c>
      <c r="K567" s="38" t="s">
        <v>727</v>
      </c>
      <c r="L567" s="38" t="s">
        <v>706</v>
      </c>
      <c r="M567" s="38"/>
    </row>
    <row r="568" spans="1:16" s="41" customFormat="1">
      <c r="A568" s="32" t="s">
        <v>213</v>
      </c>
      <c r="B568" s="32" t="s">
        <v>693</v>
      </c>
      <c r="C568" s="33">
        <v>1030207</v>
      </c>
      <c r="D568" s="33"/>
      <c r="E568" s="34">
        <v>10280</v>
      </c>
      <c r="F568" s="33" t="s">
        <v>747</v>
      </c>
      <c r="G568" s="35"/>
      <c r="H568" s="33"/>
      <c r="I568" s="36">
        <v>474.88</v>
      </c>
      <c r="J568" s="33"/>
      <c r="K568" s="33"/>
      <c r="L568" s="33" t="s">
        <v>706</v>
      </c>
      <c r="M568" s="33" t="s">
        <v>248</v>
      </c>
      <c r="N568" s="30"/>
      <c r="O568" s="30"/>
      <c r="P568" s="30"/>
    </row>
    <row r="569" spans="1:16" s="30" customFormat="1">
      <c r="A569" s="37" t="s">
        <v>213</v>
      </c>
      <c r="B569" s="37" t="s">
        <v>693</v>
      </c>
      <c r="C569" s="38">
        <v>1030207</v>
      </c>
      <c r="D569" s="38"/>
      <c r="E569" s="39">
        <v>10280</v>
      </c>
      <c r="F569" s="38" t="s">
        <v>747</v>
      </c>
      <c r="G569" s="39">
        <v>1</v>
      </c>
      <c r="H569" s="38" t="s">
        <v>249</v>
      </c>
      <c r="I569" s="40">
        <v>474.88</v>
      </c>
      <c r="J569" s="37" t="s">
        <v>250</v>
      </c>
      <c r="K569" s="38" t="s">
        <v>727</v>
      </c>
      <c r="L569" s="38" t="s">
        <v>706</v>
      </c>
      <c r="M569" s="38"/>
    </row>
    <row r="570" spans="1:16" s="41" customFormat="1">
      <c r="A570" s="32" t="s">
        <v>213</v>
      </c>
      <c r="B570" s="32" t="s">
        <v>693</v>
      </c>
      <c r="C570" s="33">
        <v>1030207</v>
      </c>
      <c r="D570" s="33">
        <v>1030207006</v>
      </c>
      <c r="E570" s="34">
        <v>10281</v>
      </c>
      <c r="F570" s="33" t="s">
        <v>750</v>
      </c>
      <c r="G570" s="35"/>
      <c r="H570" s="33"/>
      <c r="I570" s="36">
        <v>45000</v>
      </c>
      <c r="J570" s="33"/>
      <c r="K570" s="33"/>
      <c r="L570" s="33" t="s">
        <v>706</v>
      </c>
      <c r="M570" s="33" t="s">
        <v>217</v>
      </c>
      <c r="N570" s="30"/>
      <c r="O570" s="30"/>
      <c r="P570" s="30"/>
    </row>
    <row r="571" spans="1:16" s="30" customFormat="1" ht="72">
      <c r="A571" s="37" t="s">
        <v>213</v>
      </c>
      <c r="B571" s="37" t="s">
        <v>693</v>
      </c>
      <c r="C571" s="38">
        <v>1030207</v>
      </c>
      <c r="D571" s="38">
        <v>1030207006</v>
      </c>
      <c r="E571" s="39">
        <v>10281</v>
      </c>
      <c r="F571" s="38" t="s">
        <v>750</v>
      </c>
      <c r="G571" s="39">
        <v>1</v>
      </c>
      <c r="H571" s="38" t="s">
        <v>751</v>
      </c>
      <c r="I571" s="40">
        <v>21000</v>
      </c>
      <c r="J571" s="38" t="s">
        <v>14</v>
      </c>
      <c r="K571" s="38" t="s">
        <v>727</v>
      </c>
      <c r="L571" s="38" t="s">
        <v>706</v>
      </c>
      <c r="M571" s="38"/>
    </row>
    <row r="572" spans="1:16" s="41" customFormat="1" ht="72">
      <c r="A572" s="37" t="s">
        <v>213</v>
      </c>
      <c r="B572" s="37" t="s">
        <v>693</v>
      </c>
      <c r="C572" s="38">
        <v>1030207</v>
      </c>
      <c r="D572" s="38"/>
      <c r="E572" s="39">
        <v>10281</v>
      </c>
      <c r="F572" s="38" t="s">
        <v>750</v>
      </c>
      <c r="G572" s="39">
        <v>2</v>
      </c>
      <c r="H572" s="38" t="s">
        <v>752</v>
      </c>
      <c r="I572" s="40">
        <v>16000</v>
      </c>
      <c r="J572" s="38" t="s">
        <v>14</v>
      </c>
      <c r="K572" s="38" t="s">
        <v>727</v>
      </c>
      <c r="L572" s="38" t="s">
        <v>706</v>
      </c>
      <c r="M572" s="38"/>
      <c r="N572" s="30"/>
      <c r="O572" s="30"/>
      <c r="P572" s="30"/>
    </row>
    <row r="573" spans="1:16" s="30" customFormat="1">
      <c r="A573" s="37" t="s">
        <v>213</v>
      </c>
      <c r="B573" s="37" t="s">
        <v>693</v>
      </c>
      <c r="C573" s="38">
        <v>1030207</v>
      </c>
      <c r="D573" s="38">
        <v>1030207006</v>
      </c>
      <c r="E573" s="39">
        <v>10281</v>
      </c>
      <c r="F573" s="38" t="s">
        <v>750</v>
      </c>
      <c r="G573" s="39">
        <v>3</v>
      </c>
      <c r="H573" s="38" t="s">
        <v>753</v>
      </c>
      <c r="I573" s="40">
        <v>3476</v>
      </c>
      <c r="J573" s="38" t="s">
        <v>166</v>
      </c>
      <c r="K573" s="38" t="s">
        <v>727</v>
      </c>
      <c r="L573" s="38" t="s">
        <v>706</v>
      </c>
      <c r="M573" s="38"/>
    </row>
    <row r="574" spans="1:16" s="41" customFormat="1" ht="108">
      <c r="A574" s="37" t="s">
        <v>213</v>
      </c>
      <c r="B574" s="37" t="s">
        <v>693</v>
      </c>
      <c r="C574" s="38">
        <v>1030207</v>
      </c>
      <c r="D574" s="38">
        <v>1030207006</v>
      </c>
      <c r="E574" s="39">
        <v>10281</v>
      </c>
      <c r="F574" s="38" t="s">
        <v>750</v>
      </c>
      <c r="G574" s="39">
        <v>4</v>
      </c>
      <c r="H574" s="38" t="s">
        <v>754</v>
      </c>
      <c r="I574" s="40">
        <v>4524</v>
      </c>
      <c r="J574" s="38" t="s">
        <v>166</v>
      </c>
      <c r="K574" s="38" t="s">
        <v>727</v>
      </c>
      <c r="L574" s="38" t="s">
        <v>706</v>
      </c>
      <c r="M574" s="38"/>
      <c r="N574" s="30"/>
      <c r="O574" s="30"/>
      <c r="P574" s="30"/>
    </row>
    <row r="575" spans="1:16" s="30" customFormat="1" ht="108">
      <c r="A575" s="32" t="s">
        <v>213</v>
      </c>
      <c r="B575" s="32" t="s">
        <v>367</v>
      </c>
      <c r="C575" s="33">
        <v>1090101</v>
      </c>
      <c r="D575" s="33">
        <v>1090101001</v>
      </c>
      <c r="E575" s="34">
        <v>10303</v>
      </c>
      <c r="F575" s="33" t="s">
        <v>755</v>
      </c>
      <c r="G575" s="35"/>
      <c r="H575" s="33"/>
      <c r="I575" s="36">
        <v>9000</v>
      </c>
      <c r="J575" s="33"/>
      <c r="K575" s="33"/>
      <c r="L575" s="33" t="s">
        <v>706</v>
      </c>
      <c r="M575" s="33" t="s">
        <v>217</v>
      </c>
    </row>
    <row r="576" spans="1:16" s="41" customFormat="1" ht="108">
      <c r="A576" s="37" t="s">
        <v>213</v>
      </c>
      <c r="B576" s="37" t="s">
        <v>367</v>
      </c>
      <c r="C576" s="38">
        <v>1090101</v>
      </c>
      <c r="D576" s="38">
        <v>1090101001</v>
      </c>
      <c r="E576" s="39">
        <v>10303</v>
      </c>
      <c r="F576" s="38" t="s">
        <v>755</v>
      </c>
      <c r="G576" s="39">
        <v>1</v>
      </c>
      <c r="H576" s="38" t="s">
        <v>756</v>
      </c>
      <c r="I576" s="40">
        <v>9000</v>
      </c>
      <c r="J576" s="38" t="s">
        <v>166</v>
      </c>
      <c r="K576" s="38" t="s">
        <v>23</v>
      </c>
      <c r="L576" s="38" t="s">
        <v>706</v>
      </c>
      <c r="M576" s="38"/>
      <c r="N576" s="30"/>
      <c r="O576" s="30"/>
      <c r="P576" s="30"/>
    </row>
    <row r="577" spans="1:16" s="30" customFormat="1">
      <c r="A577" s="32" t="s">
        <v>213</v>
      </c>
      <c r="B577" s="32" t="s">
        <v>367</v>
      </c>
      <c r="C577" s="33">
        <v>1030218</v>
      </c>
      <c r="D577" s="33">
        <v>1030218001</v>
      </c>
      <c r="E577" s="34">
        <v>10320</v>
      </c>
      <c r="F577" s="33" t="s">
        <v>757</v>
      </c>
      <c r="G577" s="35"/>
      <c r="H577" s="33"/>
      <c r="I577" s="36">
        <v>13000</v>
      </c>
      <c r="J577" s="33"/>
      <c r="K577" s="33"/>
      <c r="L577" s="33" t="s">
        <v>706</v>
      </c>
      <c r="M577" s="33" t="s">
        <v>217</v>
      </c>
    </row>
    <row r="578" spans="1:16" s="41" customFormat="1">
      <c r="A578" s="37" t="s">
        <v>213</v>
      </c>
      <c r="B578" s="37" t="s">
        <v>367</v>
      </c>
      <c r="C578" s="38">
        <v>1030218</v>
      </c>
      <c r="D578" s="38">
        <v>1030218001</v>
      </c>
      <c r="E578" s="39">
        <v>10320</v>
      </c>
      <c r="F578" s="38" t="s">
        <v>757</v>
      </c>
      <c r="G578" s="39">
        <v>1</v>
      </c>
      <c r="H578" s="38" t="s">
        <v>758</v>
      </c>
      <c r="I578" s="40">
        <v>13000</v>
      </c>
      <c r="J578" s="38" t="s">
        <v>724</v>
      </c>
      <c r="K578" s="38" t="s">
        <v>23</v>
      </c>
      <c r="L578" s="38" t="s">
        <v>706</v>
      </c>
      <c r="M578" s="38"/>
      <c r="N578" s="30"/>
      <c r="O578" s="30"/>
      <c r="P578" s="30"/>
    </row>
    <row r="579" spans="1:16" s="30" customFormat="1" ht="108">
      <c r="A579" s="32" t="s">
        <v>213</v>
      </c>
      <c r="B579" s="32" t="s">
        <v>367</v>
      </c>
      <c r="C579" s="33">
        <v>1090101</v>
      </c>
      <c r="D579" s="33">
        <v>1090101001</v>
      </c>
      <c r="E579" s="34">
        <v>10372</v>
      </c>
      <c r="F579" s="33" t="s">
        <v>759</v>
      </c>
      <c r="G579" s="35"/>
      <c r="H579" s="33"/>
      <c r="I579" s="36">
        <v>100000</v>
      </c>
      <c r="J579" s="33"/>
      <c r="K579" s="33"/>
      <c r="L579" s="33" t="s">
        <v>706</v>
      </c>
      <c r="M579" s="33" t="s">
        <v>217</v>
      </c>
    </row>
    <row r="580" spans="1:16" s="41" customFormat="1" ht="108">
      <c r="A580" s="37" t="s">
        <v>213</v>
      </c>
      <c r="B580" s="37" t="s">
        <v>367</v>
      </c>
      <c r="C580" s="38">
        <v>1090101</v>
      </c>
      <c r="D580" s="38">
        <v>1090101001</v>
      </c>
      <c r="E580" s="39">
        <v>10372</v>
      </c>
      <c r="F580" s="38" t="s">
        <v>759</v>
      </c>
      <c r="G580" s="39">
        <v>1</v>
      </c>
      <c r="H580" s="38" t="s">
        <v>760</v>
      </c>
      <c r="I580" s="40">
        <v>100000</v>
      </c>
      <c r="J580" s="38" t="s">
        <v>14</v>
      </c>
      <c r="K580" s="38" t="s">
        <v>23</v>
      </c>
      <c r="L580" s="38" t="s">
        <v>706</v>
      </c>
      <c r="M580" s="38"/>
      <c r="N580" s="30"/>
      <c r="O580" s="30"/>
      <c r="P580" s="30"/>
    </row>
    <row r="581" spans="1:16" s="30" customFormat="1" ht="72">
      <c r="A581" s="32" t="s">
        <v>213</v>
      </c>
      <c r="B581" s="32" t="s">
        <v>214</v>
      </c>
      <c r="C581" s="33">
        <v>1040104</v>
      </c>
      <c r="D581" s="33">
        <v>1040104001</v>
      </c>
      <c r="E581" s="34">
        <v>10399</v>
      </c>
      <c r="F581" s="33" t="s">
        <v>504</v>
      </c>
      <c r="G581" s="35"/>
      <c r="H581" s="33"/>
      <c r="I581" s="36">
        <v>600</v>
      </c>
      <c r="J581" s="33"/>
      <c r="K581" s="33"/>
      <c r="L581" s="33" t="s">
        <v>706</v>
      </c>
      <c r="M581" s="33" t="s">
        <v>217</v>
      </c>
    </row>
    <row r="582" spans="1:16" s="41" customFormat="1" ht="72">
      <c r="A582" s="37" t="s">
        <v>213</v>
      </c>
      <c r="B582" s="37" t="s">
        <v>214</v>
      </c>
      <c r="C582" s="38">
        <v>1040104</v>
      </c>
      <c r="D582" s="38">
        <v>1040104001</v>
      </c>
      <c r="E582" s="39">
        <v>10399</v>
      </c>
      <c r="F582" s="38" t="s">
        <v>504</v>
      </c>
      <c r="G582" s="39">
        <v>1</v>
      </c>
      <c r="H582" s="38" t="s">
        <v>761</v>
      </c>
      <c r="I582" s="40">
        <v>600</v>
      </c>
      <c r="J582" s="38" t="s">
        <v>724</v>
      </c>
      <c r="K582" s="38" t="s">
        <v>23</v>
      </c>
      <c r="L582" s="38" t="s">
        <v>706</v>
      </c>
      <c r="M582" s="38"/>
      <c r="N582" s="30"/>
      <c r="O582" s="30"/>
      <c r="P582" s="30"/>
    </row>
    <row r="583" spans="1:16" s="30" customFormat="1" ht="72">
      <c r="A583" s="32" t="s">
        <v>213</v>
      </c>
      <c r="B583" s="32" t="s">
        <v>382</v>
      </c>
      <c r="C583" s="33">
        <v>1030102</v>
      </c>
      <c r="D583" s="33">
        <v>1030102999</v>
      </c>
      <c r="E583" s="34">
        <v>10513</v>
      </c>
      <c r="F583" s="33" t="s">
        <v>762</v>
      </c>
      <c r="G583" s="35"/>
      <c r="H583" s="33"/>
      <c r="I583" s="36">
        <v>600</v>
      </c>
      <c r="J583" s="33"/>
      <c r="K583" s="33"/>
      <c r="L583" s="33" t="s">
        <v>706</v>
      </c>
      <c r="M583" s="33" t="s">
        <v>217</v>
      </c>
    </row>
    <row r="584" spans="1:16" s="41" customFormat="1" ht="69.75" customHeight="1">
      <c r="A584" s="37" t="s">
        <v>213</v>
      </c>
      <c r="B584" s="37" t="s">
        <v>382</v>
      </c>
      <c r="C584" s="38">
        <v>1030102</v>
      </c>
      <c r="D584" s="38">
        <v>1030102999</v>
      </c>
      <c r="E584" s="39">
        <v>10513</v>
      </c>
      <c r="F584" s="38" t="s">
        <v>762</v>
      </c>
      <c r="G584" s="39">
        <v>1</v>
      </c>
      <c r="H584" s="38" t="s">
        <v>763</v>
      </c>
      <c r="I584" s="40">
        <v>600</v>
      </c>
      <c r="J584" s="38" t="s">
        <v>724</v>
      </c>
      <c r="K584" s="38" t="s">
        <v>23</v>
      </c>
      <c r="L584" s="38" t="s">
        <v>706</v>
      </c>
      <c r="M584" s="38"/>
      <c r="N584" s="30"/>
      <c r="O584" s="30"/>
      <c r="P584" s="30"/>
    </row>
    <row r="585" spans="1:16" s="30" customFormat="1">
      <c r="A585" s="32" t="s">
        <v>213</v>
      </c>
      <c r="B585" s="32" t="s">
        <v>693</v>
      </c>
      <c r="C585" s="33">
        <v>1030219</v>
      </c>
      <c r="D585" s="33">
        <v>1030219003</v>
      </c>
      <c r="E585" s="34">
        <v>10560</v>
      </c>
      <c r="F585" s="33" t="s">
        <v>764</v>
      </c>
      <c r="G585" s="35"/>
      <c r="H585" s="33"/>
      <c r="I585" s="36">
        <v>22000</v>
      </c>
      <c r="J585" s="33"/>
      <c r="K585" s="33"/>
      <c r="L585" s="33" t="s">
        <v>706</v>
      </c>
      <c r="M585" s="33" t="s">
        <v>217</v>
      </c>
    </row>
    <row r="586" spans="1:16" s="41" customFormat="1" ht="69.75" customHeight="1">
      <c r="A586" s="37" t="s">
        <v>213</v>
      </c>
      <c r="B586" s="37" t="s">
        <v>693</v>
      </c>
      <c r="C586" s="38">
        <v>1030219</v>
      </c>
      <c r="D586" s="38">
        <v>1030219003</v>
      </c>
      <c r="E586" s="39">
        <v>10560</v>
      </c>
      <c r="F586" s="38" t="s">
        <v>764</v>
      </c>
      <c r="G586" s="39">
        <v>1</v>
      </c>
      <c r="H586" s="38" t="s">
        <v>765</v>
      </c>
      <c r="I586" s="40">
        <v>22000</v>
      </c>
      <c r="J586" s="38" t="s">
        <v>166</v>
      </c>
      <c r="K586" s="38" t="s">
        <v>727</v>
      </c>
      <c r="L586" s="38" t="s">
        <v>706</v>
      </c>
      <c r="M586" s="38"/>
      <c r="N586" s="30"/>
      <c r="O586" s="30"/>
      <c r="P586" s="30"/>
    </row>
    <row r="587" spans="1:16" s="30" customFormat="1" ht="108">
      <c r="A587" s="32" t="s">
        <v>213</v>
      </c>
      <c r="B587" s="32" t="s">
        <v>382</v>
      </c>
      <c r="C587" s="33">
        <v>1030205</v>
      </c>
      <c r="D587" s="33">
        <v>1030205004</v>
      </c>
      <c r="E587" s="34">
        <v>10576</v>
      </c>
      <c r="F587" s="33" t="s">
        <v>766</v>
      </c>
      <c r="G587" s="35"/>
      <c r="H587" s="33"/>
      <c r="I587" s="36">
        <v>6000</v>
      </c>
      <c r="J587" s="33"/>
      <c r="K587" s="33"/>
      <c r="L587" s="33" t="s">
        <v>706</v>
      </c>
      <c r="M587" s="33" t="s">
        <v>217</v>
      </c>
    </row>
    <row r="588" spans="1:16" s="41" customFormat="1" ht="108">
      <c r="A588" s="37" t="s">
        <v>213</v>
      </c>
      <c r="B588" s="37" t="s">
        <v>382</v>
      </c>
      <c r="C588" s="38">
        <v>1030205</v>
      </c>
      <c r="D588" s="38">
        <v>1030205004</v>
      </c>
      <c r="E588" s="39">
        <v>10576</v>
      </c>
      <c r="F588" s="38" t="s">
        <v>766</v>
      </c>
      <c r="G588" s="39">
        <v>1</v>
      </c>
      <c r="H588" s="38" t="s">
        <v>767</v>
      </c>
      <c r="I588" s="40">
        <v>3500</v>
      </c>
      <c r="J588" s="38" t="s">
        <v>724</v>
      </c>
      <c r="K588" s="38" t="s">
        <v>23</v>
      </c>
      <c r="L588" s="38" t="s">
        <v>706</v>
      </c>
      <c r="M588" s="38"/>
      <c r="N588" s="30"/>
      <c r="O588" s="30"/>
      <c r="P588" s="30"/>
    </row>
    <row r="589" spans="1:16" s="30" customFormat="1" ht="108">
      <c r="A589" s="37" t="s">
        <v>213</v>
      </c>
      <c r="B589" s="37" t="s">
        <v>382</v>
      </c>
      <c r="C589" s="38">
        <v>1030205</v>
      </c>
      <c r="D589" s="38">
        <v>1030205004</v>
      </c>
      <c r="E589" s="39">
        <v>10576</v>
      </c>
      <c r="F589" s="38" t="s">
        <v>766</v>
      </c>
      <c r="G589" s="39">
        <v>1</v>
      </c>
      <c r="H589" s="38" t="s">
        <v>768</v>
      </c>
      <c r="I589" s="40">
        <v>2500</v>
      </c>
      <c r="J589" s="38" t="s">
        <v>724</v>
      </c>
      <c r="K589" s="38" t="s">
        <v>23</v>
      </c>
      <c r="L589" s="38" t="s">
        <v>706</v>
      </c>
      <c r="M589" s="38"/>
    </row>
    <row r="590" spans="1:16" s="41" customFormat="1" ht="72">
      <c r="A590" s="32" t="s">
        <v>213</v>
      </c>
      <c r="B590" s="32" t="s">
        <v>693</v>
      </c>
      <c r="C590" s="33">
        <v>1030219</v>
      </c>
      <c r="D590" s="33">
        <v>1030219005</v>
      </c>
      <c r="E590" s="34">
        <v>10577</v>
      </c>
      <c r="F590" s="33" t="s">
        <v>769</v>
      </c>
      <c r="G590" s="35"/>
      <c r="H590" s="33"/>
      <c r="I590" s="36">
        <v>305152</v>
      </c>
      <c r="J590" s="33"/>
      <c r="K590" s="33"/>
      <c r="L590" s="33" t="s">
        <v>706</v>
      </c>
      <c r="M590" s="33" t="s">
        <v>217</v>
      </c>
      <c r="N590" s="30"/>
      <c r="O590" s="30"/>
      <c r="P590" s="30"/>
    </row>
    <row r="591" spans="1:16" s="30" customFormat="1" ht="72">
      <c r="A591" s="37" t="s">
        <v>213</v>
      </c>
      <c r="B591" s="37" t="s">
        <v>693</v>
      </c>
      <c r="C591" s="38">
        <v>1030219</v>
      </c>
      <c r="D591" s="38">
        <v>1030219005</v>
      </c>
      <c r="E591" s="39">
        <v>10577</v>
      </c>
      <c r="F591" s="38" t="s">
        <v>769</v>
      </c>
      <c r="G591" s="39">
        <v>1</v>
      </c>
      <c r="H591" s="38" t="s">
        <v>770</v>
      </c>
      <c r="I591" s="40">
        <v>72948</v>
      </c>
      <c r="J591" s="38" t="s">
        <v>462</v>
      </c>
      <c r="K591" s="38" t="s">
        <v>727</v>
      </c>
      <c r="L591" s="38" t="s">
        <v>706</v>
      </c>
      <c r="M591" s="38"/>
    </row>
    <row r="592" spans="1:16" s="41" customFormat="1" ht="72">
      <c r="A592" s="37" t="s">
        <v>213</v>
      </c>
      <c r="B592" s="37" t="s">
        <v>693</v>
      </c>
      <c r="C592" s="38">
        <v>1030219</v>
      </c>
      <c r="D592" s="38">
        <v>1030219005</v>
      </c>
      <c r="E592" s="39">
        <v>10577</v>
      </c>
      <c r="F592" s="38" t="s">
        <v>769</v>
      </c>
      <c r="G592" s="39">
        <v>2</v>
      </c>
      <c r="H592" s="38" t="s">
        <v>771</v>
      </c>
      <c r="I592" s="40">
        <v>16600</v>
      </c>
      <c r="J592" s="38" t="s">
        <v>462</v>
      </c>
      <c r="K592" s="38" t="s">
        <v>727</v>
      </c>
      <c r="L592" s="38" t="s">
        <v>706</v>
      </c>
      <c r="M592" s="38"/>
      <c r="N592" s="30"/>
      <c r="O592" s="30"/>
      <c r="P592" s="30"/>
    </row>
    <row r="593" spans="1:16" s="30" customFormat="1" ht="72">
      <c r="A593" s="37" t="s">
        <v>213</v>
      </c>
      <c r="B593" s="37" t="s">
        <v>693</v>
      </c>
      <c r="C593" s="38">
        <v>1030219</v>
      </c>
      <c r="D593" s="38">
        <v>1030219005</v>
      </c>
      <c r="E593" s="39">
        <v>10577</v>
      </c>
      <c r="F593" s="38" t="s">
        <v>769</v>
      </c>
      <c r="G593" s="39">
        <v>3</v>
      </c>
      <c r="H593" s="38" t="s">
        <v>772</v>
      </c>
      <c r="I593" s="40">
        <v>200000</v>
      </c>
      <c r="J593" s="38" t="s">
        <v>462</v>
      </c>
      <c r="K593" s="37" t="s">
        <v>727</v>
      </c>
      <c r="L593" s="38" t="s">
        <v>706</v>
      </c>
      <c r="M593" s="38"/>
    </row>
    <row r="594" spans="1:16" s="41" customFormat="1" ht="72">
      <c r="A594" s="37" t="s">
        <v>213</v>
      </c>
      <c r="B594" s="37" t="s">
        <v>693</v>
      </c>
      <c r="C594" s="38">
        <v>1030219</v>
      </c>
      <c r="D594" s="38">
        <v>1030219005</v>
      </c>
      <c r="E594" s="39">
        <v>10577</v>
      </c>
      <c r="F594" s="38" t="s">
        <v>769</v>
      </c>
      <c r="G594" s="39">
        <v>4</v>
      </c>
      <c r="H594" s="38" t="s">
        <v>773</v>
      </c>
      <c r="I594" s="40">
        <v>13000</v>
      </c>
      <c r="J594" s="38" t="s">
        <v>14</v>
      </c>
      <c r="K594" s="38" t="s">
        <v>727</v>
      </c>
      <c r="L594" s="38" t="s">
        <v>706</v>
      </c>
      <c r="M594" s="38"/>
      <c r="N594" s="30"/>
      <c r="O594" s="30"/>
      <c r="P594" s="30"/>
    </row>
    <row r="595" spans="1:16" s="30" customFormat="1" ht="72">
      <c r="A595" s="37" t="s">
        <v>213</v>
      </c>
      <c r="B595" s="37" t="s">
        <v>693</v>
      </c>
      <c r="C595" s="38">
        <v>1030219</v>
      </c>
      <c r="D595" s="38">
        <v>1030219005</v>
      </c>
      <c r="E595" s="39">
        <v>10577</v>
      </c>
      <c r="F595" s="38" t="s">
        <v>769</v>
      </c>
      <c r="G595" s="39">
        <v>5</v>
      </c>
      <c r="H595" s="38" t="s">
        <v>774</v>
      </c>
      <c r="I595" s="40">
        <v>2604</v>
      </c>
      <c r="J595" s="38" t="s">
        <v>14</v>
      </c>
      <c r="K595" s="38" t="s">
        <v>727</v>
      </c>
      <c r="L595" s="38" t="s">
        <v>706</v>
      </c>
      <c r="M595" s="38"/>
    </row>
    <row r="596" spans="1:16" s="41" customFormat="1" ht="72">
      <c r="A596" s="32" t="s">
        <v>213</v>
      </c>
      <c r="B596" s="32" t="s">
        <v>693</v>
      </c>
      <c r="C596" s="33">
        <v>1030219</v>
      </c>
      <c r="D596" s="33">
        <v>1030219005</v>
      </c>
      <c r="E596" s="34">
        <v>10577</v>
      </c>
      <c r="F596" s="33" t="s">
        <v>769</v>
      </c>
      <c r="G596" s="35"/>
      <c r="H596" s="33"/>
      <c r="I596" s="36">
        <v>9053.48</v>
      </c>
      <c r="J596" s="33"/>
      <c r="K596" s="33"/>
      <c r="L596" s="33" t="s">
        <v>706</v>
      </c>
      <c r="M596" s="33" t="s">
        <v>248</v>
      </c>
      <c r="N596" s="30"/>
      <c r="O596" s="30"/>
      <c r="P596" s="30"/>
    </row>
    <row r="597" spans="1:16" s="30" customFormat="1" ht="72">
      <c r="A597" s="37" t="s">
        <v>213</v>
      </c>
      <c r="B597" s="37" t="s">
        <v>693</v>
      </c>
      <c r="C597" s="38">
        <v>1030219</v>
      </c>
      <c r="D597" s="38">
        <v>1030219005</v>
      </c>
      <c r="E597" s="39">
        <v>10577</v>
      </c>
      <c r="F597" s="38" t="s">
        <v>769</v>
      </c>
      <c r="G597" s="39">
        <v>1</v>
      </c>
      <c r="H597" s="38" t="s">
        <v>249</v>
      </c>
      <c r="I597" s="40">
        <v>9053.48</v>
      </c>
      <c r="J597" s="37" t="s">
        <v>250</v>
      </c>
      <c r="K597" s="38" t="s">
        <v>727</v>
      </c>
      <c r="L597" s="38" t="s">
        <v>706</v>
      </c>
      <c r="M597" s="38"/>
    </row>
    <row r="598" spans="1:16" s="41" customFormat="1" ht="72">
      <c r="A598" s="32" t="s">
        <v>213</v>
      </c>
      <c r="B598" s="32" t="s">
        <v>693</v>
      </c>
      <c r="C598" s="33">
        <v>1030209</v>
      </c>
      <c r="D598" s="33">
        <v>1030209004</v>
      </c>
      <c r="E598" s="34">
        <v>10578</v>
      </c>
      <c r="F598" s="33" t="s">
        <v>775</v>
      </c>
      <c r="G598" s="35"/>
      <c r="H598" s="33"/>
      <c r="I598" s="36">
        <v>70000</v>
      </c>
      <c r="J598" s="33"/>
      <c r="K598" s="33"/>
      <c r="L598" s="33" t="s">
        <v>706</v>
      </c>
      <c r="M598" s="33" t="s">
        <v>217</v>
      </c>
      <c r="N598" s="30"/>
      <c r="O598" s="30"/>
      <c r="P598" s="30"/>
    </row>
    <row r="599" spans="1:16" s="30" customFormat="1" ht="144">
      <c r="A599" s="37" t="s">
        <v>213</v>
      </c>
      <c r="B599" s="37" t="s">
        <v>693</v>
      </c>
      <c r="C599" s="38">
        <v>1030209</v>
      </c>
      <c r="D599" s="38">
        <v>1030209004</v>
      </c>
      <c r="E599" s="39">
        <v>10578</v>
      </c>
      <c r="F599" s="38" t="s">
        <v>775</v>
      </c>
      <c r="G599" s="39">
        <v>1</v>
      </c>
      <c r="H599" s="38" t="s">
        <v>776</v>
      </c>
      <c r="I599" s="40">
        <v>19776</v>
      </c>
      <c r="J599" s="38" t="s">
        <v>462</v>
      </c>
      <c r="K599" s="38" t="s">
        <v>26</v>
      </c>
      <c r="L599" s="38" t="s">
        <v>706</v>
      </c>
      <c r="M599" s="38"/>
    </row>
    <row r="600" spans="1:16" s="41" customFormat="1" ht="72">
      <c r="A600" s="37" t="s">
        <v>213</v>
      </c>
      <c r="B600" s="37" t="s">
        <v>693</v>
      </c>
      <c r="C600" s="38">
        <v>1030209</v>
      </c>
      <c r="D600" s="38">
        <v>1030209004</v>
      </c>
      <c r="E600" s="39">
        <v>10578</v>
      </c>
      <c r="F600" s="38" t="s">
        <v>775</v>
      </c>
      <c r="G600" s="39">
        <v>2</v>
      </c>
      <c r="H600" s="38" t="s">
        <v>777</v>
      </c>
      <c r="I600" s="40">
        <v>41731</v>
      </c>
      <c r="J600" s="38" t="s">
        <v>462</v>
      </c>
      <c r="K600" s="38" t="s">
        <v>26</v>
      </c>
      <c r="L600" s="38" t="s">
        <v>706</v>
      </c>
      <c r="M600" s="38"/>
      <c r="N600" s="30"/>
      <c r="O600" s="30"/>
      <c r="P600" s="30"/>
    </row>
    <row r="601" spans="1:16" s="30" customFormat="1" ht="72">
      <c r="A601" s="37" t="s">
        <v>213</v>
      </c>
      <c r="B601" s="37" t="s">
        <v>693</v>
      </c>
      <c r="C601" s="38">
        <v>1030209</v>
      </c>
      <c r="D601" s="38">
        <v>1030209004</v>
      </c>
      <c r="E601" s="39">
        <v>10578</v>
      </c>
      <c r="F601" s="38" t="s">
        <v>775</v>
      </c>
      <c r="G601" s="39">
        <v>3</v>
      </c>
      <c r="H601" s="38" t="s">
        <v>778</v>
      </c>
      <c r="I601" s="40">
        <v>3379</v>
      </c>
      <c r="J601" s="38" t="s">
        <v>462</v>
      </c>
      <c r="K601" s="38" t="s">
        <v>727</v>
      </c>
      <c r="L601" s="38" t="s">
        <v>706</v>
      </c>
      <c r="M601" s="38"/>
    </row>
    <row r="602" spans="1:16" s="41" customFormat="1" ht="72">
      <c r="A602" s="37" t="s">
        <v>213</v>
      </c>
      <c r="B602" s="37" t="s">
        <v>693</v>
      </c>
      <c r="C602" s="38">
        <v>1030209</v>
      </c>
      <c r="D602" s="38">
        <v>1030209004</v>
      </c>
      <c r="E602" s="39">
        <v>10578</v>
      </c>
      <c r="F602" s="38" t="s">
        <v>775</v>
      </c>
      <c r="G602" s="39">
        <v>4</v>
      </c>
      <c r="H602" s="38" t="s">
        <v>779</v>
      </c>
      <c r="I602" s="40">
        <v>5114</v>
      </c>
      <c r="J602" s="38" t="s">
        <v>462</v>
      </c>
      <c r="K602" s="38" t="s">
        <v>26</v>
      </c>
      <c r="L602" s="38" t="s">
        <v>706</v>
      </c>
      <c r="M602" s="38"/>
      <c r="N602" s="30"/>
      <c r="O602" s="30"/>
      <c r="P602" s="30"/>
    </row>
    <row r="603" spans="1:16" s="30" customFormat="1" ht="108">
      <c r="A603" s="32" t="s">
        <v>213</v>
      </c>
      <c r="B603" s="32" t="s">
        <v>367</v>
      </c>
      <c r="C603" s="33">
        <v>1090101</v>
      </c>
      <c r="D603" s="33"/>
      <c r="E603" s="34">
        <v>10620</v>
      </c>
      <c r="F603" s="33" t="s">
        <v>780</v>
      </c>
      <c r="G603" s="35"/>
      <c r="H603" s="33"/>
      <c r="I603" s="36">
        <v>36500</v>
      </c>
      <c r="J603" s="33"/>
      <c r="K603" s="33"/>
      <c r="L603" s="33" t="s">
        <v>706</v>
      </c>
      <c r="M603" s="33" t="s">
        <v>217</v>
      </c>
    </row>
    <row r="604" spans="1:16" s="41" customFormat="1" ht="108">
      <c r="A604" s="37" t="s">
        <v>213</v>
      </c>
      <c r="B604" s="37" t="s">
        <v>367</v>
      </c>
      <c r="C604" s="38">
        <v>1090101</v>
      </c>
      <c r="D604" s="38"/>
      <c r="E604" s="39">
        <v>10620</v>
      </c>
      <c r="F604" s="38" t="s">
        <v>780</v>
      </c>
      <c r="G604" s="39">
        <v>1</v>
      </c>
      <c r="H604" s="38" t="s">
        <v>781</v>
      </c>
      <c r="I604" s="40">
        <v>36500</v>
      </c>
      <c r="J604" s="38" t="s">
        <v>14</v>
      </c>
      <c r="K604" s="38" t="s">
        <v>782</v>
      </c>
      <c r="L604" s="38" t="s">
        <v>706</v>
      </c>
      <c r="M604" s="38"/>
      <c r="N604" s="30"/>
      <c r="O604" s="30"/>
      <c r="P604" s="30"/>
    </row>
    <row r="605" spans="1:16" s="30" customFormat="1" ht="108">
      <c r="A605" s="32" t="s">
        <v>213</v>
      </c>
      <c r="B605" s="32" t="s">
        <v>367</v>
      </c>
      <c r="C605" s="33">
        <v>1030202</v>
      </c>
      <c r="D605" s="33"/>
      <c r="E605" s="34">
        <v>10621</v>
      </c>
      <c r="F605" s="33" t="s">
        <v>783</v>
      </c>
      <c r="G605" s="35"/>
      <c r="H605" s="33"/>
      <c r="I605" s="36">
        <v>500</v>
      </c>
      <c r="J605" s="33"/>
      <c r="K605" s="33"/>
      <c r="L605" s="33" t="s">
        <v>706</v>
      </c>
      <c r="M605" s="33" t="s">
        <v>217</v>
      </c>
    </row>
    <row r="606" spans="1:16" s="41" customFormat="1" ht="108">
      <c r="A606" s="37" t="s">
        <v>213</v>
      </c>
      <c r="B606" s="37" t="s">
        <v>367</v>
      </c>
      <c r="C606" s="38">
        <v>1030202</v>
      </c>
      <c r="D606" s="38"/>
      <c r="E606" s="39">
        <v>10621</v>
      </c>
      <c r="F606" s="38" t="s">
        <v>783</v>
      </c>
      <c r="G606" s="39">
        <v>1</v>
      </c>
      <c r="H606" s="38" t="s">
        <v>784</v>
      </c>
      <c r="I606" s="40">
        <v>500</v>
      </c>
      <c r="J606" s="38" t="s">
        <v>14</v>
      </c>
      <c r="K606" s="37" t="s">
        <v>782</v>
      </c>
      <c r="L606" s="38" t="s">
        <v>706</v>
      </c>
      <c r="M606" s="38"/>
      <c r="N606" s="30"/>
      <c r="O606" s="30"/>
      <c r="P606" s="30"/>
    </row>
    <row r="607" spans="1:16" s="30" customFormat="1" ht="108">
      <c r="A607" s="32" t="s">
        <v>213</v>
      </c>
      <c r="B607" s="32" t="s">
        <v>367</v>
      </c>
      <c r="C607" s="33">
        <v>1090101</v>
      </c>
      <c r="D607" s="33"/>
      <c r="E607" s="34">
        <v>10622</v>
      </c>
      <c r="F607" s="33" t="s">
        <v>785</v>
      </c>
      <c r="G607" s="35"/>
      <c r="H607" s="33"/>
      <c r="I607" s="36">
        <v>5676.07</v>
      </c>
      <c r="J607" s="33"/>
      <c r="K607" s="33"/>
      <c r="L607" s="33" t="s">
        <v>706</v>
      </c>
      <c r="M607" s="33" t="s">
        <v>217</v>
      </c>
    </row>
    <row r="608" spans="1:16" s="41" customFormat="1" ht="108">
      <c r="A608" s="37" t="s">
        <v>213</v>
      </c>
      <c r="B608" s="37" t="s">
        <v>367</v>
      </c>
      <c r="C608" s="38">
        <v>1090101</v>
      </c>
      <c r="D608" s="38"/>
      <c r="E608" s="39">
        <v>10622</v>
      </c>
      <c r="F608" s="38" t="s">
        <v>785</v>
      </c>
      <c r="G608" s="39">
        <v>1</v>
      </c>
      <c r="H608" s="38" t="s">
        <v>786</v>
      </c>
      <c r="I608" s="40">
        <v>5676.07</v>
      </c>
      <c r="J608" s="38" t="s">
        <v>14</v>
      </c>
      <c r="K608" s="38" t="s">
        <v>782</v>
      </c>
      <c r="L608" s="38" t="s">
        <v>706</v>
      </c>
      <c r="M608" s="38"/>
      <c r="N608" s="30"/>
      <c r="O608" s="30"/>
      <c r="P608" s="30"/>
    </row>
    <row r="609" spans="1:16" s="30" customFormat="1">
      <c r="A609" s="32" t="s">
        <v>213</v>
      </c>
      <c r="B609" s="32" t="s">
        <v>382</v>
      </c>
      <c r="C609" s="33">
        <v>1100501</v>
      </c>
      <c r="D609" s="33"/>
      <c r="E609" s="34">
        <v>10637</v>
      </c>
      <c r="F609" s="33" t="s">
        <v>787</v>
      </c>
      <c r="G609" s="35"/>
      <c r="H609" s="33"/>
      <c r="I609" s="36">
        <v>1000</v>
      </c>
      <c r="J609" s="33"/>
      <c r="K609" s="33"/>
      <c r="L609" s="33" t="s">
        <v>706</v>
      </c>
      <c r="M609" s="33" t="s">
        <v>217</v>
      </c>
    </row>
    <row r="610" spans="1:16" s="41" customFormat="1" ht="72">
      <c r="A610" s="37" t="s">
        <v>213</v>
      </c>
      <c r="B610" s="37" t="s">
        <v>382</v>
      </c>
      <c r="C610" s="38">
        <v>1100501</v>
      </c>
      <c r="D610" s="38"/>
      <c r="E610" s="39">
        <v>10637</v>
      </c>
      <c r="F610" s="38" t="s">
        <v>787</v>
      </c>
      <c r="G610" s="39">
        <v>1</v>
      </c>
      <c r="H610" s="38" t="s">
        <v>788</v>
      </c>
      <c r="I610" s="40">
        <v>1000</v>
      </c>
      <c r="J610" s="38" t="s">
        <v>14</v>
      </c>
      <c r="K610" s="38" t="s">
        <v>26</v>
      </c>
      <c r="L610" s="38" t="s">
        <v>706</v>
      </c>
      <c r="M610" s="38"/>
      <c r="N610" s="30"/>
      <c r="O610" s="30"/>
      <c r="P610" s="30"/>
    </row>
    <row r="611" spans="1:16" s="30" customFormat="1">
      <c r="A611" s="32" t="s">
        <v>213</v>
      </c>
      <c r="B611" s="32" t="s">
        <v>693</v>
      </c>
      <c r="C611" s="33">
        <v>2020302</v>
      </c>
      <c r="D611" s="33">
        <v>2020302001</v>
      </c>
      <c r="E611" s="34">
        <v>20012</v>
      </c>
      <c r="F611" s="33" t="s">
        <v>789</v>
      </c>
      <c r="G611" s="35"/>
      <c r="H611" s="33"/>
      <c r="I611" s="36">
        <v>111900</v>
      </c>
      <c r="J611" s="33"/>
      <c r="K611" s="33"/>
      <c r="L611" s="33" t="s">
        <v>706</v>
      </c>
      <c r="M611" s="33" t="s">
        <v>217</v>
      </c>
    </row>
    <row r="612" spans="1:16" s="41" customFormat="1" ht="108">
      <c r="A612" s="37" t="s">
        <v>213</v>
      </c>
      <c r="B612" s="37" t="s">
        <v>693</v>
      </c>
      <c r="C612" s="38">
        <v>2020302</v>
      </c>
      <c r="D612" s="38">
        <v>2020302001</v>
      </c>
      <c r="E612" s="39">
        <v>20012</v>
      </c>
      <c r="F612" s="38" t="s">
        <v>789</v>
      </c>
      <c r="G612" s="39">
        <v>1</v>
      </c>
      <c r="H612" s="38" t="s">
        <v>790</v>
      </c>
      <c r="I612" s="40">
        <v>30000</v>
      </c>
      <c r="J612" s="38" t="s">
        <v>14</v>
      </c>
      <c r="K612" s="38" t="s">
        <v>727</v>
      </c>
      <c r="L612" s="38" t="s">
        <v>706</v>
      </c>
      <c r="M612" s="38"/>
      <c r="N612" s="30"/>
      <c r="O612" s="30"/>
      <c r="P612" s="30"/>
    </row>
    <row r="613" spans="1:16" s="30" customFormat="1" ht="72">
      <c r="A613" s="37" t="s">
        <v>213</v>
      </c>
      <c r="B613" s="37" t="s">
        <v>693</v>
      </c>
      <c r="C613" s="38">
        <v>2020302</v>
      </c>
      <c r="D613" s="38">
        <v>2020302001</v>
      </c>
      <c r="E613" s="39">
        <v>20012</v>
      </c>
      <c r="F613" s="38" t="s">
        <v>789</v>
      </c>
      <c r="G613" s="39">
        <v>2</v>
      </c>
      <c r="H613" s="38" t="s">
        <v>791</v>
      </c>
      <c r="I613" s="40">
        <v>5000</v>
      </c>
      <c r="J613" s="38" t="s">
        <v>166</v>
      </c>
      <c r="K613" s="38" t="s">
        <v>727</v>
      </c>
      <c r="L613" s="38" t="s">
        <v>706</v>
      </c>
      <c r="M613" s="38"/>
    </row>
    <row r="614" spans="1:16" s="41" customFormat="1">
      <c r="A614" s="37" t="s">
        <v>213</v>
      </c>
      <c r="B614" s="37" t="s">
        <v>693</v>
      </c>
      <c r="C614" s="38">
        <v>2020302</v>
      </c>
      <c r="D614" s="38">
        <v>2020302001</v>
      </c>
      <c r="E614" s="39">
        <v>20012</v>
      </c>
      <c r="F614" s="38" t="s">
        <v>789</v>
      </c>
      <c r="G614" s="39">
        <v>3</v>
      </c>
      <c r="H614" s="38" t="s">
        <v>792</v>
      </c>
      <c r="I614" s="40">
        <v>4382</v>
      </c>
      <c r="J614" s="38" t="s">
        <v>166</v>
      </c>
      <c r="K614" s="37" t="s">
        <v>727</v>
      </c>
      <c r="L614" s="38" t="s">
        <v>706</v>
      </c>
      <c r="M614" s="38"/>
      <c r="N614" s="30"/>
      <c r="O614" s="30"/>
      <c r="P614" s="30"/>
    </row>
    <row r="615" spans="1:16" s="30" customFormat="1">
      <c r="A615" s="37" t="s">
        <v>213</v>
      </c>
      <c r="B615" s="37" t="s">
        <v>693</v>
      </c>
      <c r="C615" s="38">
        <v>2020302</v>
      </c>
      <c r="D615" s="38">
        <v>2020302001</v>
      </c>
      <c r="E615" s="39">
        <v>20012</v>
      </c>
      <c r="F615" s="38" t="s">
        <v>789</v>
      </c>
      <c r="G615" s="39">
        <v>4</v>
      </c>
      <c r="H615" s="38" t="s">
        <v>793</v>
      </c>
      <c r="I615" s="40">
        <v>10000</v>
      </c>
      <c r="J615" s="38" t="s">
        <v>166</v>
      </c>
      <c r="K615" s="38" t="s">
        <v>727</v>
      </c>
      <c r="L615" s="38" t="s">
        <v>706</v>
      </c>
      <c r="M615" s="38"/>
    </row>
    <row r="616" spans="1:16" s="41" customFormat="1" ht="72">
      <c r="A616" s="37" t="s">
        <v>213</v>
      </c>
      <c r="B616" s="37" t="s">
        <v>693</v>
      </c>
      <c r="C616" s="38">
        <v>2020302</v>
      </c>
      <c r="D616" s="38">
        <v>2020302001</v>
      </c>
      <c r="E616" s="39">
        <v>20012</v>
      </c>
      <c r="F616" s="38" t="s">
        <v>789</v>
      </c>
      <c r="G616" s="39">
        <v>5</v>
      </c>
      <c r="H616" s="38" t="s">
        <v>794</v>
      </c>
      <c r="I616" s="40">
        <v>30000</v>
      </c>
      <c r="J616" s="38" t="s">
        <v>14</v>
      </c>
      <c r="K616" s="38" t="s">
        <v>727</v>
      </c>
      <c r="L616" s="38" t="s">
        <v>706</v>
      </c>
      <c r="M616" s="38"/>
      <c r="N616" s="30"/>
      <c r="O616" s="30"/>
      <c r="P616" s="30"/>
    </row>
    <row r="617" spans="1:16" s="30" customFormat="1" ht="72">
      <c r="A617" s="37" t="s">
        <v>213</v>
      </c>
      <c r="B617" s="37" t="s">
        <v>693</v>
      </c>
      <c r="C617" s="38">
        <v>2020302</v>
      </c>
      <c r="D617" s="38">
        <v>2020302001</v>
      </c>
      <c r="E617" s="39">
        <v>20012</v>
      </c>
      <c r="F617" s="38" t="s">
        <v>789</v>
      </c>
      <c r="G617" s="39">
        <v>6</v>
      </c>
      <c r="H617" s="38" t="s">
        <v>795</v>
      </c>
      <c r="I617" s="40">
        <v>10000</v>
      </c>
      <c r="J617" s="38" t="s">
        <v>14</v>
      </c>
      <c r="K617" s="38" t="s">
        <v>727</v>
      </c>
      <c r="L617" s="38" t="s">
        <v>706</v>
      </c>
      <c r="M617" s="38"/>
    </row>
    <row r="618" spans="1:16" s="41" customFormat="1" ht="72">
      <c r="A618" s="37" t="s">
        <v>213</v>
      </c>
      <c r="B618" s="37" t="s">
        <v>693</v>
      </c>
      <c r="C618" s="38">
        <v>2020302</v>
      </c>
      <c r="D618" s="38">
        <v>2020302001</v>
      </c>
      <c r="E618" s="39">
        <v>20012</v>
      </c>
      <c r="F618" s="38" t="s">
        <v>789</v>
      </c>
      <c r="G618" s="39">
        <v>7</v>
      </c>
      <c r="H618" s="38" t="s">
        <v>796</v>
      </c>
      <c r="I618" s="40">
        <v>10000</v>
      </c>
      <c r="J618" s="38" t="s">
        <v>14</v>
      </c>
      <c r="K618" s="38" t="s">
        <v>727</v>
      </c>
      <c r="L618" s="38" t="s">
        <v>706</v>
      </c>
      <c r="M618" s="38"/>
      <c r="N618" s="30"/>
      <c r="O618" s="30"/>
      <c r="P618" s="30"/>
    </row>
    <row r="619" spans="1:16" s="30" customFormat="1" ht="72">
      <c r="A619" s="37" t="s">
        <v>213</v>
      </c>
      <c r="B619" s="37" t="s">
        <v>693</v>
      </c>
      <c r="C619" s="38">
        <v>2020302</v>
      </c>
      <c r="D619" s="38">
        <v>2020302001</v>
      </c>
      <c r="E619" s="39">
        <v>20012</v>
      </c>
      <c r="F619" s="38" t="s">
        <v>789</v>
      </c>
      <c r="G619" s="39">
        <v>8</v>
      </c>
      <c r="H619" s="38" t="s">
        <v>797</v>
      </c>
      <c r="I619" s="40">
        <v>2518</v>
      </c>
      <c r="J619" s="38" t="s">
        <v>14</v>
      </c>
      <c r="K619" s="37" t="s">
        <v>727</v>
      </c>
      <c r="L619" s="38" t="s">
        <v>706</v>
      </c>
      <c r="M619" s="38"/>
    </row>
    <row r="620" spans="1:16" s="41" customFormat="1" ht="72">
      <c r="A620" s="37" t="s">
        <v>213</v>
      </c>
      <c r="B620" s="37" t="s">
        <v>693</v>
      </c>
      <c r="C620" s="38">
        <v>2020302</v>
      </c>
      <c r="D620" s="38">
        <v>2020302001</v>
      </c>
      <c r="E620" s="39">
        <v>20012</v>
      </c>
      <c r="F620" s="38" t="s">
        <v>789</v>
      </c>
      <c r="G620" s="39">
        <v>9</v>
      </c>
      <c r="H620" s="38" t="s">
        <v>798</v>
      </c>
      <c r="I620" s="40">
        <v>10000</v>
      </c>
      <c r="J620" s="38" t="s">
        <v>14</v>
      </c>
      <c r="K620" s="38" t="s">
        <v>26</v>
      </c>
      <c r="L620" s="38" t="s">
        <v>706</v>
      </c>
      <c r="M620" s="38"/>
      <c r="N620" s="30"/>
      <c r="O620" s="30"/>
      <c r="P620" s="30"/>
    </row>
    <row r="621" spans="1:16" s="30" customFormat="1">
      <c r="A621" s="32" t="s">
        <v>213</v>
      </c>
      <c r="B621" s="32" t="s">
        <v>693</v>
      </c>
      <c r="C621" s="33">
        <v>2020302</v>
      </c>
      <c r="D621" s="33">
        <v>2020302001</v>
      </c>
      <c r="E621" s="34">
        <v>20012</v>
      </c>
      <c r="F621" s="33" t="s">
        <v>789</v>
      </c>
      <c r="G621" s="35"/>
      <c r="H621" s="33"/>
      <c r="I621" s="36">
        <v>2464.4</v>
      </c>
      <c r="J621" s="33"/>
      <c r="K621" s="33"/>
      <c r="L621" s="33" t="s">
        <v>706</v>
      </c>
      <c r="M621" s="33" t="s">
        <v>248</v>
      </c>
    </row>
    <row r="622" spans="1:16" s="41" customFormat="1">
      <c r="A622" s="37" t="s">
        <v>213</v>
      </c>
      <c r="B622" s="37" t="s">
        <v>693</v>
      </c>
      <c r="C622" s="38">
        <v>2020302</v>
      </c>
      <c r="D622" s="38">
        <v>2020302001</v>
      </c>
      <c r="E622" s="39">
        <v>20012</v>
      </c>
      <c r="F622" s="38" t="s">
        <v>789</v>
      </c>
      <c r="G622" s="39">
        <v>1</v>
      </c>
      <c r="H622" s="38" t="s">
        <v>249</v>
      </c>
      <c r="I622" s="40">
        <v>2464.4</v>
      </c>
      <c r="J622" s="37" t="s">
        <v>250</v>
      </c>
      <c r="K622" s="38" t="s">
        <v>727</v>
      </c>
      <c r="L622" s="38" t="s">
        <v>706</v>
      </c>
      <c r="M622" s="38"/>
      <c r="N622" s="30"/>
      <c r="O622" s="30"/>
      <c r="P622" s="30"/>
    </row>
    <row r="623" spans="1:16" s="30" customFormat="1">
      <c r="A623" s="32" t="s">
        <v>213</v>
      </c>
      <c r="B623" s="32" t="s">
        <v>693</v>
      </c>
      <c r="C623" s="33">
        <v>2020107</v>
      </c>
      <c r="D623" s="33">
        <v>2020107001</v>
      </c>
      <c r="E623" s="34">
        <v>20013</v>
      </c>
      <c r="F623" s="33" t="s">
        <v>799</v>
      </c>
      <c r="G623" s="35"/>
      <c r="H623" s="33"/>
      <c r="I623" s="36">
        <v>118000</v>
      </c>
      <c r="J623" s="33"/>
      <c r="K623" s="33"/>
      <c r="L623" s="33" t="s">
        <v>706</v>
      </c>
      <c r="M623" s="33" t="s">
        <v>217</v>
      </c>
    </row>
    <row r="624" spans="1:16" s="41" customFormat="1">
      <c r="A624" s="37" t="s">
        <v>213</v>
      </c>
      <c r="B624" s="37" t="s">
        <v>693</v>
      </c>
      <c r="C624" s="38">
        <v>2020107</v>
      </c>
      <c r="D624" s="38">
        <v>2020107001</v>
      </c>
      <c r="E624" s="39">
        <v>20013</v>
      </c>
      <c r="F624" s="38" t="s">
        <v>799</v>
      </c>
      <c r="G624" s="39">
        <v>1</v>
      </c>
      <c r="H624" s="38" t="s">
        <v>800</v>
      </c>
      <c r="I624" s="40">
        <v>18000</v>
      </c>
      <c r="J624" s="38" t="s">
        <v>166</v>
      </c>
      <c r="K624" s="38" t="s">
        <v>727</v>
      </c>
      <c r="L624" s="38" t="s">
        <v>706</v>
      </c>
      <c r="M624" s="38"/>
      <c r="N624" s="30"/>
      <c r="O624" s="30"/>
      <c r="P624" s="30"/>
    </row>
    <row r="625" spans="1:16" s="30" customFormat="1" ht="72">
      <c r="A625" s="37" t="s">
        <v>213</v>
      </c>
      <c r="B625" s="37" t="s">
        <v>693</v>
      </c>
      <c r="C625" s="38">
        <v>2020107</v>
      </c>
      <c r="D625" s="38">
        <v>2020107001</v>
      </c>
      <c r="E625" s="39">
        <v>20013</v>
      </c>
      <c r="F625" s="38" t="s">
        <v>799</v>
      </c>
      <c r="G625" s="39">
        <v>2</v>
      </c>
      <c r="H625" s="38" t="s">
        <v>801</v>
      </c>
      <c r="I625" s="40">
        <v>100000</v>
      </c>
      <c r="J625" s="38" t="s">
        <v>14</v>
      </c>
      <c r="K625" s="38" t="s">
        <v>727</v>
      </c>
      <c r="L625" s="38" t="s">
        <v>706</v>
      </c>
      <c r="M625" s="38"/>
    </row>
    <row r="626" spans="1:16" s="41" customFormat="1">
      <c r="A626" s="32" t="s">
        <v>213</v>
      </c>
      <c r="B626" s="32" t="s">
        <v>693</v>
      </c>
      <c r="C626" s="33">
        <v>2020107</v>
      </c>
      <c r="D626" s="33">
        <v>2020107002</v>
      </c>
      <c r="E626" s="34">
        <v>20014</v>
      </c>
      <c r="F626" s="33" t="s">
        <v>802</v>
      </c>
      <c r="G626" s="35"/>
      <c r="H626" s="33"/>
      <c r="I626" s="36">
        <v>48156</v>
      </c>
      <c r="J626" s="33"/>
      <c r="K626" s="33"/>
      <c r="L626" s="33" t="s">
        <v>706</v>
      </c>
      <c r="M626" s="33" t="s">
        <v>217</v>
      </c>
      <c r="N626" s="30"/>
      <c r="O626" s="30"/>
      <c r="P626" s="30"/>
    </row>
    <row r="627" spans="1:16" s="30" customFormat="1" ht="72">
      <c r="A627" s="37" t="s">
        <v>213</v>
      </c>
      <c r="B627" s="37" t="s">
        <v>693</v>
      </c>
      <c r="C627" s="38">
        <v>2020107</v>
      </c>
      <c r="D627" s="38">
        <v>2020107002</v>
      </c>
      <c r="E627" s="39">
        <v>20014</v>
      </c>
      <c r="F627" s="38" t="s">
        <v>802</v>
      </c>
      <c r="G627" s="39">
        <v>1</v>
      </c>
      <c r="H627" s="38" t="s">
        <v>803</v>
      </c>
      <c r="I627" s="40">
        <v>48156</v>
      </c>
      <c r="J627" s="38" t="s">
        <v>588</v>
      </c>
      <c r="K627" s="38" t="s">
        <v>727</v>
      </c>
      <c r="L627" s="38" t="s">
        <v>706</v>
      </c>
      <c r="M627" s="38"/>
    </row>
    <row r="628" spans="1:16" s="41" customFormat="1">
      <c r="A628" s="32" t="s">
        <v>213</v>
      </c>
      <c r="B628" s="32" t="s">
        <v>693</v>
      </c>
      <c r="C628" s="33">
        <v>2020107</v>
      </c>
      <c r="D628" s="33">
        <v>2020107003</v>
      </c>
      <c r="E628" s="34">
        <v>20015</v>
      </c>
      <c r="F628" s="33" t="s">
        <v>804</v>
      </c>
      <c r="G628" s="35"/>
      <c r="H628" s="33"/>
      <c r="I628" s="36">
        <v>10000</v>
      </c>
      <c r="J628" s="33"/>
      <c r="K628" s="33"/>
      <c r="L628" s="33" t="s">
        <v>706</v>
      </c>
      <c r="M628" s="33" t="s">
        <v>217</v>
      </c>
      <c r="N628" s="30"/>
      <c r="O628" s="30"/>
      <c r="P628" s="30"/>
    </row>
    <row r="629" spans="1:16" s="30" customFormat="1" ht="72">
      <c r="A629" s="37" t="s">
        <v>213</v>
      </c>
      <c r="B629" s="37" t="s">
        <v>693</v>
      </c>
      <c r="C629" s="38">
        <v>2020107</v>
      </c>
      <c r="D629" s="38">
        <v>2020107003</v>
      </c>
      <c r="E629" s="39">
        <v>20015</v>
      </c>
      <c r="F629" s="38" t="s">
        <v>804</v>
      </c>
      <c r="G629" s="39">
        <v>1</v>
      </c>
      <c r="H629" s="38" t="s">
        <v>805</v>
      </c>
      <c r="I629" s="40">
        <v>10000</v>
      </c>
      <c r="J629" s="38" t="s">
        <v>166</v>
      </c>
      <c r="K629" s="38" t="s">
        <v>727</v>
      </c>
      <c r="L629" s="38" t="s">
        <v>706</v>
      </c>
      <c r="M629" s="38"/>
    </row>
    <row r="630" spans="1:16" s="41" customFormat="1">
      <c r="A630" s="32" t="s">
        <v>213</v>
      </c>
      <c r="B630" s="32" t="s">
        <v>693</v>
      </c>
      <c r="C630" s="33">
        <v>2020107</v>
      </c>
      <c r="D630" s="33">
        <v>2020107004</v>
      </c>
      <c r="E630" s="34">
        <v>20016</v>
      </c>
      <c r="F630" s="33" t="s">
        <v>806</v>
      </c>
      <c r="G630" s="35"/>
      <c r="H630" s="33"/>
      <c r="I630" s="36">
        <v>12000</v>
      </c>
      <c r="J630" s="33"/>
      <c r="K630" s="33"/>
      <c r="L630" s="33" t="s">
        <v>706</v>
      </c>
      <c r="M630" s="33" t="s">
        <v>217</v>
      </c>
      <c r="N630" s="30"/>
      <c r="O630" s="30"/>
      <c r="P630" s="30"/>
    </row>
    <row r="631" spans="1:16" s="30" customFormat="1" ht="72">
      <c r="A631" s="37" t="s">
        <v>213</v>
      </c>
      <c r="B631" s="37" t="s">
        <v>693</v>
      </c>
      <c r="C631" s="38">
        <v>2020107</v>
      </c>
      <c r="D631" s="38">
        <v>2020107004</v>
      </c>
      <c r="E631" s="39">
        <v>20016</v>
      </c>
      <c r="F631" s="38" t="s">
        <v>806</v>
      </c>
      <c r="G631" s="39">
        <v>1</v>
      </c>
      <c r="H631" s="38" t="s">
        <v>807</v>
      </c>
      <c r="I631" s="40">
        <v>12000</v>
      </c>
      <c r="J631" s="38" t="s">
        <v>14</v>
      </c>
      <c r="K631" s="38" t="s">
        <v>26</v>
      </c>
      <c r="L631" s="38" t="s">
        <v>706</v>
      </c>
      <c r="M631" s="38"/>
    </row>
    <row r="632" spans="1:16" s="41" customFormat="1">
      <c r="A632" s="32" t="s">
        <v>213</v>
      </c>
      <c r="B632" s="32" t="s">
        <v>693</v>
      </c>
      <c r="C632" s="33">
        <v>2020107</v>
      </c>
      <c r="D632" s="33">
        <v>2020107999</v>
      </c>
      <c r="E632" s="34">
        <v>20017</v>
      </c>
      <c r="F632" s="33" t="s">
        <v>808</v>
      </c>
      <c r="G632" s="35"/>
      <c r="H632" s="33"/>
      <c r="I632" s="36">
        <v>15000</v>
      </c>
      <c r="J632" s="33"/>
      <c r="K632" s="33"/>
      <c r="L632" s="33" t="s">
        <v>706</v>
      </c>
      <c r="M632" s="33" t="s">
        <v>217</v>
      </c>
      <c r="N632" s="30"/>
      <c r="O632" s="30"/>
      <c r="P632" s="30"/>
    </row>
    <row r="633" spans="1:16" s="30" customFormat="1" ht="72">
      <c r="A633" s="37" t="s">
        <v>213</v>
      </c>
      <c r="B633" s="37" t="s">
        <v>693</v>
      </c>
      <c r="C633" s="38">
        <v>2020107</v>
      </c>
      <c r="D633" s="38">
        <v>2020107999</v>
      </c>
      <c r="E633" s="39">
        <v>20017</v>
      </c>
      <c r="F633" s="38" t="s">
        <v>808</v>
      </c>
      <c r="G633" s="39">
        <v>1</v>
      </c>
      <c r="H633" s="38" t="s">
        <v>809</v>
      </c>
      <c r="I633" s="40">
        <v>15000</v>
      </c>
      <c r="J633" s="38" t="s">
        <v>14</v>
      </c>
      <c r="K633" s="38" t="s">
        <v>727</v>
      </c>
      <c r="L633" s="38" t="s">
        <v>706</v>
      </c>
      <c r="M633" s="38"/>
    </row>
    <row r="634" spans="1:16" s="41" customFormat="1" ht="72">
      <c r="A634" s="32" t="s">
        <v>213</v>
      </c>
      <c r="B634" s="32" t="s">
        <v>693</v>
      </c>
      <c r="C634" s="33">
        <v>2020107</v>
      </c>
      <c r="D634" s="33">
        <v>2020107002</v>
      </c>
      <c r="E634" s="34">
        <v>20030</v>
      </c>
      <c r="F634" s="33" t="s">
        <v>810</v>
      </c>
      <c r="G634" s="35"/>
      <c r="H634" s="33"/>
      <c r="I634" s="36">
        <v>6186.91</v>
      </c>
      <c r="J634" s="33"/>
      <c r="K634" s="33"/>
      <c r="L634" s="33" t="s">
        <v>706</v>
      </c>
      <c r="M634" s="33" t="s">
        <v>381</v>
      </c>
      <c r="N634" s="30"/>
      <c r="O634" s="30"/>
      <c r="P634" s="30"/>
    </row>
    <row r="635" spans="1:16" s="30" customFormat="1" ht="72">
      <c r="A635" s="37" t="s">
        <v>213</v>
      </c>
      <c r="B635" s="37" t="s">
        <v>693</v>
      </c>
      <c r="C635" s="38">
        <v>2020107</v>
      </c>
      <c r="D635" s="38">
        <v>2020107002</v>
      </c>
      <c r="E635" s="39">
        <v>20030</v>
      </c>
      <c r="F635" s="38" t="s">
        <v>810</v>
      </c>
      <c r="G635" s="39">
        <v>1</v>
      </c>
      <c r="H635" s="38" t="s">
        <v>811</v>
      </c>
      <c r="I635" s="40">
        <v>6186.91</v>
      </c>
      <c r="J635" s="37" t="s">
        <v>166</v>
      </c>
      <c r="K635" s="38" t="s">
        <v>727</v>
      </c>
      <c r="L635" s="38" t="s">
        <v>706</v>
      </c>
      <c r="M635" s="38"/>
    </row>
    <row r="636" spans="1:16" s="41" customFormat="1">
      <c r="A636" s="32" t="s">
        <v>213</v>
      </c>
      <c r="B636" s="32" t="s">
        <v>693</v>
      </c>
      <c r="C636" s="33">
        <v>2020107</v>
      </c>
      <c r="D636" s="33">
        <v>2020107999</v>
      </c>
      <c r="E636" s="34">
        <v>20038</v>
      </c>
      <c r="F636" s="33" t="s">
        <v>812</v>
      </c>
      <c r="G636" s="35"/>
      <c r="H636" s="33"/>
      <c r="I636" s="36">
        <v>500</v>
      </c>
      <c r="J636" s="33"/>
      <c r="K636" s="33"/>
      <c r="L636" s="33" t="s">
        <v>706</v>
      </c>
      <c r="M636" s="33" t="s">
        <v>217</v>
      </c>
      <c r="N636" s="30"/>
      <c r="O636" s="30"/>
      <c r="P636" s="30"/>
    </row>
    <row r="637" spans="1:16" s="30" customFormat="1" ht="72">
      <c r="A637" s="37" t="s">
        <v>213</v>
      </c>
      <c r="B637" s="37" t="s">
        <v>693</v>
      </c>
      <c r="C637" s="38">
        <v>2020107</v>
      </c>
      <c r="D637" s="38">
        <v>2020107999</v>
      </c>
      <c r="E637" s="39">
        <v>20038</v>
      </c>
      <c r="F637" s="38" t="s">
        <v>812</v>
      </c>
      <c r="G637" s="39">
        <v>1</v>
      </c>
      <c r="H637" s="38" t="s">
        <v>813</v>
      </c>
      <c r="I637" s="40">
        <v>500</v>
      </c>
      <c r="J637" s="38" t="s">
        <v>14</v>
      </c>
      <c r="K637" s="38" t="s">
        <v>23</v>
      </c>
      <c r="L637" s="38" t="s">
        <v>706</v>
      </c>
      <c r="M637" s="38"/>
    </row>
    <row r="638" spans="1:16" s="41" customFormat="1">
      <c r="A638" s="32" t="s">
        <v>213</v>
      </c>
      <c r="B638" s="32" t="s">
        <v>693</v>
      </c>
      <c r="C638" s="33">
        <v>2020107</v>
      </c>
      <c r="D638" s="33">
        <v>2020107999</v>
      </c>
      <c r="E638" s="34">
        <v>20038</v>
      </c>
      <c r="F638" s="33" t="s">
        <v>812</v>
      </c>
      <c r="G638" s="35"/>
      <c r="H638" s="33"/>
      <c r="I638" s="36">
        <v>1202.1500000000001</v>
      </c>
      <c r="J638" s="33"/>
      <c r="K638" s="33"/>
      <c r="L638" s="33" t="s">
        <v>706</v>
      </c>
      <c r="M638" s="33" t="s">
        <v>381</v>
      </c>
      <c r="N638" s="30"/>
      <c r="O638" s="30"/>
      <c r="P638" s="30"/>
    </row>
    <row r="639" spans="1:16" s="30" customFormat="1" ht="72">
      <c r="A639" s="37" t="s">
        <v>213</v>
      </c>
      <c r="B639" s="37" t="s">
        <v>693</v>
      </c>
      <c r="C639" s="38">
        <v>2020107</v>
      </c>
      <c r="D639" s="38">
        <v>2020107999</v>
      </c>
      <c r="E639" s="39">
        <v>20038</v>
      </c>
      <c r="F639" s="38" t="s">
        <v>812</v>
      </c>
      <c r="G639" s="39">
        <v>1</v>
      </c>
      <c r="H639" s="38" t="s">
        <v>813</v>
      </c>
      <c r="I639" s="40">
        <v>1202.1500000000001</v>
      </c>
      <c r="J639" s="38" t="s">
        <v>14</v>
      </c>
      <c r="K639" s="38" t="s">
        <v>23</v>
      </c>
      <c r="L639" s="38" t="s">
        <v>706</v>
      </c>
      <c r="M639" s="38"/>
    </row>
    <row r="640" spans="1:16" s="41" customFormat="1">
      <c r="A640" s="32" t="s">
        <v>213</v>
      </c>
      <c r="B640" s="32" t="s">
        <v>693</v>
      </c>
      <c r="C640" s="33">
        <v>2020302</v>
      </c>
      <c r="D640" s="33">
        <v>2020302001</v>
      </c>
      <c r="E640" s="34">
        <v>20039</v>
      </c>
      <c r="F640" s="33" t="s">
        <v>814</v>
      </c>
      <c r="G640" s="35"/>
      <c r="H640" s="33"/>
      <c r="I640" s="36">
        <v>2000</v>
      </c>
      <c r="J640" s="33"/>
      <c r="K640" s="33"/>
      <c r="L640" s="33" t="s">
        <v>706</v>
      </c>
      <c r="M640" s="33" t="s">
        <v>217</v>
      </c>
      <c r="N640" s="30"/>
      <c r="O640" s="30"/>
      <c r="P640" s="30"/>
    </row>
    <row r="641" spans="1:16" s="30" customFormat="1" ht="72">
      <c r="A641" s="37" t="s">
        <v>213</v>
      </c>
      <c r="B641" s="37" t="s">
        <v>693</v>
      </c>
      <c r="C641" s="38">
        <v>2020302</v>
      </c>
      <c r="D641" s="38">
        <v>2020302001</v>
      </c>
      <c r="E641" s="39">
        <v>20039</v>
      </c>
      <c r="F641" s="38" t="s">
        <v>814</v>
      </c>
      <c r="G641" s="39">
        <v>1</v>
      </c>
      <c r="H641" s="38" t="s">
        <v>815</v>
      </c>
      <c r="I641" s="40">
        <v>2000</v>
      </c>
      <c r="J641" s="38" t="s">
        <v>14</v>
      </c>
      <c r="K641" s="38" t="s">
        <v>23</v>
      </c>
      <c r="L641" s="38" t="s">
        <v>706</v>
      </c>
      <c r="M641" s="38"/>
    </row>
    <row r="642" spans="1:16" s="41" customFormat="1">
      <c r="A642" s="32" t="s">
        <v>213</v>
      </c>
      <c r="B642" s="32" t="s">
        <v>693</v>
      </c>
      <c r="C642" s="33">
        <v>2020302</v>
      </c>
      <c r="D642" s="33">
        <v>2020302001</v>
      </c>
      <c r="E642" s="34">
        <v>20039</v>
      </c>
      <c r="F642" s="33" t="s">
        <v>814</v>
      </c>
      <c r="G642" s="35"/>
      <c r="H642" s="33"/>
      <c r="I642" s="36">
        <v>3000</v>
      </c>
      <c r="J642" s="33"/>
      <c r="K642" s="33"/>
      <c r="L642" s="33" t="s">
        <v>706</v>
      </c>
      <c r="M642" s="33" t="s">
        <v>381</v>
      </c>
      <c r="N642" s="30"/>
      <c r="O642" s="30"/>
      <c r="P642" s="30"/>
    </row>
    <row r="643" spans="1:16" s="30" customFormat="1" ht="72">
      <c r="A643" s="37" t="s">
        <v>213</v>
      </c>
      <c r="B643" s="37" t="s">
        <v>693</v>
      </c>
      <c r="C643" s="38">
        <v>2020302</v>
      </c>
      <c r="D643" s="38">
        <v>2020302001</v>
      </c>
      <c r="E643" s="39">
        <v>20039</v>
      </c>
      <c r="F643" s="38" t="s">
        <v>814</v>
      </c>
      <c r="G643" s="39">
        <v>1</v>
      </c>
      <c r="H643" s="38" t="s">
        <v>815</v>
      </c>
      <c r="I643" s="40">
        <v>3000</v>
      </c>
      <c r="J643" s="38" t="s">
        <v>14</v>
      </c>
      <c r="K643" s="38" t="s">
        <v>23</v>
      </c>
      <c r="L643" s="38" t="s">
        <v>706</v>
      </c>
      <c r="M643" s="38"/>
    </row>
    <row r="644" spans="1:16" s="41" customFormat="1" ht="72">
      <c r="A644" s="32" t="s">
        <v>213</v>
      </c>
      <c r="B644" s="32" t="s">
        <v>382</v>
      </c>
      <c r="C644" s="33">
        <v>1100401</v>
      </c>
      <c r="D644" s="33">
        <v>1100401003</v>
      </c>
      <c r="E644" s="34">
        <v>10230</v>
      </c>
      <c r="F644" s="33" t="s">
        <v>816</v>
      </c>
      <c r="G644" s="35"/>
      <c r="H644" s="33"/>
      <c r="I644" s="36">
        <v>16360.01</v>
      </c>
      <c r="J644" s="33"/>
      <c r="K644" s="33"/>
      <c r="L644" s="38" t="s">
        <v>817</v>
      </c>
      <c r="M644" s="33" t="s">
        <v>217</v>
      </c>
      <c r="N644" s="30"/>
      <c r="O644" s="30"/>
      <c r="P644" s="30"/>
    </row>
    <row r="645" spans="1:16" s="30" customFormat="1" ht="72">
      <c r="A645" s="37" t="s">
        <v>213</v>
      </c>
      <c r="B645" s="37" t="s">
        <v>382</v>
      </c>
      <c r="C645" s="38">
        <v>1100401</v>
      </c>
      <c r="D645" s="38">
        <v>1100401003</v>
      </c>
      <c r="E645" s="39">
        <v>10230</v>
      </c>
      <c r="F645" s="38" t="s">
        <v>816</v>
      </c>
      <c r="G645" s="39">
        <v>1</v>
      </c>
      <c r="H645" s="38" t="s">
        <v>818</v>
      </c>
      <c r="I645" s="40">
        <v>16360.01</v>
      </c>
      <c r="J645" s="38" t="s">
        <v>166</v>
      </c>
      <c r="K645" s="38" t="s">
        <v>169</v>
      </c>
      <c r="L645" s="38" t="s">
        <v>817</v>
      </c>
      <c r="M645" s="38"/>
    </row>
    <row r="646" spans="1:16" s="41" customFormat="1" ht="72">
      <c r="A646" s="32" t="s">
        <v>213</v>
      </c>
      <c r="B646" s="32" t="s">
        <v>382</v>
      </c>
      <c r="C646" s="33">
        <v>1100401</v>
      </c>
      <c r="D646" s="33">
        <v>1100401003</v>
      </c>
      <c r="E646" s="34">
        <v>10231</v>
      </c>
      <c r="F646" s="33" t="s">
        <v>819</v>
      </c>
      <c r="G646" s="35"/>
      <c r="H646" s="33"/>
      <c r="I646" s="36">
        <v>20000</v>
      </c>
      <c r="J646" s="33"/>
      <c r="K646" s="33"/>
      <c r="L646" s="38" t="s">
        <v>817</v>
      </c>
      <c r="M646" s="33" t="s">
        <v>217</v>
      </c>
      <c r="N646" s="30"/>
      <c r="O646" s="30"/>
      <c r="P646" s="30"/>
    </row>
    <row r="647" spans="1:16" s="30" customFormat="1" ht="72">
      <c r="A647" s="37" t="s">
        <v>213</v>
      </c>
      <c r="B647" s="37" t="s">
        <v>382</v>
      </c>
      <c r="C647" s="38">
        <v>1100401</v>
      </c>
      <c r="D647" s="38">
        <v>1100401003</v>
      </c>
      <c r="E647" s="39">
        <v>10231</v>
      </c>
      <c r="F647" s="38" t="s">
        <v>819</v>
      </c>
      <c r="G647" s="39">
        <v>1</v>
      </c>
      <c r="H647" s="38" t="s">
        <v>820</v>
      </c>
      <c r="I647" s="40">
        <v>20000</v>
      </c>
      <c r="J647" s="38" t="s">
        <v>163</v>
      </c>
      <c r="K647" s="38" t="s">
        <v>169</v>
      </c>
      <c r="L647" s="38" t="s">
        <v>817</v>
      </c>
      <c r="M647" s="38"/>
    </row>
    <row r="648" spans="1:16" s="41" customFormat="1" ht="72">
      <c r="A648" s="32" t="s">
        <v>213</v>
      </c>
      <c r="B648" s="32" t="s">
        <v>382</v>
      </c>
      <c r="C648" s="33">
        <v>1100401</v>
      </c>
      <c r="D648" s="33">
        <v>1100401999</v>
      </c>
      <c r="E648" s="34">
        <v>10234</v>
      </c>
      <c r="F648" s="33" t="s">
        <v>821</v>
      </c>
      <c r="G648" s="35"/>
      <c r="H648" s="33"/>
      <c r="I648" s="36">
        <v>27162.94</v>
      </c>
      <c r="J648" s="33"/>
      <c r="K648" s="33"/>
      <c r="L648" s="38" t="s">
        <v>817</v>
      </c>
      <c r="M648" s="33" t="s">
        <v>217</v>
      </c>
      <c r="N648" s="30"/>
      <c r="O648" s="30"/>
      <c r="P648" s="30"/>
    </row>
    <row r="649" spans="1:16" s="30" customFormat="1" ht="108">
      <c r="A649" s="37" t="s">
        <v>213</v>
      </c>
      <c r="B649" s="37" t="s">
        <v>382</v>
      </c>
      <c r="C649" s="38">
        <v>1100401</v>
      </c>
      <c r="D649" s="38">
        <v>1100401999</v>
      </c>
      <c r="E649" s="39">
        <v>10234</v>
      </c>
      <c r="F649" s="38" t="s">
        <v>821</v>
      </c>
      <c r="G649" s="39">
        <v>1</v>
      </c>
      <c r="H649" s="38" t="s">
        <v>822</v>
      </c>
      <c r="I649" s="40">
        <v>13657.81</v>
      </c>
      <c r="J649" s="38" t="s">
        <v>163</v>
      </c>
      <c r="K649" s="38" t="s">
        <v>169</v>
      </c>
      <c r="L649" s="38" t="s">
        <v>817</v>
      </c>
      <c r="M649" s="38"/>
    </row>
    <row r="650" spans="1:16" s="41" customFormat="1" ht="108">
      <c r="A650" s="37" t="s">
        <v>213</v>
      </c>
      <c r="B650" s="37" t="s">
        <v>382</v>
      </c>
      <c r="C650" s="38">
        <v>1100401</v>
      </c>
      <c r="D650" s="38">
        <v>1100401999</v>
      </c>
      <c r="E650" s="39">
        <v>10234</v>
      </c>
      <c r="F650" s="38" t="s">
        <v>821</v>
      </c>
      <c r="G650" s="39">
        <v>2</v>
      </c>
      <c r="H650" s="38" t="s">
        <v>823</v>
      </c>
      <c r="I650" s="40">
        <v>13505.13</v>
      </c>
      <c r="J650" s="38" t="s">
        <v>163</v>
      </c>
      <c r="K650" s="38" t="s">
        <v>169</v>
      </c>
      <c r="L650" s="38" t="s">
        <v>817</v>
      </c>
      <c r="M650" s="38"/>
      <c r="N650" s="30"/>
      <c r="O650" s="30"/>
      <c r="P650" s="30"/>
    </row>
    <row r="651" spans="1:16" s="30" customFormat="1" ht="72">
      <c r="A651" s="32" t="s">
        <v>213</v>
      </c>
      <c r="B651" s="32" t="s">
        <v>382</v>
      </c>
      <c r="C651" s="33">
        <v>1030102</v>
      </c>
      <c r="D651" s="33">
        <v>1030102999</v>
      </c>
      <c r="E651" s="34">
        <v>10236</v>
      </c>
      <c r="F651" s="33" t="s">
        <v>824</v>
      </c>
      <c r="G651" s="35"/>
      <c r="H651" s="33"/>
      <c r="I651" s="36">
        <v>6000</v>
      </c>
      <c r="J651" s="33"/>
      <c r="K651" s="33"/>
      <c r="L651" s="38" t="s">
        <v>817</v>
      </c>
      <c r="M651" s="33" t="s">
        <v>217</v>
      </c>
    </row>
    <row r="652" spans="1:16" s="41" customFormat="1" ht="72">
      <c r="A652" s="37" t="s">
        <v>213</v>
      </c>
      <c r="B652" s="37" t="s">
        <v>382</v>
      </c>
      <c r="C652" s="38">
        <v>1030102</v>
      </c>
      <c r="D652" s="38">
        <v>1030102999</v>
      </c>
      <c r="E652" s="39">
        <v>10236</v>
      </c>
      <c r="F652" s="38" t="s">
        <v>824</v>
      </c>
      <c r="G652" s="39">
        <v>1</v>
      </c>
      <c r="H652" s="38" t="s">
        <v>825</v>
      </c>
      <c r="I652" s="40">
        <v>1000</v>
      </c>
      <c r="J652" s="38" t="s">
        <v>163</v>
      </c>
      <c r="K652" s="38" t="s">
        <v>162</v>
      </c>
      <c r="L652" s="38" t="s">
        <v>817</v>
      </c>
      <c r="M652" s="38"/>
      <c r="N652" s="30"/>
      <c r="O652" s="30"/>
      <c r="P652" s="30"/>
    </row>
    <row r="653" spans="1:16" s="30" customFormat="1" ht="72">
      <c r="A653" s="37" t="s">
        <v>213</v>
      </c>
      <c r="B653" s="37" t="s">
        <v>382</v>
      </c>
      <c r="C653" s="38">
        <v>1030102</v>
      </c>
      <c r="D653" s="38">
        <v>1030102999</v>
      </c>
      <c r="E653" s="39">
        <v>10236</v>
      </c>
      <c r="F653" s="38" t="s">
        <v>824</v>
      </c>
      <c r="G653" s="39">
        <v>2</v>
      </c>
      <c r="H653" s="38" t="s">
        <v>826</v>
      </c>
      <c r="I653" s="40">
        <v>5000</v>
      </c>
      <c r="J653" s="38" t="s">
        <v>163</v>
      </c>
      <c r="K653" s="38" t="s">
        <v>827</v>
      </c>
      <c r="L653" s="38" t="s">
        <v>817</v>
      </c>
      <c r="M653" s="38"/>
    </row>
    <row r="654" spans="1:16" s="41" customFormat="1" ht="72">
      <c r="A654" s="32" t="s">
        <v>213</v>
      </c>
      <c r="B654" s="32" t="s">
        <v>382</v>
      </c>
      <c r="C654" s="33">
        <v>1030209</v>
      </c>
      <c r="D654" s="33"/>
      <c r="E654" s="34">
        <v>10237</v>
      </c>
      <c r="F654" s="33" t="s">
        <v>828</v>
      </c>
      <c r="G654" s="35"/>
      <c r="H654" s="33"/>
      <c r="I654" s="36">
        <f>1000-513</f>
        <v>487</v>
      </c>
      <c r="J654" s="33"/>
      <c r="K654" s="33"/>
      <c r="L654" s="38" t="s">
        <v>817</v>
      </c>
      <c r="M654" s="33" t="s">
        <v>217</v>
      </c>
      <c r="N654" s="30"/>
      <c r="O654" s="30"/>
      <c r="P654" s="30"/>
    </row>
    <row r="655" spans="1:16" s="30" customFormat="1" ht="72">
      <c r="A655" s="37" t="s">
        <v>213</v>
      </c>
      <c r="B655" s="37" t="s">
        <v>382</v>
      </c>
      <c r="C655" s="38">
        <v>1030209</v>
      </c>
      <c r="D655" s="38"/>
      <c r="E655" s="39">
        <v>10237</v>
      </c>
      <c r="F655" s="38" t="s">
        <v>828</v>
      </c>
      <c r="G655" s="39">
        <v>1</v>
      </c>
      <c r="H655" s="38" t="s">
        <v>829</v>
      </c>
      <c r="I655" s="40">
        <f>1000-513</f>
        <v>487</v>
      </c>
      <c r="J655" s="38" t="s">
        <v>163</v>
      </c>
      <c r="K655" s="38" t="s">
        <v>827</v>
      </c>
      <c r="L655" s="38" t="s">
        <v>817</v>
      </c>
      <c r="M655" s="38"/>
    </row>
    <row r="656" spans="1:16" s="41" customFormat="1" ht="72">
      <c r="A656" s="32" t="s">
        <v>213</v>
      </c>
      <c r="B656" s="32" t="s">
        <v>382</v>
      </c>
      <c r="C656" s="33">
        <v>1030207</v>
      </c>
      <c r="D656" s="33">
        <v>1030207999</v>
      </c>
      <c r="E656" s="34">
        <v>10238</v>
      </c>
      <c r="F656" s="33" t="s">
        <v>830</v>
      </c>
      <c r="G656" s="35"/>
      <c r="H656" s="33"/>
      <c r="I656" s="36">
        <f>2520+513</f>
        <v>3033</v>
      </c>
      <c r="J656" s="33"/>
      <c r="K656" s="33"/>
      <c r="L656" s="38" t="s">
        <v>817</v>
      </c>
      <c r="M656" s="33" t="s">
        <v>217</v>
      </c>
      <c r="N656" s="30"/>
      <c r="O656" s="30"/>
      <c r="P656" s="30"/>
    </row>
    <row r="657" spans="1:16" s="30" customFormat="1" ht="72">
      <c r="A657" s="37" t="s">
        <v>213</v>
      </c>
      <c r="B657" s="37" t="s">
        <v>382</v>
      </c>
      <c r="C657" s="38">
        <v>1030207</v>
      </c>
      <c r="D657" s="38">
        <v>1030207999</v>
      </c>
      <c r="E657" s="39">
        <v>10238</v>
      </c>
      <c r="F657" s="38" t="s">
        <v>830</v>
      </c>
      <c r="G657" s="39">
        <v>1</v>
      </c>
      <c r="H657" s="38" t="s">
        <v>831</v>
      </c>
      <c r="I657" s="40">
        <f>1470+1050</f>
        <v>2520</v>
      </c>
      <c r="J657" s="38" t="s">
        <v>588</v>
      </c>
      <c r="K657" s="38" t="s">
        <v>827</v>
      </c>
      <c r="L657" s="38" t="s">
        <v>817</v>
      </c>
      <c r="M657" s="38"/>
    </row>
    <row r="658" spans="1:16" s="41" customFormat="1" ht="72">
      <c r="A658" s="37" t="s">
        <v>213</v>
      </c>
      <c r="B658" s="37" t="s">
        <v>382</v>
      </c>
      <c r="C658" s="38">
        <v>1030207</v>
      </c>
      <c r="D658" s="38">
        <v>1030207999</v>
      </c>
      <c r="E658" s="39">
        <v>10238</v>
      </c>
      <c r="F658" s="38" t="s">
        <v>830</v>
      </c>
      <c r="G658" s="39">
        <v>2</v>
      </c>
      <c r="H658" s="38" t="s">
        <v>832</v>
      </c>
      <c r="I658" s="40">
        <v>513</v>
      </c>
      <c r="J658" s="48">
        <v>43890</v>
      </c>
      <c r="K658" s="38" t="s">
        <v>827</v>
      </c>
      <c r="L658" s="38" t="s">
        <v>817</v>
      </c>
      <c r="M658" s="38"/>
      <c r="N658" s="30"/>
      <c r="O658" s="30"/>
      <c r="P658" s="30"/>
    </row>
    <row r="659" spans="1:16" s="30" customFormat="1" ht="72">
      <c r="A659" s="32" t="s">
        <v>213</v>
      </c>
      <c r="B659" s="32" t="s">
        <v>355</v>
      </c>
      <c r="C659" s="33">
        <v>1030207</v>
      </c>
      <c r="D659" s="33">
        <v>1030207001</v>
      </c>
      <c r="E659" s="34">
        <v>10242</v>
      </c>
      <c r="F659" s="33" t="s">
        <v>833</v>
      </c>
      <c r="G659" s="35"/>
      <c r="H659" s="33"/>
      <c r="I659" s="36">
        <v>17000</v>
      </c>
      <c r="J659" s="33"/>
      <c r="K659" s="33"/>
      <c r="L659" s="38" t="s">
        <v>817</v>
      </c>
      <c r="M659" s="33" t="s">
        <v>217</v>
      </c>
    </row>
    <row r="660" spans="1:16" s="41" customFormat="1" ht="72">
      <c r="A660" s="37" t="s">
        <v>213</v>
      </c>
      <c r="B660" s="37" t="s">
        <v>355</v>
      </c>
      <c r="C660" s="38">
        <v>1030207</v>
      </c>
      <c r="D660" s="38">
        <v>1030207001</v>
      </c>
      <c r="E660" s="39">
        <v>10242</v>
      </c>
      <c r="F660" s="38" t="s">
        <v>833</v>
      </c>
      <c r="G660" s="39">
        <v>1</v>
      </c>
      <c r="H660" s="38" t="s">
        <v>834</v>
      </c>
      <c r="I660" s="40">
        <v>17000</v>
      </c>
      <c r="J660" s="38" t="s">
        <v>588</v>
      </c>
      <c r="K660" s="38" t="s">
        <v>174</v>
      </c>
      <c r="L660" s="38" t="s">
        <v>817</v>
      </c>
      <c r="M660" s="38"/>
      <c r="N660" s="30"/>
      <c r="O660" s="30"/>
      <c r="P660" s="30"/>
    </row>
    <row r="661" spans="1:16" s="30" customFormat="1" ht="72">
      <c r="A661" s="32" t="s">
        <v>213</v>
      </c>
      <c r="B661" s="32" t="s">
        <v>355</v>
      </c>
      <c r="C661" s="33">
        <v>1020102</v>
      </c>
      <c r="D661" s="33">
        <v>1020102001</v>
      </c>
      <c r="E661" s="34">
        <v>10243</v>
      </c>
      <c r="F661" s="33" t="s">
        <v>835</v>
      </c>
      <c r="G661" s="35"/>
      <c r="H661" s="33"/>
      <c r="I661" s="36">
        <v>180</v>
      </c>
      <c r="J661" s="33"/>
      <c r="K661" s="33"/>
      <c r="L661" s="38" t="s">
        <v>817</v>
      </c>
      <c r="M661" s="33" t="s">
        <v>217</v>
      </c>
    </row>
    <row r="662" spans="1:16" s="41" customFormat="1" ht="72">
      <c r="A662" s="37" t="s">
        <v>213</v>
      </c>
      <c r="B662" s="37" t="s">
        <v>355</v>
      </c>
      <c r="C662" s="38">
        <v>1020102</v>
      </c>
      <c r="D662" s="38">
        <v>1020102001</v>
      </c>
      <c r="E662" s="39">
        <v>10243</v>
      </c>
      <c r="F662" s="38" t="s">
        <v>835</v>
      </c>
      <c r="G662" s="39">
        <v>1</v>
      </c>
      <c r="H662" s="38" t="s">
        <v>836</v>
      </c>
      <c r="I662" s="40">
        <v>180</v>
      </c>
      <c r="J662" s="38" t="s">
        <v>588</v>
      </c>
      <c r="K662" s="38" t="s">
        <v>174</v>
      </c>
      <c r="L662" s="38" t="s">
        <v>817</v>
      </c>
      <c r="M662" s="38"/>
      <c r="N662" s="30"/>
      <c r="O662" s="30"/>
      <c r="P662" s="30"/>
    </row>
    <row r="663" spans="1:16" s="41" customFormat="1" ht="72">
      <c r="A663" s="32" t="s">
        <v>213</v>
      </c>
      <c r="B663" s="32" t="s">
        <v>382</v>
      </c>
      <c r="C663" s="33">
        <v>1030207</v>
      </c>
      <c r="D663" s="33"/>
      <c r="E663" s="34">
        <v>10245</v>
      </c>
      <c r="F663" s="33" t="s">
        <v>837</v>
      </c>
      <c r="G663" s="35"/>
      <c r="H663" s="33"/>
      <c r="I663" s="36">
        <v>22200</v>
      </c>
      <c r="J663" s="33"/>
      <c r="K663" s="33"/>
      <c r="L663" s="38" t="s">
        <v>817</v>
      </c>
      <c r="M663" s="33" t="s">
        <v>217</v>
      </c>
      <c r="N663" s="30"/>
      <c r="O663" s="30"/>
      <c r="P663" s="30"/>
    </row>
    <row r="664" spans="1:16" s="30" customFormat="1" ht="72">
      <c r="A664" s="37" t="s">
        <v>213</v>
      </c>
      <c r="B664" s="37" t="s">
        <v>382</v>
      </c>
      <c r="C664" s="38">
        <v>1030207</v>
      </c>
      <c r="D664" s="38"/>
      <c r="E664" s="39">
        <v>10245</v>
      </c>
      <c r="F664" s="38" t="s">
        <v>837</v>
      </c>
      <c r="G664" s="39">
        <v>1</v>
      </c>
      <c r="H664" s="38" t="s">
        <v>838</v>
      </c>
      <c r="I664" s="40">
        <v>11200</v>
      </c>
      <c r="J664" s="38" t="s">
        <v>462</v>
      </c>
      <c r="K664" s="38" t="s">
        <v>162</v>
      </c>
      <c r="L664" s="38" t="s">
        <v>817</v>
      </c>
      <c r="M664" s="38"/>
    </row>
    <row r="665" spans="1:16" s="41" customFormat="1" ht="72">
      <c r="A665" s="37" t="s">
        <v>213</v>
      </c>
      <c r="B665" s="37" t="s">
        <v>382</v>
      </c>
      <c r="C665" s="38">
        <v>1030207</v>
      </c>
      <c r="D665" s="38"/>
      <c r="E665" s="39">
        <v>10245</v>
      </c>
      <c r="F665" s="38" t="s">
        <v>837</v>
      </c>
      <c r="G665" s="39">
        <v>2</v>
      </c>
      <c r="H665" s="38" t="s">
        <v>839</v>
      </c>
      <c r="I665" s="40">
        <v>11000</v>
      </c>
      <c r="J665" s="38" t="s">
        <v>462</v>
      </c>
      <c r="K665" s="38" t="s">
        <v>162</v>
      </c>
      <c r="L665" s="38" t="s">
        <v>817</v>
      </c>
      <c r="M665" s="38"/>
      <c r="N665" s="30"/>
      <c r="O665" s="30"/>
      <c r="P665" s="30"/>
    </row>
    <row r="666" spans="1:16" s="30" customFormat="1" ht="72">
      <c r="A666" s="32" t="s">
        <v>213</v>
      </c>
      <c r="B666" s="32" t="s">
        <v>382</v>
      </c>
      <c r="C666" s="33">
        <v>1030102</v>
      </c>
      <c r="D666" s="33">
        <v>1030102002</v>
      </c>
      <c r="E666" s="34">
        <v>10246</v>
      </c>
      <c r="F666" s="33" t="s">
        <v>840</v>
      </c>
      <c r="G666" s="35"/>
      <c r="H666" s="33"/>
      <c r="I666" s="36">
        <v>13500</v>
      </c>
      <c r="J666" s="33"/>
      <c r="K666" s="33"/>
      <c r="L666" s="38" t="s">
        <v>817</v>
      </c>
      <c r="M666" s="33" t="s">
        <v>217</v>
      </c>
    </row>
    <row r="667" spans="1:16" s="41" customFormat="1" ht="72">
      <c r="A667" s="37" t="s">
        <v>213</v>
      </c>
      <c r="B667" s="37" t="s">
        <v>382</v>
      </c>
      <c r="C667" s="38">
        <v>1030102</v>
      </c>
      <c r="D667" s="38">
        <v>1030102002</v>
      </c>
      <c r="E667" s="39">
        <v>10246</v>
      </c>
      <c r="F667" s="38" t="s">
        <v>840</v>
      </c>
      <c r="G667" s="39">
        <v>1</v>
      </c>
      <c r="H667" s="38" t="s">
        <v>841</v>
      </c>
      <c r="I667" s="40">
        <v>13500</v>
      </c>
      <c r="J667" s="38" t="s">
        <v>166</v>
      </c>
      <c r="K667" s="38" t="s">
        <v>162</v>
      </c>
      <c r="L667" s="38" t="s">
        <v>817</v>
      </c>
      <c r="M667" s="38"/>
      <c r="N667" s="30"/>
      <c r="O667" s="30"/>
      <c r="P667" s="30"/>
    </row>
    <row r="668" spans="1:16" s="30" customFormat="1" ht="72">
      <c r="A668" s="32" t="s">
        <v>213</v>
      </c>
      <c r="B668" s="32" t="s">
        <v>382</v>
      </c>
      <c r="C668" s="33">
        <v>1030205</v>
      </c>
      <c r="D668" s="33">
        <v>1030205999</v>
      </c>
      <c r="E668" s="34">
        <v>10247</v>
      </c>
      <c r="F668" s="33" t="s">
        <v>842</v>
      </c>
      <c r="G668" s="35"/>
      <c r="H668" s="33"/>
      <c r="I668" s="36">
        <v>4500</v>
      </c>
      <c r="J668" s="33"/>
      <c r="K668" s="33"/>
      <c r="L668" s="38" t="s">
        <v>817</v>
      </c>
      <c r="M668" s="33" t="s">
        <v>217</v>
      </c>
    </row>
    <row r="669" spans="1:16" s="41" customFormat="1" ht="72">
      <c r="A669" s="37" t="s">
        <v>213</v>
      </c>
      <c r="B669" s="37" t="s">
        <v>382</v>
      </c>
      <c r="C669" s="38">
        <v>1030205</v>
      </c>
      <c r="D669" s="38">
        <v>1030205999</v>
      </c>
      <c r="E669" s="39">
        <v>10247</v>
      </c>
      <c r="F669" s="38" t="s">
        <v>842</v>
      </c>
      <c r="G669" s="39">
        <v>1</v>
      </c>
      <c r="H669" s="38" t="s">
        <v>843</v>
      </c>
      <c r="I669" s="40">
        <v>4500</v>
      </c>
      <c r="J669" s="38" t="s">
        <v>163</v>
      </c>
      <c r="K669" s="38" t="s">
        <v>827</v>
      </c>
      <c r="L669" s="38" t="s">
        <v>817</v>
      </c>
      <c r="M669" s="38"/>
      <c r="N669" s="30"/>
      <c r="O669" s="30"/>
      <c r="P669" s="30"/>
    </row>
    <row r="670" spans="1:16" s="30" customFormat="1" ht="72">
      <c r="A670" s="32" t="s">
        <v>213</v>
      </c>
      <c r="B670" s="32" t="s">
        <v>382</v>
      </c>
      <c r="C670" s="33">
        <v>1030213</v>
      </c>
      <c r="D670" s="33"/>
      <c r="E670" s="34">
        <v>10248</v>
      </c>
      <c r="F670" s="33" t="s">
        <v>844</v>
      </c>
      <c r="G670" s="35"/>
      <c r="H670" s="33"/>
      <c r="I670" s="36">
        <v>180</v>
      </c>
      <c r="J670" s="33"/>
      <c r="K670" s="33"/>
      <c r="L670" s="38" t="s">
        <v>817</v>
      </c>
      <c r="M670" s="33" t="s">
        <v>217</v>
      </c>
    </row>
    <row r="671" spans="1:16" s="41" customFormat="1" ht="72">
      <c r="A671" s="37" t="s">
        <v>213</v>
      </c>
      <c r="B671" s="37" t="s">
        <v>382</v>
      </c>
      <c r="C671" s="38">
        <v>1030213</v>
      </c>
      <c r="D671" s="38"/>
      <c r="E671" s="39">
        <v>10248</v>
      </c>
      <c r="F671" s="38" t="s">
        <v>844</v>
      </c>
      <c r="G671" s="39">
        <v>1</v>
      </c>
      <c r="H671" s="38" t="s">
        <v>845</v>
      </c>
      <c r="I671" s="40">
        <v>180</v>
      </c>
      <c r="J671" s="38" t="s">
        <v>166</v>
      </c>
      <c r="K671" s="38" t="s">
        <v>827</v>
      </c>
      <c r="L671" s="38" t="s">
        <v>817</v>
      </c>
      <c r="M671" s="38"/>
      <c r="N671" s="30"/>
      <c r="O671" s="30"/>
      <c r="P671" s="30"/>
    </row>
    <row r="672" spans="1:16" s="30" customFormat="1" ht="72">
      <c r="A672" s="32" t="s">
        <v>213</v>
      </c>
      <c r="B672" s="32" t="s">
        <v>382</v>
      </c>
      <c r="C672" s="33">
        <v>1030205</v>
      </c>
      <c r="D672" s="33">
        <v>1030205004</v>
      </c>
      <c r="E672" s="34">
        <v>10251</v>
      </c>
      <c r="F672" s="33" t="s">
        <v>846</v>
      </c>
      <c r="G672" s="35"/>
      <c r="H672" s="33"/>
      <c r="I672" s="36">
        <f>271500+2653.2</f>
        <v>274153.2</v>
      </c>
      <c r="J672" s="33"/>
      <c r="K672" s="33"/>
      <c r="L672" s="38" t="s">
        <v>817</v>
      </c>
      <c r="M672" s="33" t="s">
        <v>217</v>
      </c>
    </row>
    <row r="673" spans="1:16" s="41" customFormat="1" ht="72">
      <c r="A673" s="37" t="s">
        <v>213</v>
      </c>
      <c r="B673" s="37" t="s">
        <v>382</v>
      </c>
      <c r="C673" s="38">
        <v>1030205</v>
      </c>
      <c r="D673" s="38">
        <v>1030205004</v>
      </c>
      <c r="E673" s="39">
        <v>10251</v>
      </c>
      <c r="F673" s="38" t="s">
        <v>846</v>
      </c>
      <c r="G673" s="39">
        <v>1</v>
      </c>
      <c r="H673" s="38" t="s">
        <v>847</v>
      </c>
      <c r="I673" s="40">
        <v>106000</v>
      </c>
      <c r="J673" s="38" t="s">
        <v>166</v>
      </c>
      <c r="K673" s="38" t="s">
        <v>174</v>
      </c>
      <c r="L673" s="38" t="s">
        <v>817</v>
      </c>
      <c r="M673" s="38"/>
      <c r="N673" s="30"/>
      <c r="O673" s="30"/>
      <c r="P673" s="30"/>
    </row>
    <row r="674" spans="1:16" s="30" customFormat="1" ht="72">
      <c r="A674" s="37" t="s">
        <v>213</v>
      </c>
      <c r="B674" s="37" t="s">
        <v>382</v>
      </c>
      <c r="C674" s="38">
        <v>1030205</v>
      </c>
      <c r="D674" s="38">
        <v>1030205004</v>
      </c>
      <c r="E674" s="39">
        <v>10251</v>
      </c>
      <c r="F674" s="38" t="s">
        <v>846</v>
      </c>
      <c r="G674" s="39">
        <v>2</v>
      </c>
      <c r="H674" s="38" t="s">
        <v>848</v>
      </c>
      <c r="I674" s="40">
        <f>165500+2653.2</f>
        <v>168153.2</v>
      </c>
      <c r="J674" s="38" t="s">
        <v>166</v>
      </c>
      <c r="K674" s="38" t="s">
        <v>174</v>
      </c>
      <c r="L674" s="38" t="s">
        <v>817</v>
      </c>
      <c r="M674" s="38"/>
    </row>
    <row r="675" spans="1:16" s="41" customFormat="1" ht="72">
      <c r="A675" s="32" t="s">
        <v>213</v>
      </c>
      <c r="B675" s="32" t="s">
        <v>382</v>
      </c>
      <c r="C675" s="33">
        <v>1030205</v>
      </c>
      <c r="D675" s="33">
        <v>1030205006</v>
      </c>
      <c r="E675" s="34">
        <v>10252</v>
      </c>
      <c r="F675" s="33" t="s">
        <v>849</v>
      </c>
      <c r="G675" s="35"/>
      <c r="H675" s="33"/>
      <c r="I675" s="36">
        <v>21200</v>
      </c>
      <c r="J675" s="33"/>
      <c r="K675" s="33"/>
      <c r="L675" s="38" t="s">
        <v>817</v>
      </c>
      <c r="M675" s="33" t="s">
        <v>217</v>
      </c>
      <c r="N675" s="30"/>
      <c r="O675" s="30"/>
      <c r="P675" s="30"/>
    </row>
    <row r="676" spans="1:16" s="30" customFormat="1" ht="108">
      <c r="A676" s="37" t="s">
        <v>213</v>
      </c>
      <c r="B676" s="37" t="s">
        <v>382</v>
      </c>
      <c r="C676" s="38">
        <v>1030205</v>
      </c>
      <c r="D676" s="38">
        <v>1030205006</v>
      </c>
      <c r="E676" s="39">
        <v>10252</v>
      </c>
      <c r="F676" s="38" t="s">
        <v>849</v>
      </c>
      <c r="G676" s="39">
        <v>1</v>
      </c>
      <c r="H676" s="38" t="s">
        <v>850</v>
      </c>
      <c r="I676" s="40">
        <v>14000</v>
      </c>
      <c r="J676" s="38" t="s">
        <v>588</v>
      </c>
      <c r="K676" s="38" t="s">
        <v>174</v>
      </c>
      <c r="L676" s="38" t="s">
        <v>817</v>
      </c>
      <c r="M676" s="38"/>
    </row>
    <row r="677" spans="1:16" s="41" customFormat="1" ht="72">
      <c r="A677" s="37" t="s">
        <v>213</v>
      </c>
      <c r="B677" s="37" t="s">
        <v>382</v>
      </c>
      <c r="C677" s="38">
        <v>1030205</v>
      </c>
      <c r="D677" s="38">
        <v>1030205006</v>
      </c>
      <c r="E677" s="39">
        <v>10252</v>
      </c>
      <c r="F677" s="38" t="s">
        <v>849</v>
      </c>
      <c r="G677" s="39">
        <v>2</v>
      </c>
      <c r="H677" s="38" t="s">
        <v>851</v>
      </c>
      <c r="I677" s="40">
        <v>7200</v>
      </c>
      <c r="J677" s="38" t="s">
        <v>163</v>
      </c>
      <c r="K677" s="38" t="s">
        <v>174</v>
      </c>
      <c r="L677" s="38" t="s">
        <v>817</v>
      </c>
      <c r="M677" s="38"/>
      <c r="N677" s="30"/>
      <c r="O677" s="30"/>
      <c r="P677" s="30"/>
    </row>
    <row r="678" spans="1:16" s="30" customFormat="1" ht="72">
      <c r="A678" s="32" t="s">
        <v>213</v>
      </c>
      <c r="B678" s="32" t="s">
        <v>382</v>
      </c>
      <c r="C678" s="33">
        <v>1030205</v>
      </c>
      <c r="D678" s="33">
        <v>1030205005</v>
      </c>
      <c r="E678" s="34">
        <v>10253</v>
      </c>
      <c r="F678" s="33" t="s">
        <v>852</v>
      </c>
      <c r="G678" s="35"/>
      <c r="H678" s="33"/>
      <c r="I678" s="36">
        <v>29300</v>
      </c>
      <c r="J678" s="33"/>
      <c r="K678" s="33"/>
      <c r="L678" s="38" t="s">
        <v>817</v>
      </c>
      <c r="M678" s="33" t="s">
        <v>217</v>
      </c>
    </row>
    <row r="679" spans="1:16" s="41" customFormat="1" ht="72">
      <c r="A679" s="37" t="s">
        <v>213</v>
      </c>
      <c r="B679" s="37" t="s">
        <v>382</v>
      </c>
      <c r="C679" s="38">
        <v>1030205</v>
      </c>
      <c r="D679" s="38">
        <v>1030205005</v>
      </c>
      <c r="E679" s="39">
        <v>10253</v>
      </c>
      <c r="F679" s="38" t="s">
        <v>852</v>
      </c>
      <c r="G679" s="39">
        <v>1</v>
      </c>
      <c r="H679" s="38" t="s">
        <v>853</v>
      </c>
      <c r="I679" s="40">
        <v>22000</v>
      </c>
      <c r="J679" s="38" t="s">
        <v>163</v>
      </c>
      <c r="K679" s="38" t="s">
        <v>174</v>
      </c>
      <c r="L679" s="38" t="s">
        <v>817</v>
      </c>
      <c r="M679" s="38"/>
      <c r="N679" s="30"/>
      <c r="O679" s="30"/>
      <c r="P679" s="30"/>
    </row>
    <row r="680" spans="1:16" s="30" customFormat="1" ht="144">
      <c r="A680" s="37" t="s">
        <v>213</v>
      </c>
      <c r="B680" s="37" t="s">
        <v>382</v>
      </c>
      <c r="C680" s="38">
        <v>1030205</v>
      </c>
      <c r="D680" s="38">
        <v>1030205005</v>
      </c>
      <c r="E680" s="39">
        <v>10253</v>
      </c>
      <c r="F680" s="38" t="s">
        <v>852</v>
      </c>
      <c r="G680" s="39">
        <v>2</v>
      </c>
      <c r="H680" s="38" t="s">
        <v>854</v>
      </c>
      <c r="I680" s="40">
        <v>7300</v>
      </c>
      <c r="J680" s="38" t="s">
        <v>163</v>
      </c>
      <c r="K680" s="38" t="s">
        <v>174</v>
      </c>
      <c r="L680" s="38" t="s">
        <v>817</v>
      </c>
      <c r="M680" s="38"/>
    </row>
    <row r="681" spans="1:16" s="41" customFormat="1" ht="72">
      <c r="A681" s="32" t="s">
        <v>213</v>
      </c>
      <c r="B681" s="32" t="s">
        <v>382</v>
      </c>
      <c r="C681" s="33">
        <v>1030205</v>
      </c>
      <c r="D681" s="33"/>
      <c r="E681" s="34">
        <v>10254</v>
      </c>
      <c r="F681" s="33" t="s">
        <v>855</v>
      </c>
      <c r="G681" s="35"/>
      <c r="H681" s="33"/>
      <c r="I681" s="36">
        <v>180000</v>
      </c>
      <c r="J681" s="33"/>
      <c r="K681" s="33"/>
      <c r="L681" s="38" t="s">
        <v>817</v>
      </c>
      <c r="M681" s="33" t="s">
        <v>217</v>
      </c>
      <c r="N681" s="30"/>
      <c r="O681" s="30"/>
      <c r="P681" s="30"/>
    </row>
    <row r="682" spans="1:16" s="30" customFormat="1" ht="72">
      <c r="A682" s="37" t="s">
        <v>213</v>
      </c>
      <c r="B682" s="37" t="s">
        <v>382</v>
      </c>
      <c r="C682" s="38">
        <v>1030205</v>
      </c>
      <c r="D682" s="38"/>
      <c r="E682" s="39">
        <v>10254</v>
      </c>
      <c r="F682" s="38" t="s">
        <v>855</v>
      </c>
      <c r="G682" s="39">
        <v>1</v>
      </c>
      <c r="H682" s="38" t="s">
        <v>856</v>
      </c>
      <c r="I682" s="40">
        <v>180000</v>
      </c>
      <c r="J682" s="38" t="s">
        <v>163</v>
      </c>
      <c r="K682" s="38" t="s">
        <v>174</v>
      </c>
      <c r="L682" s="38" t="s">
        <v>817</v>
      </c>
      <c r="M682" s="38"/>
    </row>
    <row r="683" spans="1:16" s="41" customFormat="1" ht="72">
      <c r="A683" s="32" t="s">
        <v>857</v>
      </c>
      <c r="B683" s="32" t="s">
        <v>382</v>
      </c>
      <c r="C683" s="33">
        <v>1030213</v>
      </c>
      <c r="D683" s="33"/>
      <c r="E683" s="34">
        <v>10255</v>
      </c>
      <c r="F683" s="33" t="s">
        <v>858</v>
      </c>
      <c r="G683" s="35"/>
      <c r="H683" s="33"/>
      <c r="I683" s="36">
        <v>3400</v>
      </c>
      <c r="J683" s="33"/>
      <c r="K683" s="33"/>
      <c r="L683" s="38" t="s">
        <v>817</v>
      </c>
      <c r="M683" s="33" t="s">
        <v>217</v>
      </c>
      <c r="N683" s="30"/>
      <c r="O683" s="30"/>
      <c r="P683" s="30"/>
    </row>
    <row r="684" spans="1:16" s="30" customFormat="1" ht="72">
      <c r="A684" s="37" t="s">
        <v>857</v>
      </c>
      <c r="B684" s="37" t="s">
        <v>382</v>
      </c>
      <c r="C684" s="38">
        <v>1030213</v>
      </c>
      <c r="D684" s="38"/>
      <c r="E684" s="39">
        <v>10255</v>
      </c>
      <c r="F684" s="38" t="s">
        <v>858</v>
      </c>
      <c r="G684" s="39">
        <v>1</v>
      </c>
      <c r="H684" s="38" t="s">
        <v>859</v>
      </c>
      <c r="I684" s="40">
        <v>3400</v>
      </c>
      <c r="J684" s="44">
        <v>44196</v>
      </c>
      <c r="K684" s="38" t="s">
        <v>827</v>
      </c>
      <c r="L684" s="38" t="s">
        <v>817</v>
      </c>
      <c r="M684" s="38"/>
    </row>
    <row r="685" spans="1:16" s="41" customFormat="1" ht="72">
      <c r="A685" s="32" t="s">
        <v>213</v>
      </c>
      <c r="B685" s="32" t="s">
        <v>355</v>
      </c>
      <c r="C685" s="33">
        <v>1020106</v>
      </c>
      <c r="D685" s="33">
        <v>1020106001</v>
      </c>
      <c r="E685" s="34">
        <v>10256</v>
      </c>
      <c r="F685" s="33" t="s">
        <v>860</v>
      </c>
      <c r="G685" s="35"/>
      <c r="H685" s="33"/>
      <c r="I685" s="36">
        <v>210000</v>
      </c>
      <c r="J685" s="33"/>
      <c r="K685" s="32"/>
      <c r="L685" s="38" t="s">
        <v>817</v>
      </c>
      <c r="M685" s="33" t="s">
        <v>217</v>
      </c>
      <c r="N685" s="30"/>
      <c r="O685" s="30"/>
      <c r="P685" s="30"/>
    </row>
    <row r="686" spans="1:16" s="30" customFormat="1" ht="72">
      <c r="A686" s="37" t="s">
        <v>213</v>
      </c>
      <c r="B686" s="37" t="s">
        <v>355</v>
      </c>
      <c r="C686" s="38">
        <v>1020106</v>
      </c>
      <c r="D686" s="38">
        <v>1020106001</v>
      </c>
      <c r="E686" s="39">
        <v>10256</v>
      </c>
      <c r="F686" s="38" t="s">
        <v>860</v>
      </c>
      <c r="G686" s="39">
        <v>1</v>
      </c>
      <c r="H686" s="38" t="s">
        <v>861</v>
      </c>
      <c r="I686" s="40">
        <v>210000</v>
      </c>
      <c r="J686" s="38" t="s">
        <v>163</v>
      </c>
      <c r="K686" s="38" t="s">
        <v>174</v>
      </c>
      <c r="L686" s="38" t="s">
        <v>817</v>
      </c>
      <c r="M686" s="38"/>
    </row>
    <row r="687" spans="1:16" s="41" customFormat="1" ht="72">
      <c r="A687" s="32" t="s">
        <v>213</v>
      </c>
      <c r="B687" s="32" t="s">
        <v>382</v>
      </c>
      <c r="C687" s="33">
        <v>1030213</v>
      </c>
      <c r="D687" s="33"/>
      <c r="E687" s="34">
        <v>10257</v>
      </c>
      <c r="F687" s="33" t="s">
        <v>862</v>
      </c>
      <c r="G687" s="35"/>
      <c r="H687" s="33"/>
      <c r="I687" s="36">
        <f>465000-2653.2</f>
        <v>462346.8</v>
      </c>
      <c r="J687" s="33"/>
      <c r="K687" s="33"/>
      <c r="L687" s="38" t="s">
        <v>817</v>
      </c>
      <c r="M687" s="33" t="s">
        <v>217</v>
      </c>
      <c r="N687" s="30"/>
      <c r="O687" s="30"/>
      <c r="P687" s="30"/>
    </row>
    <row r="688" spans="1:16" s="30" customFormat="1" ht="72">
      <c r="A688" s="37" t="s">
        <v>213</v>
      </c>
      <c r="B688" s="37" t="s">
        <v>382</v>
      </c>
      <c r="C688" s="38">
        <v>1030213</v>
      </c>
      <c r="D688" s="38"/>
      <c r="E688" s="39">
        <v>10257</v>
      </c>
      <c r="F688" s="38" t="s">
        <v>862</v>
      </c>
      <c r="G688" s="39">
        <v>1</v>
      </c>
      <c r="H688" s="38" t="s">
        <v>863</v>
      </c>
      <c r="I688" s="40">
        <f>465000-2653.2</f>
        <v>462346.8</v>
      </c>
      <c r="J688" s="38" t="s">
        <v>163</v>
      </c>
      <c r="K688" s="38" t="s">
        <v>864</v>
      </c>
      <c r="L688" s="38" t="s">
        <v>817</v>
      </c>
      <c r="M688" s="38"/>
    </row>
    <row r="689" spans="1:16" s="41" customFormat="1" ht="72">
      <c r="A689" s="32" t="s">
        <v>213</v>
      </c>
      <c r="B689" s="32" t="s">
        <v>382</v>
      </c>
      <c r="C689" s="33">
        <v>1030213</v>
      </c>
      <c r="D689" s="33"/>
      <c r="E689" s="34">
        <v>10258</v>
      </c>
      <c r="F689" s="33" t="s">
        <v>865</v>
      </c>
      <c r="G689" s="35"/>
      <c r="H689" s="33"/>
      <c r="I689" s="36">
        <v>10000</v>
      </c>
      <c r="J689" s="33"/>
      <c r="K689" s="33"/>
      <c r="L689" s="38" t="s">
        <v>817</v>
      </c>
      <c r="M689" s="33" t="s">
        <v>217</v>
      </c>
      <c r="N689" s="30"/>
      <c r="O689" s="30"/>
      <c r="P689" s="30"/>
    </row>
    <row r="690" spans="1:16" s="41" customFormat="1" ht="72">
      <c r="A690" s="37" t="s">
        <v>213</v>
      </c>
      <c r="B690" s="37" t="s">
        <v>382</v>
      </c>
      <c r="C690" s="38">
        <v>1030213</v>
      </c>
      <c r="D690" s="38"/>
      <c r="E690" s="39">
        <v>10258</v>
      </c>
      <c r="F690" s="38" t="s">
        <v>865</v>
      </c>
      <c r="G690" s="39">
        <v>1</v>
      </c>
      <c r="H690" s="38" t="s">
        <v>866</v>
      </c>
      <c r="I690" s="40">
        <v>10000</v>
      </c>
      <c r="J690" s="38" t="s">
        <v>166</v>
      </c>
      <c r="K690" s="38" t="s">
        <v>864</v>
      </c>
      <c r="L690" s="38" t="s">
        <v>817</v>
      </c>
      <c r="M690" s="38"/>
      <c r="N690" s="30"/>
      <c r="O690" s="30"/>
      <c r="P690" s="30"/>
    </row>
    <row r="691" spans="1:16" s="30" customFormat="1" ht="72">
      <c r="A691" s="32" t="s">
        <v>213</v>
      </c>
      <c r="B691" s="32" t="s">
        <v>867</v>
      </c>
      <c r="C691" s="33">
        <v>1030209</v>
      </c>
      <c r="D691" s="33"/>
      <c r="E691" s="34">
        <v>10263</v>
      </c>
      <c r="F691" s="33" t="s">
        <v>868</v>
      </c>
      <c r="G691" s="35"/>
      <c r="H691" s="33"/>
      <c r="I691" s="36">
        <v>11034</v>
      </c>
      <c r="J691" s="33"/>
      <c r="K691" s="32"/>
      <c r="L691" s="38" t="s">
        <v>817</v>
      </c>
      <c r="M691" s="33" t="s">
        <v>217</v>
      </c>
    </row>
    <row r="692" spans="1:16" s="41" customFormat="1" ht="72">
      <c r="A692" s="37" t="s">
        <v>213</v>
      </c>
      <c r="B692" s="37" t="s">
        <v>867</v>
      </c>
      <c r="C692" s="38">
        <v>1030209</v>
      </c>
      <c r="D692" s="38"/>
      <c r="E692" s="39">
        <v>10263</v>
      </c>
      <c r="F692" s="38" t="s">
        <v>868</v>
      </c>
      <c r="G692" s="39">
        <v>1</v>
      </c>
      <c r="H692" s="38" t="s">
        <v>869</v>
      </c>
      <c r="I692" s="40">
        <v>10534</v>
      </c>
      <c r="J692" s="38" t="s">
        <v>163</v>
      </c>
      <c r="K692" s="38" t="s">
        <v>174</v>
      </c>
      <c r="L692" s="38" t="s">
        <v>817</v>
      </c>
      <c r="M692" s="38"/>
      <c r="N692" s="30"/>
      <c r="O692" s="30"/>
      <c r="P692" s="30"/>
    </row>
    <row r="693" spans="1:16" s="30" customFormat="1" ht="72">
      <c r="A693" s="37" t="s">
        <v>213</v>
      </c>
      <c r="B693" s="37" t="s">
        <v>867</v>
      </c>
      <c r="C693" s="38">
        <v>1030209</v>
      </c>
      <c r="D693" s="38"/>
      <c r="E693" s="39">
        <v>10263</v>
      </c>
      <c r="F693" s="38" t="s">
        <v>868</v>
      </c>
      <c r="G693" s="39">
        <v>2</v>
      </c>
      <c r="H693" s="38" t="s">
        <v>870</v>
      </c>
      <c r="I693" s="40">
        <v>500</v>
      </c>
      <c r="J693" s="38" t="s">
        <v>163</v>
      </c>
      <c r="K693" s="38" t="s">
        <v>871</v>
      </c>
      <c r="L693" s="38" t="s">
        <v>817</v>
      </c>
      <c r="M693" s="38"/>
    </row>
    <row r="694" spans="1:16" s="41" customFormat="1" ht="72">
      <c r="A694" s="32" t="s">
        <v>213</v>
      </c>
      <c r="B694" s="32" t="s">
        <v>382</v>
      </c>
      <c r="C694" s="33">
        <v>1030102</v>
      </c>
      <c r="D694" s="33">
        <v>1030102999</v>
      </c>
      <c r="E694" s="34">
        <v>10265</v>
      </c>
      <c r="F694" s="33" t="s">
        <v>872</v>
      </c>
      <c r="G694" s="35"/>
      <c r="H694" s="33"/>
      <c r="I694" s="36">
        <f>500-494.06</f>
        <v>5.9399999999999977</v>
      </c>
      <c r="J694" s="33"/>
      <c r="K694" s="32"/>
      <c r="L694" s="38" t="s">
        <v>817</v>
      </c>
      <c r="M694" s="33" t="s">
        <v>217</v>
      </c>
      <c r="N694" s="30"/>
      <c r="O694" s="30"/>
      <c r="P694" s="30"/>
    </row>
    <row r="695" spans="1:16" s="30" customFormat="1" ht="72">
      <c r="A695" s="37" t="s">
        <v>213</v>
      </c>
      <c r="B695" s="37" t="s">
        <v>382</v>
      </c>
      <c r="C695" s="38">
        <v>1030102</v>
      </c>
      <c r="D695" s="38">
        <v>1030102999</v>
      </c>
      <c r="E695" s="39">
        <v>10265</v>
      </c>
      <c r="F695" s="38" t="s">
        <v>872</v>
      </c>
      <c r="G695" s="39">
        <v>1</v>
      </c>
      <c r="H695" s="38" t="s">
        <v>873</v>
      </c>
      <c r="I695" s="40">
        <v>5.94</v>
      </c>
      <c r="J695" s="38" t="s">
        <v>163</v>
      </c>
      <c r="K695" s="38" t="s">
        <v>871</v>
      </c>
      <c r="L695" s="38" t="s">
        <v>817</v>
      </c>
      <c r="M695" s="38"/>
    </row>
    <row r="696" spans="1:16" s="41" customFormat="1" ht="72">
      <c r="A696" s="32" t="s">
        <v>213</v>
      </c>
      <c r="B696" s="32" t="s">
        <v>867</v>
      </c>
      <c r="C696" s="33">
        <v>1030209</v>
      </c>
      <c r="D696" s="33"/>
      <c r="E696" s="34">
        <v>10292</v>
      </c>
      <c r="F696" s="33" t="s">
        <v>874</v>
      </c>
      <c r="G696" s="35"/>
      <c r="H696" s="33"/>
      <c r="I696" s="36">
        <v>27000</v>
      </c>
      <c r="J696" s="33"/>
      <c r="K696" s="33"/>
      <c r="L696" s="38" t="s">
        <v>817</v>
      </c>
      <c r="M696" s="33" t="s">
        <v>217</v>
      </c>
      <c r="N696" s="30"/>
      <c r="O696" s="30"/>
      <c r="P696" s="30"/>
    </row>
    <row r="697" spans="1:16" s="30" customFormat="1" ht="72">
      <c r="A697" s="37" t="s">
        <v>213</v>
      </c>
      <c r="B697" s="37" t="s">
        <v>867</v>
      </c>
      <c r="C697" s="38">
        <v>1030209</v>
      </c>
      <c r="D697" s="38"/>
      <c r="E697" s="39">
        <v>10292</v>
      </c>
      <c r="F697" s="38" t="s">
        <v>874</v>
      </c>
      <c r="G697" s="39">
        <v>1</v>
      </c>
      <c r="H697" s="38" t="s">
        <v>875</v>
      </c>
      <c r="I697" s="40">
        <v>27000</v>
      </c>
      <c r="J697" s="38" t="s">
        <v>163</v>
      </c>
      <c r="K697" s="38" t="s">
        <v>174</v>
      </c>
      <c r="L697" s="38" t="s">
        <v>817</v>
      </c>
      <c r="M697" s="38"/>
    </row>
    <row r="698" spans="1:16" s="41" customFormat="1" ht="72">
      <c r="A698" s="32" t="s">
        <v>213</v>
      </c>
      <c r="B698" s="32" t="s">
        <v>867</v>
      </c>
      <c r="C698" s="33">
        <v>1030209</v>
      </c>
      <c r="D698" s="33">
        <v>1030209009</v>
      </c>
      <c r="E698" s="34">
        <v>10296</v>
      </c>
      <c r="F698" s="33" t="s">
        <v>876</v>
      </c>
      <c r="G698" s="35"/>
      <c r="H698" s="33"/>
      <c r="I698" s="36">
        <v>29300</v>
      </c>
      <c r="J698" s="33"/>
      <c r="K698" s="33"/>
      <c r="L698" s="38" t="s">
        <v>817</v>
      </c>
      <c r="M698" s="33" t="s">
        <v>217</v>
      </c>
      <c r="N698" s="30"/>
      <c r="O698" s="30"/>
      <c r="P698" s="30"/>
    </row>
    <row r="699" spans="1:16" s="30" customFormat="1" ht="108">
      <c r="A699" s="37" t="s">
        <v>213</v>
      </c>
      <c r="B699" s="37" t="s">
        <v>867</v>
      </c>
      <c r="C699" s="38">
        <v>1030209</v>
      </c>
      <c r="D699" s="38">
        <v>1030209009</v>
      </c>
      <c r="E699" s="39">
        <v>10296</v>
      </c>
      <c r="F699" s="38" t="s">
        <v>876</v>
      </c>
      <c r="G699" s="39">
        <v>1</v>
      </c>
      <c r="H699" s="38" t="s">
        <v>877</v>
      </c>
      <c r="I699" s="40">
        <v>29300</v>
      </c>
      <c r="J699" s="38" t="s">
        <v>462</v>
      </c>
      <c r="K699" s="38" t="s">
        <v>179</v>
      </c>
      <c r="L699" s="38" t="s">
        <v>817</v>
      </c>
      <c r="M699" s="38"/>
    </row>
    <row r="700" spans="1:16" s="41" customFormat="1" ht="72">
      <c r="A700" s="32" t="s">
        <v>213</v>
      </c>
      <c r="B700" s="32" t="s">
        <v>867</v>
      </c>
      <c r="C700" s="33">
        <v>1030209</v>
      </c>
      <c r="D700" s="33"/>
      <c r="E700" s="34">
        <v>10297</v>
      </c>
      <c r="F700" s="33" t="s">
        <v>878</v>
      </c>
      <c r="G700" s="35"/>
      <c r="H700" s="33"/>
      <c r="I700" s="36">
        <v>3000</v>
      </c>
      <c r="J700" s="33"/>
      <c r="K700" s="33"/>
      <c r="L700" s="38" t="s">
        <v>817</v>
      </c>
      <c r="M700" s="33" t="s">
        <v>217</v>
      </c>
      <c r="N700" s="30"/>
      <c r="O700" s="30"/>
      <c r="P700" s="30"/>
    </row>
    <row r="701" spans="1:16" s="30" customFormat="1" ht="72">
      <c r="A701" s="37" t="s">
        <v>213</v>
      </c>
      <c r="B701" s="37" t="s">
        <v>867</v>
      </c>
      <c r="C701" s="38">
        <v>1030209</v>
      </c>
      <c r="D701" s="38"/>
      <c r="E701" s="39">
        <v>10297</v>
      </c>
      <c r="F701" s="38" t="s">
        <v>878</v>
      </c>
      <c r="G701" s="39">
        <v>1</v>
      </c>
      <c r="H701" s="38" t="s">
        <v>879</v>
      </c>
      <c r="I701" s="40">
        <v>3000</v>
      </c>
      <c r="J701" s="38" t="s">
        <v>163</v>
      </c>
      <c r="K701" s="38" t="s">
        <v>174</v>
      </c>
      <c r="L701" s="38" t="s">
        <v>817</v>
      </c>
      <c r="M701" s="38"/>
    </row>
    <row r="702" spans="1:16" s="41" customFormat="1" ht="72">
      <c r="A702" s="32" t="s">
        <v>213</v>
      </c>
      <c r="B702" s="32" t="s">
        <v>867</v>
      </c>
      <c r="C702" s="33">
        <v>1030209</v>
      </c>
      <c r="D702" s="33"/>
      <c r="E702" s="34">
        <v>10298</v>
      </c>
      <c r="F702" s="33" t="s">
        <v>880</v>
      </c>
      <c r="G702" s="35"/>
      <c r="H702" s="33"/>
      <c r="I702" s="36">
        <v>157020.44</v>
      </c>
      <c r="J702" s="33"/>
      <c r="K702" s="33"/>
      <c r="L702" s="38" t="s">
        <v>817</v>
      </c>
      <c r="M702" s="33" t="s">
        <v>217</v>
      </c>
      <c r="N702" s="30"/>
      <c r="O702" s="30"/>
      <c r="P702" s="30"/>
    </row>
    <row r="703" spans="1:16" s="30" customFormat="1" ht="72">
      <c r="A703" s="37" t="s">
        <v>213</v>
      </c>
      <c r="B703" s="37" t="s">
        <v>867</v>
      </c>
      <c r="C703" s="38">
        <v>1030209</v>
      </c>
      <c r="D703" s="38"/>
      <c r="E703" s="39">
        <v>10298</v>
      </c>
      <c r="F703" s="38" t="s">
        <v>880</v>
      </c>
      <c r="G703" s="39">
        <v>1</v>
      </c>
      <c r="H703" s="38" t="s">
        <v>881</v>
      </c>
      <c r="I703" s="40">
        <v>2075.44</v>
      </c>
      <c r="J703" s="38" t="s">
        <v>588</v>
      </c>
      <c r="K703" s="38" t="s">
        <v>162</v>
      </c>
      <c r="L703" s="38" t="s">
        <v>817</v>
      </c>
      <c r="M703" s="38"/>
    </row>
    <row r="704" spans="1:16" s="41" customFormat="1" ht="108">
      <c r="A704" s="37" t="s">
        <v>213</v>
      </c>
      <c r="B704" s="37" t="s">
        <v>867</v>
      </c>
      <c r="C704" s="38">
        <v>1030209</v>
      </c>
      <c r="D704" s="38"/>
      <c r="E704" s="39">
        <v>10298</v>
      </c>
      <c r="F704" s="38" t="s">
        <v>880</v>
      </c>
      <c r="G704" s="39">
        <v>2</v>
      </c>
      <c r="H704" s="38" t="s">
        <v>882</v>
      </c>
      <c r="I704" s="40">
        <v>151680</v>
      </c>
      <c r="J704" s="38" t="s">
        <v>588</v>
      </c>
      <c r="K704" s="38" t="s">
        <v>883</v>
      </c>
      <c r="L704" s="38" t="s">
        <v>817</v>
      </c>
      <c r="M704" s="38"/>
      <c r="N704" s="30"/>
      <c r="O704" s="30"/>
      <c r="P704" s="30"/>
    </row>
    <row r="705" spans="1:16" s="30" customFormat="1" ht="72">
      <c r="A705" s="37" t="s">
        <v>213</v>
      </c>
      <c r="B705" s="37" t="s">
        <v>867</v>
      </c>
      <c r="C705" s="38">
        <v>1030209</v>
      </c>
      <c r="D705" s="38"/>
      <c r="E705" s="39">
        <v>10298</v>
      </c>
      <c r="F705" s="38" t="s">
        <v>880</v>
      </c>
      <c r="G705" s="39">
        <v>3</v>
      </c>
      <c r="H705" s="38" t="s">
        <v>884</v>
      </c>
      <c r="I705" s="40">
        <v>3265</v>
      </c>
      <c r="J705" s="38" t="s">
        <v>588</v>
      </c>
      <c r="K705" s="37" t="s">
        <v>871</v>
      </c>
      <c r="L705" s="38" t="s">
        <v>817</v>
      </c>
      <c r="M705" s="38"/>
    </row>
    <row r="706" spans="1:16" s="41" customFormat="1" ht="72">
      <c r="A706" s="32" t="s">
        <v>213</v>
      </c>
      <c r="B706" s="32" t="s">
        <v>867</v>
      </c>
      <c r="C706" s="33">
        <v>1030209</v>
      </c>
      <c r="D706" s="33"/>
      <c r="E706" s="34">
        <v>10299</v>
      </c>
      <c r="F706" s="33" t="s">
        <v>885</v>
      </c>
      <c r="G706" s="35"/>
      <c r="H706" s="33"/>
      <c r="I706" s="36">
        <v>9006</v>
      </c>
      <c r="J706" s="33"/>
      <c r="K706" s="33"/>
      <c r="L706" s="38" t="s">
        <v>817</v>
      </c>
      <c r="M706" s="33" t="s">
        <v>217</v>
      </c>
      <c r="N706" s="30"/>
      <c r="O706" s="30"/>
      <c r="P706" s="30"/>
    </row>
    <row r="707" spans="1:16" s="30" customFormat="1" ht="72">
      <c r="A707" s="37" t="s">
        <v>213</v>
      </c>
      <c r="B707" s="37" t="s">
        <v>867</v>
      </c>
      <c r="C707" s="38">
        <v>1030209</v>
      </c>
      <c r="D707" s="38"/>
      <c r="E707" s="39">
        <v>10299</v>
      </c>
      <c r="F707" s="38" t="s">
        <v>885</v>
      </c>
      <c r="G707" s="39">
        <v>1</v>
      </c>
      <c r="H707" s="38" t="s">
        <v>886</v>
      </c>
      <c r="I707" s="40">
        <v>9006</v>
      </c>
      <c r="J707" s="38" t="s">
        <v>588</v>
      </c>
      <c r="K707" s="38" t="s">
        <v>174</v>
      </c>
      <c r="L707" s="38" t="s">
        <v>817</v>
      </c>
      <c r="M707" s="38"/>
    </row>
    <row r="708" spans="1:16" s="41" customFormat="1" ht="72">
      <c r="A708" s="32" t="s">
        <v>213</v>
      </c>
      <c r="B708" s="32" t="s">
        <v>382</v>
      </c>
      <c r="C708" s="33">
        <v>1010102</v>
      </c>
      <c r="D708" s="33">
        <v>1010102002</v>
      </c>
      <c r="E708" s="34">
        <v>10313</v>
      </c>
      <c r="F708" s="33" t="s">
        <v>887</v>
      </c>
      <c r="G708" s="35"/>
      <c r="H708" s="33"/>
      <c r="I708" s="36">
        <v>5000</v>
      </c>
      <c r="J708" s="33"/>
      <c r="K708" s="33"/>
      <c r="L708" s="38" t="s">
        <v>817</v>
      </c>
      <c r="M708" s="33" t="s">
        <v>217</v>
      </c>
      <c r="N708" s="30"/>
      <c r="O708" s="30"/>
      <c r="P708" s="30"/>
    </row>
    <row r="709" spans="1:16" s="30" customFormat="1" ht="72">
      <c r="A709" s="37" t="s">
        <v>213</v>
      </c>
      <c r="B709" s="37" t="s">
        <v>382</v>
      </c>
      <c r="C709" s="38">
        <v>1010102</v>
      </c>
      <c r="D709" s="38">
        <v>1010102002</v>
      </c>
      <c r="E709" s="39">
        <v>10313</v>
      </c>
      <c r="F709" s="38" t="s">
        <v>887</v>
      </c>
      <c r="G709" s="39">
        <v>1</v>
      </c>
      <c r="H709" s="38" t="s">
        <v>888</v>
      </c>
      <c r="I709" s="40">
        <v>5000</v>
      </c>
      <c r="J709" s="38" t="s">
        <v>163</v>
      </c>
      <c r="K709" s="38" t="s">
        <v>162</v>
      </c>
      <c r="L709" s="38" t="s">
        <v>817</v>
      </c>
      <c r="M709" s="38"/>
    </row>
    <row r="710" spans="1:16" s="41" customFormat="1" ht="72">
      <c r="A710" s="32" t="s">
        <v>213</v>
      </c>
      <c r="B710" s="32" t="s">
        <v>382</v>
      </c>
      <c r="C710" s="33">
        <v>1010102</v>
      </c>
      <c r="D710" s="33">
        <v>1010102999</v>
      </c>
      <c r="E710" s="34">
        <v>10315</v>
      </c>
      <c r="F710" s="33" t="s">
        <v>889</v>
      </c>
      <c r="G710" s="35"/>
      <c r="H710" s="33"/>
      <c r="I710" s="36">
        <v>251700</v>
      </c>
      <c r="J710" s="33"/>
      <c r="K710" s="33"/>
      <c r="L710" s="38" t="s">
        <v>817</v>
      </c>
      <c r="M710" s="33" t="s">
        <v>217</v>
      </c>
      <c r="N710" s="30"/>
      <c r="O710" s="30"/>
      <c r="P710" s="30"/>
    </row>
    <row r="711" spans="1:16" s="30" customFormat="1" ht="72">
      <c r="A711" s="37" t="s">
        <v>213</v>
      </c>
      <c r="B711" s="37" t="s">
        <v>382</v>
      </c>
      <c r="C711" s="38">
        <v>1010102</v>
      </c>
      <c r="D711" s="38">
        <v>1010102999</v>
      </c>
      <c r="E711" s="39">
        <v>10315</v>
      </c>
      <c r="F711" s="38" t="s">
        <v>889</v>
      </c>
      <c r="G711" s="39">
        <v>1</v>
      </c>
      <c r="H711" s="38" t="s">
        <v>890</v>
      </c>
      <c r="I711" s="40">
        <v>251700</v>
      </c>
      <c r="J711" s="38" t="s">
        <v>163</v>
      </c>
      <c r="K711" s="38" t="s">
        <v>162</v>
      </c>
      <c r="L711" s="38" t="s">
        <v>817</v>
      </c>
      <c r="M711" s="38"/>
    </row>
    <row r="712" spans="1:16" s="41" customFormat="1" ht="72">
      <c r="A712" s="32" t="s">
        <v>213</v>
      </c>
      <c r="B712" s="32" t="s">
        <v>382</v>
      </c>
      <c r="C712" s="33">
        <v>1030214</v>
      </c>
      <c r="D712" s="33"/>
      <c r="E712" s="34">
        <v>10316</v>
      </c>
      <c r="F712" s="33" t="s">
        <v>891</v>
      </c>
      <c r="G712" s="35"/>
      <c r="H712" s="33"/>
      <c r="I712" s="36">
        <v>125850</v>
      </c>
      <c r="J712" s="33"/>
      <c r="K712" s="33"/>
      <c r="L712" s="38" t="s">
        <v>817</v>
      </c>
      <c r="M712" s="33" t="s">
        <v>217</v>
      </c>
      <c r="N712" s="30"/>
      <c r="O712" s="30"/>
      <c r="P712" s="30"/>
    </row>
    <row r="713" spans="1:16" s="30" customFormat="1" ht="72">
      <c r="A713" s="37" t="s">
        <v>213</v>
      </c>
      <c r="B713" s="37" t="s">
        <v>382</v>
      </c>
      <c r="C713" s="38">
        <v>1030214</v>
      </c>
      <c r="D713" s="38"/>
      <c r="E713" s="39">
        <v>10316</v>
      </c>
      <c r="F713" s="38" t="s">
        <v>891</v>
      </c>
      <c r="G713" s="39">
        <v>1</v>
      </c>
      <c r="H713" s="38" t="s">
        <v>892</v>
      </c>
      <c r="I713" s="40">
        <v>125850</v>
      </c>
      <c r="J713" s="38" t="s">
        <v>462</v>
      </c>
      <c r="K713" s="38" t="s">
        <v>162</v>
      </c>
      <c r="L713" s="38" t="s">
        <v>817</v>
      </c>
      <c r="M713" s="38"/>
    </row>
    <row r="714" spans="1:16" s="30" customFormat="1" ht="72">
      <c r="A714" s="32" t="s">
        <v>213</v>
      </c>
      <c r="B714" s="32" t="s">
        <v>213</v>
      </c>
      <c r="C714" s="33">
        <v>1030205</v>
      </c>
      <c r="D714" s="33">
        <v>1030205003</v>
      </c>
      <c r="E714" s="34">
        <v>10325</v>
      </c>
      <c r="F714" s="33" t="s">
        <v>893</v>
      </c>
      <c r="G714" s="35"/>
      <c r="H714" s="33"/>
      <c r="I714" s="36">
        <v>281000</v>
      </c>
      <c r="J714" s="33"/>
      <c r="K714" s="33"/>
      <c r="L714" s="38" t="s">
        <v>817</v>
      </c>
      <c r="M714" s="33" t="s">
        <v>217</v>
      </c>
    </row>
    <row r="715" spans="1:16" s="41" customFormat="1" ht="72">
      <c r="A715" s="37" t="s">
        <v>213</v>
      </c>
      <c r="B715" s="37" t="s">
        <v>213</v>
      </c>
      <c r="C715" s="38">
        <v>1030205</v>
      </c>
      <c r="D715" s="38">
        <v>1030205003</v>
      </c>
      <c r="E715" s="39">
        <v>10325</v>
      </c>
      <c r="F715" s="38" t="s">
        <v>893</v>
      </c>
      <c r="G715" s="39">
        <v>1</v>
      </c>
      <c r="H715" s="38" t="s">
        <v>894</v>
      </c>
      <c r="I715" s="40">
        <v>281000</v>
      </c>
      <c r="J715" s="38" t="s">
        <v>163</v>
      </c>
      <c r="K715" s="38" t="s">
        <v>895</v>
      </c>
      <c r="L715" s="38" t="s">
        <v>817</v>
      </c>
      <c r="M715" s="38"/>
      <c r="N715" s="30"/>
      <c r="O715" s="30"/>
      <c r="P715" s="30"/>
    </row>
    <row r="716" spans="1:16" s="30" customFormat="1" ht="72">
      <c r="A716" s="32" t="s">
        <v>213</v>
      </c>
      <c r="B716" s="32" t="s">
        <v>213</v>
      </c>
      <c r="C716" s="33">
        <v>1040399</v>
      </c>
      <c r="D716" s="33"/>
      <c r="E716" s="34">
        <v>10326</v>
      </c>
      <c r="F716" s="33" t="s">
        <v>896</v>
      </c>
      <c r="G716" s="35"/>
      <c r="H716" s="33"/>
      <c r="I716" s="36">
        <v>877950</v>
      </c>
      <c r="J716" s="33"/>
      <c r="K716" s="33"/>
      <c r="L716" s="38" t="s">
        <v>817</v>
      </c>
      <c r="M716" s="33" t="s">
        <v>217</v>
      </c>
    </row>
    <row r="717" spans="1:16" s="41" customFormat="1" ht="72">
      <c r="A717" s="37" t="s">
        <v>213</v>
      </c>
      <c r="B717" s="37" t="s">
        <v>213</v>
      </c>
      <c r="C717" s="38">
        <v>1040399</v>
      </c>
      <c r="D717" s="38"/>
      <c r="E717" s="39">
        <v>10326</v>
      </c>
      <c r="F717" s="38" t="s">
        <v>896</v>
      </c>
      <c r="G717" s="39">
        <v>1</v>
      </c>
      <c r="H717" s="38" t="s">
        <v>897</v>
      </c>
      <c r="I717" s="40">
        <v>847950</v>
      </c>
      <c r="J717" s="38" t="s">
        <v>163</v>
      </c>
      <c r="K717" s="38" t="s">
        <v>895</v>
      </c>
      <c r="L717" s="38" t="s">
        <v>817</v>
      </c>
      <c r="M717" s="38"/>
      <c r="N717" s="30"/>
      <c r="O717" s="30"/>
      <c r="P717" s="30"/>
    </row>
    <row r="718" spans="1:16" s="30" customFormat="1" ht="72">
      <c r="A718" s="37" t="s">
        <v>213</v>
      </c>
      <c r="B718" s="37" t="s">
        <v>213</v>
      </c>
      <c r="C718" s="38">
        <v>1040399</v>
      </c>
      <c r="D718" s="38"/>
      <c r="E718" s="39">
        <v>10326</v>
      </c>
      <c r="F718" s="38" t="s">
        <v>896</v>
      </c>
      <c r="G718" s="39">
        <v>2</v>
      </c>
      <c r="H718" s="38" t="s">
        <v>898</v>
      </c>
      <c r="I718" s="40">
        <v>30000</v>
      </c>
      <c r="J718" s="38" t="s">
        <v>163</v>
      </c>
      <c r="K718" s="38" t="s">
        <v>899</v>
      </c>
      <c r="L718" s="38" t="s">
        <v>817</v>
      </c>
      <c r="M718" s="38"/>
    </row>
    <row r="719" spans="1:16" s="41" customFormat="1" ht="72">
      <c r="A719" s="32" t="s">
        <v>213</v>
      </c>
      <c r="B719" s="32" t="s">
        <v>213</v>
      </c>
      <c r="C719" s="33">
        <v>1030299</v>
      </c>
      <c r="D719" s="33"/>
      <c r="E719" s="34">
        <v>10328</v>
      </c>
      <c r="F719" s="33" t="s">
        <v>900</v>
      </c>
      <c r="G719" s="35"/>
      <c r="H719" s="33"/>
      <c r="I719" s="36">
        <v>28976.29</v>
      </c>
      <c r="J719" s="33"/>
      <c r="K719" s="33"/>
      <c r="L719" s="38" t="s">
        <v>817</v>
      </c>
      <c r="M719" s="33" t="s">
        <v>217</v>
      </c>
      <c r="N719" s="30"/>
      <c r="O719" s="30"/>
      <c r="P719" s="30"/>
    </row>
    <row r="720" spans="1:16" s="30" customFormat="1" ht="72">
      <c r="A720" s="37" t="s">
        <v>213</v>
      </c>
      <c r="B720" s="37" t="s">
        <v>213</v>
      </c>
      <c r="C720" s="38">
        <v>1030299</v>
      </c>
      <c r="D720" s="38"/>
      <c r="E720" s="39">
        <v>10328</v>
      </c>
      <c r="F720" s="38" t="s">
        <v>900</v>
      </c>
      <c r="G720" s="39">
        <v>1</v>
      </c>
      <c r="H720" s="38" t="s">
        <v>901</v>
      </c>
      <c r="I720" s="40">
        <v>28976.29</v>
      </c>
      <c r="J720" s="38" t="s">
        <v>462</v>
      </c>
      <c r="K720" s="38" t="s">
        <v>895</v>
      </c>
      <c r="L720" s="38" t="s">
        <v>817</v>
      </c>
      <c r="M720" s="38"/>
    </row>
    <row r="721" spans="1:16" s="41" customFormat="1" ht="72">
      <c r="A721" s="32" t="s">
        <v>213</v>
      </c>
      <c r="B721" s="32" t="s">
        <v>355</v>
      </c>
      <c r="C721" s="33">
        <v>1030207</v>
      </c>
      <c r="D721" s="33">
        <v>1030207999</v>
      </c>
      <c r="E721" s="34">
        <v>10336</v>
      </c>
      <c r="F721" s="33" t="s">
        <v>902</v>
      </c>
      <c r="G721" s="35"/>
      <c r="H721" s="33"/>
      <c r="I721" s="36">
        <v>5280</v>
      </c>
      <c r="J721" s="33"/>
      <c r="K721" s="33"/>
      <c r="L721" s="38" t="s">
        <v>817</v>
      </c>
      <c r="M721" s="33" t="s">
        <v>217</v>
      </c>
      <c r="N721" s="30"/>
      <c r="O721" s="30"/>
      <c r="P721" s="30"/>
    </row>
    <row r="722" spans="1:16" s="41" customFormat="1" ht="72">
      <c r="A722" s="37" t="s">
        <v>213</v>
      </c>
      <c r="B722" s="37" t="s">
        <v>355</v>
      </c>
      <c r="C722" s="38">
        <v>1030207</v>
      </c>
      <c r="D722" s="38">
        <v>1030207999</v>
      </c>
      <c r="E722" s="39">
        <v>10336</v>
      </c>
      <c r="F722" s="38" t="s">
        <v>902</v>
      </c>
      <c r="G722" s="39">
        <v>1</v>
      </c>
      <c r="H722" s="38" t="s">
        <v>903</v>
      </c>
      <c r="I722" s="40">
        <v>5280</v>
      </c>
      <c r="J722" s="38" t="s">
        <v>163</v>
      </c>
      <c r="K722" s="38" t="s">
        <v>174</v>
      </c>
      <c r="L722" s="38" t="s">
        <v>817</v>
      </c>
      <c r="M722" s="38"/>
      <c r="N722" s="30"/>
      <c r="O722" s="30"/>
      <c r="P722" s="30"/>
    </row>
    <row r="723" spans="1:16" s="30" customFormat="1" ht="72">
      <c r="A723" s="32" t="s">
        <v>213</v>
      </c>
      <c r="B723" s="32" t="s">
        <v>214</v>
      </c>
      <c r="C723" s="33">
        <v>1040104</v>
      </c>
      <c r="D723" s="33"/>
      <c r="E723" s="34">
        <v>10398</v>
      </c>
      <c r="F723" s="33" t="s">
        <v>904</v>
      </c>
      <c r="G723" s="35"/>
      <c r="H723" s="33"/>
      <c r="I723" s="36">
        <v>500</v>
      </c>
      <c r="J723" s="33"/>
      <c r="K723" s="33"/>
      <c r="L723" s="38" t="s">
        <v>817</v>
      </c>
      <c r="M723" s="33" t="s">
        <v>217</v>
      </c>
    </row>
    <row r="724" spans="1:16" s="41" customFormat="1" ht="72">
      <c r="A724" s="37" t="s">
        <v>213</v>
      </c>
      <c r="B724" s="37" t="s">
        <v>214</v>
      </c>
      <c r="C724" s="38">
        <v>1040104</v>
      </c>
      <c r="D724" s="38"/>
      <c r="E724" s="39">
        <v>10398</v>
      </c>
      <c r="F724" s="38" t="s">
        <v>904</v>
      </c>
      <c r="G724" s="39">
        <v>1</v>
      </c>
      <c r="H724" s="38" t="s">
        <v>905</v>
      </c>
      <c r="I724" s="40">
        <v>500</v>
      </c>
      <c r="J724" s="38" t="s">
        <v>163</v>
      </c>
      <c r="K724" s="38" t="s">
        <v>895</v>
      </c>
      <c r="L724" s="38" t="s">
        <v>817</v>
      </c>
      <c r="M724" s="38"/>
      <c r="N724" s="30"/>
      <c r="O724" s="30"/>
      <c r="P724" s="30"/>
    </row>
    <row r="725" spans="1:16" s="30" customFormat="1" ht="72">
      <c r="A725" s="32" t="s">
        <v>213</v>
      </c>
      <c r="B725" s="32" t="s">
        <v>214</v>
      </c>
      <c r="C725" s="33">
        <v>1040104</v>
      </c>
      <c r="D725" s="33">
        <v>1040104001</v>
      </c>
      <c r="E725" s="34">
        <v>10404</v>
      </c>
      <c r="F725" s="33" t="s">
        <v>504</v>
      </c>
      <c r="G725" s="35"/>
      <c r="H725" s="33"/>
      <c r="I725" s="36">
        <v>1000</v>
      </c>
      <c r="J725" s="33"/>
      <c r="K725" s="33"/>
      <c r="L725" s="38" t="s">
        <v>817</v>
      </c>
      <c r="M725" s="33" t="s">
        <v>217</v>
      </c>
    </row>
    <row r="726" spans="1:16" s="41" customFormat="1" ht="72">
      <c r="A726" s="37" t="s">
        <v>213</v>
      </c>
      <c r="B726" s="37" t="s">
        <v>214</v>
      </c>
      <c r="C726" s="38">
        <v>1040104</v>
      </c>
      <c r="D726" s="38">
        <v>1040104001</v>
      </c>
      <c r="E726" s="39">
        <v>10404</v>
      </c>
      <c r="F726" s="38" t="s">
        <v>504</v>
      </c>
      <c r="G726" s="39">
        <v>1</v>
      </c>
      <c r="H726" s="38" t="s">
        <v>906</v>
      </c>
      <c r="I726" s="40">
        <v>1000</v>
      </c>
      <c r="J726" s="38" t="s">
        <v>163</v>
      </c>
      <c r="K726" s="38" t="s">
        <v>169</v>
      </c>
      <c r="L726" s="38" t="s">
        <v>817</v>
      </c>
      <c r="M726" s="38"/>
      <c r="N726" s="30"/>
      <c r="O726" s="30"/>
      <c r="P726" s="30"/>
    </row>
    <row r="727" spans="1:16" s="41" customFormat="1" ht="72">
      <c r="A727" s="32" t="s">
        <v>213</v>
      </c>
      <c r="B727" s="32" t="s">
        <v>355</v>
      </c>
      <c r="C727" s="33">
        <v>1030213</v>
      </c>
      <c r="D727" s="33"/>
      <c r="E727" s="34">
        <v>10533</v>
      </c>
      <c r="F727" s="33" t="s">
        <v>907</v>
      </c>
      <c r="G727" s="35"/>
      <c r="H727" s="33"/>
      <c r="I727" s="36">
        <v>25</v>
      </c>
      <c r="J727" s="33"/>
      <c r="K727" s="33"/>
      <c r="L727" s="38" t="s">
        <v>817</v>
      </c>
      <c r="M727" s="33" t="s">
        <v>217</v>
      </c>
      <c r="N727" s="30"/>
      <c r="O727" s="30"/>
      <c r="P727" s="30"/>
    </row>
    <row r="728" spans="1:16" s="41" customFormat="1" ht="72">
      <c r="A728" s="37" t="s">
        <v>213</v>
      </c>
      <c r="B728" s="37" t="s">
        <v>355</v>
      </c>
      <c r="C728" s="38">
        <v>1030213</v>
      </c>
      <c r="D728" s="38"/>
      <c r="E728" s="39">
        <v>10533</v>
      </c>
      <c r="F728" s="38" t="s">
        <v>907</v>
      </c>
      <c r="G728" s="39">
        <v>1</v>
      </c>
      <c r="H728" s="38" t="s">
        <v>908</v>
      </c>
      <c r="I728" s="40">
        <v>25</v>
      </c>
      <c r="J728" s="38" t="s">
        <v>163</v>
      </c>
      <c r="K728" s="38" t="s">
        <v>162</v>
      </c>
      <c r="L728" s="38" t="s">
        <v>817</v>
      </c>
      <c r="M728" s="38"/>
      <c r="N728" s="30"/>
      <c r="O728" s="30"/>
      <c r="P728" s="30"/>
    </row>
    <row r="729" spans="1:16" s="41" customFormat="1" ht="72">
      <c r="A729" s="32" t="s">
        <v>213</v>
      </c>
      <c r="B729" s="32" t="s">
        <v>382</v>
      </c>
      <c r="C729" s="33">
        <v>1030105</v>
      </c>
      <c r="D729" s="33">
        <v>1030105999</v>
      </c>
      <c r="E729" s="34">
        <v>10542</v>
      </c>
      <c r="F729" s="33" t="s">
        <v>909</v>
      </c>
      <c r="G729" s="35"/>
      <c r="H729" s="33"/>
      <c r="I729" s="36">
        <f>5822.9+494.06</f>
        <v>6316.96</v>
      </c>
      <c r="J729" s="33"/>
      <c r="K729" s="33"/>
      <c r="L729" s="38" t="s">
        <v>817</v>
      </c>
      <c r="M729" s="33" t="s">
        <v>217</v>
      </c>
      <c r="N729" s="30"/>
      <c r="O729" s="30"/>
      <c r="P729" s="30"/>
    </row>
    <row r="730" spans="1:16" s="41" customFormat="1" ht="72">
      <c r="A730" s="37" t="s">
        <v>213</v>
      </c>
      <c r="B730" s="37" t="s">
        <v>382</v>
      </c>
      <c r="C730" s="38">
        <v>1030105</v>
      </c>
      <c r="D730" s="38">
        <v>1030105999</v>
      </c>
      <c r="E730" s="39">
        <v>10542</v>
      </c>
      <c r="F730" s="38" t="s">
        <v>909</v>
      </c>
      <c r="G730" s="39">
        <v>1</v>
      </c>
      <c r="H730" s="38" t="s">
        <v>910</v>
      </c>
      <c r="I730" s="40">
        <v>2976.6</v>
      </c>
      <c r="J730" s="38" t="s">
        <v>163</v>
      </c>
      <c r="K730" s="38" t="s">
        <v>827</v>
      </c>
      <c r="L730" s="38" t="s">
        <v>817</v>
      </c>
      <c r="M730" s="38"/>
      <c r="N730" s="30"/>
      <c r="O730" s="30"/>
      <c r="P730" s="30"/>
    </row>
    <row r="731" spans="1:16" s="41" customFormat="1" ht="108">
      <c r="A731" s="37" t="s">
        <v>213</v>
      </c>
      <c r="B731" s="37" t="s">
        <v>382</v>
      </c>
      <c r="C731" s="38">
        <v>1030105</v>
      </c>
      <c r="D731" s="38">
        <v>1030105999</v>
      </c>
      <c r="E731" s="39">
        <v>10542</v>
      </c>
      <c r="F731" s="38" t="s">
        <v>909</v>
      </c>
      <c r="G731" s="39">
        <v>2</v>
      </c>
      <c r="H731" s="38" t="s">
        <v>911</v>
      </c>
      <c r="I731" s="40">
        <v>3340.36</v>
      </c>
      <c r="J731" s="48">
        <v>43887</v>
      </c>
      <c r="K731" s="38" t="s">
        <v>827</v>
      </c>
      <c r="L731" s="38" t="s">
        <v>817</v>
      </c>
      <c r="M731" s="38"/>
      <c r="N731" s="30"/>
      <c r="O731" s="30"/>
      <c r="P731" s="30"/>
    </row>
    <row r="732" spans="1:16" s="41" customFormat="1" ht="72">
      <c r="A732" s="32" t="s">
        <v>213</v>
      </c>
      <c r="B732" s="32" t="s">
        <v>867</v>
      </c>
      <c r="C732" s="33">
        <v>1030209</v>
      </c>
      <c r="D732" s="33"/>
      <c r="E732" s="34">
        <v>10565</v>
      </c>
      <c r="F732" s="33" t="s">
        <v>912</v>
      </c>
      <c r="G732" s="35"/>
      <c r="H732" s="33"/>
      <c r="I732" s="36">
        <v>11300</v>
      </c>
      <c r="J732" s="33"/>
      <c r="K732" s="33"/>
      <c r="L732" s="38" t="s">
        <v>817</v>
      </c>
      <c r="M732" s="33" t="s">
        <v>217</v>
      </c>
      <c r="N732" s="30"/>
      <c r="O732" s="30"/>
      <c r="P732" s="30"/>
    </row>
    <row r="733" spans="1:16" s="30" customFormat="1" ht="72">
      <c r="A733" s="37" t="s">
        <v>213</v>
      </c>
      <c r="B733" s="37" t="s">
        <v>867</v>
      </c>
      <c r="C733" s="38">
        <v>1030209</v>
      </c>
      <c r="D733" s="38"/>
      <c r="E733" s="39">
        <v>10565</v>
      </c>
      <c r="F733" s="38" t="s">
        <v>912</v>
      </c>
      <c r="G733" s="39">
        <v>1</v>
      </c>
      <c r="H733" s="38" t="s">
        <v>913</v>
      </c>
      <c r="I733" s="40">
        <v>8000</v>
      </c>
      <c r="J733" s="38" t="s">
        <v>163</v>
      </c>
      <c r="K733" s="38" t="s">
        <v>174</v>
      </c>
      <c r="L733" s="38" t="s">
        <v>817</v>
      </c>
      <c r="M733" s="38"/>
    </row>
    <row r="734" spans="1:16" s="41" customFormat="1" ht="72">
      <c r="A734" s="37" t="s">
        <v>213</v>
      </c>
      <c r="B734" s="37" t="s">
        <v>867</v>
      </c>
      <c r="C734" s="38">
        <v>1030209</v>
      </c>
      <c r="D734" s="38"/>
      <c r="E734" s="39">
        <v>10565</v>
      </c>
      <c r="F734" s="38" t="s">
        <v>912</v>
      </c>
      <c r="G734" s="39">
        <v>2</v>
      </c>
      <c r="H734" s="38" t="s">
        <v>914</v>
      </c>
      <c r="I734" s="40">
        <v>3300</v>
      </c>
      <c r="J734" s="38" t="s">
        <v>163</v>
      </c>
      <c r="K734" s="37" t="s">
        <v>871</v>
      </c>
      <c r="L734" s="38" t="s">
        <v>817</v>
      </c>
      <c r="M734" s="38"/>
      <c r="N734" s="30"/>
      <c r="O734" s="30"/>
      <c r="P734" s="30"/>
    </row>
    <row r="735" spans="1:16" s="41" customFormat="1" ht="72">
      <c r="A735" s="32" t="s">
        <v>213</v>
      </c>
      <c r="B735" s="32" t="s">
        <v>867</v>
      </c>
      <c r="C735" s="33">
        <v>1030209</v>
      </c>
      <c r="D735" s="33"/>
      <c r="E735" s="34">
        <v>10567</v>
      </c>
      <c r="F735" s="33" t="s">
        <v>915</v>
      </c>
      <c r="G735" s="35"/>
      <c r="H735" s="33"/>
      <c r="I735" s="36">
        <v>12000</v>
      </c>
      <c r="J735" s="33"/>
      <c r="K735" s="33"/>
      <c r="L735" s="38" t="s">
        <v>817</v>
      </c>
      <c r="M735" s="33" t="s">
        <v>217</v>
      </c>
      <c r="N735" s="30"/>
      <c r="O735" s="30"/>
      <c r="P735" s="30"/>
    </row>
    <row r="736" spans="1:16" s="41" customFormat="1" ht="72">
      <c r="A736" s="37" t="s">
        <v>213</v>
      </c>
      <c r="B736" s="37" t="s">
        <v>867</v>
      </c>
      <c r="C736" s="38">
        <v>1030209</v>
      </c>
      <c r="D736" s="38"/>
      <c r="E736" s="39">
        <v>10567</v>
      </c>
      <c r="F736" s="38" t="s">
        <v>915</v>
      </c>
      <c r="G736" s="39">
        <v>1</v>
      </c>
      <c r="H736" s="38" t="s">
        <v>916</v>
      </c>
      <c r="I736" s="40">
        <v>12000</v>
      </c>
      <c r="J736" s="38" t="s">
        <v>163</v>
      </c>
      <c r="K736" s="38" t="s">
        <v>883</v>
      </c>
      <c r="L736" s="38" t="s">
        <v>817</v>
      </c>
      <c r="M736" s="38"/>
      <c r="N736" s="30"/>
      <c r="O736" s="30"/>
      <c r="P736" s="30"/>
    </row>
    <row r="737" spans="1:16" s="41" customFormat="1" ht="72">
      <c r="A737" s="32" t="s">
        <v>213</v>
      </c>
      <c r="B737" s="32" t="s">
        <v>382</v>
      </c>
      <c r="C737" s="33">
        <v>1030211</v>
      </c>
      <c r="D737" s="33">
        <v>1030211999</v>
      </c>
      <c r="E737" s="34">
        <v>10571</v>
      </c>
      <c r="F737" s="33" t="s">
        <v>917</v>
      </c>
      <c r="G737" s="35"/>
      <c r="H737" s="33"/>
      <c r="I737" s="36">
        <v>2000</v>
      </c>
      <c r="J737" s="33"/>
      <c r="K737" s="33"/>
      <c r="L737" s="38" t="s">
        <v>817</v>
      </c>
      <c r="M737" s="33" t="s">
        <v>217</v>
      </c>
      <c r="N737" s="30"/>
      <c r="O737" s="30"/>
      <c r="P737" s="30"/>
    </row>
    <row r="738" spans="1:16" s="30" customFormat="1" ht="144">
      <c r="A738" s="37" t="s">
        <v>213</v>
      </c>
      <c r="B738" s="37" t="s">
        <v>382</v>
      </c>
      <c r="C738" s="38">
        <v>1030211</v>
      </c>
      <c r="D738" s="38">
        <v>1030211999</v>
      </c>
      <c r="E738" s="39">
        <v>10571</v>
      </c>
      <c r="F738" s="38" t="s">
        <v>917</v>
      </c>
      <c r="G738" s="39">
        <v>1</v>
      </c>
      <c r="H738" s="38" t="s">
        <v>918</v>
      </c>
      <c r="I738" s="40">
        <v>2000</v>
      </c>
      <c r="J738" s="38" t="s">
        <v>14</v>
      </c>
      <c r="K738" s="38" t="s">
        <v>169</v>
      </c>
      <c r="L738" s="38" t="s">
        <v>817</v>
      </c>
      <c r="M738" s="38"/>
    </row>
    <row r="739" spans="1:16" s="41" customFormat="1" ht="72">
      <c r="A739" s="32" t="s">
        <v>213</v>
      </c>
      <c r="B739" s="32" t="s">
        <v>382</v>
      </c>
      <c r="C739" s="33">
        <v>1030216</v>
      </c>
      <c r="D739" s="33"/>
      <c r="E739" s="34">
        <v>10572</v>
      </c>
      <c r="F739" s="33" t="s">
        <v>919</v>
      </c>
      <c r="G739" s="35"/>
      <c r="H739" s="33"/>
      <c r="I739" s="36">
        <v>5000</v>
      </c>
      <c r="J739" s="33"/>
      <c r="K739" s="33"/>
      <c r="L739" s="38" t="s">
        <v>817</v>
      </c>
      <c r="M739" s="33" t="s">
        <v>217</v>
      </c>
      <c r="N739" s="30"/>
      <c r="O739" s="30"/>
      <c r="P739" s="30"/>
    </row>
    <row r="740" spans="1:16" s="30" customFormat="1" ht="108">
      <c r="A740" s="37" t="s">
        <v>213</v>
      </c>
      <c r="B740" s="37" t="s">
        <v>382</v>
      </c>
      <c r="C740" s="38">
        <v>1030216</v>
      </c>
      <c r="D740" s="38"/>
      <c r="E740" s="39">
        <v>10572</v>
      </c>
      <c r="F740" s="38" t="s">
        <v>919</v>
      </c>
      <c r="G740" s="39">
        <v>1</v>
      </c>
      <c r="H740" s="38" t="s">
        <v>920</v>
      </c>
      <c r="I740" s="40">
        <v>5000</v>
      </c>
      <c r="J740" s="38" t="s">
        <v>163</v>
      </c>
      <c r="K740" s="38" t="s">
        <v>921</v>
      </c>
      <c r="L740" s="38" t="s">
        <v>817</v>
      </c>
      <c r="M740" s="38"/>
    </row>
    <row r="741" spans="1:16" s="41" customFormat="1" ht="72">
      <c r="A741" s="32" t="s">
        <v>213</v>
      </c>
      <c r="B741" s="32" t="s">
        <v>382</v>
      </c>
      <c r="C741" s="33">
        <v>1030102</v>
      </c>
      <c r="D741" s="33">
        <v>1030102001</v>
      </c>
      <c r="E741" s="34">
        <v>10573</v>
      </c>
      <c r="F741" s="33" t="s">
        <v>922</v>
      </c>
      <c r="G741" s="35"/>
      <c r="H741" s="33"/>
      <c r="I741" s="36">
        <v>9000</v>
      </c>
      <c r="J741" s="33"/>
      <c r="K741" s="33"/>
      <c r="L741" s="38" t="s">
        <v>817</v>
      </c>
      <c r="M741" s="33" t="s">
        <v>217</v>
      </c>
      <c r="N741" s="30"/>
      <c r="O741" s="30"/>
      <c r="P741" s="30"/>
    </row>
    <row r="742" spans="1:16" s="30" customFormat="1" ht="72">
      <c r="A742" s="37" t="s">
        <v>213</v>
      </c>
      <c r="B742" s="37" t="s">
        <v>382</v>
      </c>
      <c r="C742" s="38">
        <v>1030102</v>
      </c>
      <c r="D742" s="38">
        <v>1030102001</v>
      </c>
      <c r="E742" s="39">
        <v>10573</v>
      </c>
      <c r="F742" s="38" t="s">
        <v>922</v>
      </c>
      <c r="G742" s="39">
        <v>1</v>
      </c>
      <c r="H742" s="38" t="s">
        <v>923</v>
      </c>
      <c r="I742" s="40">
        <v>7026.6</v>
      </c>
      <c r="J742" s="38" t="s">
        <v>163</v>
      </c>
      <c r="K742" s="38" t="s">
        <v>162</v>
      </c>
      <c r="L742" s="38" t="s">
        <v>817</v>
      </c>
      <c r="M742" s="38"/>
    </row>
    <row r="743" spans="1:16" s="41" customFormat="1" ht="108">
      <c r="A743" s="37" t="s">
        <v>213</v>
      </c>
      <c r="B743" s="37" t="s">
        <v>382</v>
      </c>
      <c r="C743" s="38">
        <v>1030102</v>
      </c>
      <c r="D743" s="38"/>
      <c r="E743" s="39">
        <v>10573</v>
      </c>
      <c r="F743" s="38" t="s">
        <v>922</v>
      </c>
      <c r="G743" s="39">
        <v>2</v>
      </c>
      <c r="H743" s="38" t="s">
        <v>924</v>
      </c>
      <c r="I743" s="40">
        <v>1973.4</v>
      </c>
      <c r="J743" s="38" t="s">
        <v>166</v>
      </c>
      <c r="K743" s="38" t="s">
        <v>827</v>
      </c>
      <c r="L743" s="38" t="s">
        <v>817</v>
      </c>
      <c r="M743" s="38"/>
      <c r="N743" s="30"/>
      <c r="O743" s="30"/>
      <c r="P743" s="30"/>
    </row>
    <row r="744" spans="1:16" s="30" customFormat="1" ht="72">
      <c r="A744" s="32" t="s">
        <v>213</v>
      </c>
      <c r="B744" s="32" t="s">
        <v>693</v>
      </c>
      <c r="C744" s="33">
        <v>1030207</v>
      </c>
      <c r="D744" s="33"/>
      <c r="E744" s="34">
        <v>10582</v>
      </c>
      <c r="F744" s="33" t="s">
        <v>925</v>
      </c>
      <c r="G744" s="35"/>
      <c r="H744" s="33"/>
      <c r="I744" s="36">
        <v>32902.559999999998</v>
      </c>
      <c r="J744" s="33"/>
      <c r="K744" s="33"/>
      <c r="L744" s="38" t="s">
        <v>817</v>
      </c>
      <c r="M744" s="33" t="s">
        <v>217</v>
      </c>
    </row>
    <row r="745" spans="1:16" s="41" customFormat="1" ht="72">
      <c r="A745" s="37" t="s">
        <v>213</v>
      </c>
      <c r="B745" s="37" t="s">
        <v>693</v>
      </c>
      <c r="C745" s="38">
        <v>1030207</v>
      </c>
      <c r="D745" s="38"/>
      <c r="E745" s="39">
        <v>10582</v>
      </c>
      <c r="F745" s="38" t="s">
        <v>925</v>
      </c>
      <c r="G745" s="39">
        <v>1</v>
      </c>
      <c r="H745" s="38" t="s">
        <v>926</v>
      </c>
      <c r="I745" s="40">
        <v>32902.559999999998</v>
      </c>
      <c r="J745" s="38" t="s">
        <v>163</v>
      </c>
      <c r="K745" s="38" t="s">
        <v>162</v>
      </c>
      <c r="L745" s="38" t="s">
        <v>817</v>
      </c>
      <c r="M745" s="38"/>
      <c r="N745" s="30"/>
      <c r="O745" s="30"/>
      <c r="P745" s="30"/>
    </row>
    <row r="746" spans="1:16" s="30" customFormat="1" ht="72">
      <c r="A746" s="32" t="s">
        <v>213</v>
      </c>
      <c r="B746" s="32" t="s">
        <v>382</v>
      </c>
      <c r="C746" s="33">
        <v>1030213</v>
      </c>
      <c r="D746" s="33"/>
      <c r="E746" s="34">
        <v>10596</v>
      </c>
      <c r="F746" s="33" t="s">
        <v>927</v>
      </c>
      <c r="G746" s="35"/>
      <c r="H746" s="33"/>
      <c r="I746" s="36">
        <v>500</v>
      </c>
      <c r="J746" s="33"/>
      <c r="K746" s="33"/>
      <c r="L746" s="38" t="s">
        <v>817</v>
      </c>
      <c r="M746" s="33" t="s">
        <v>217</v>
      </c>
    </row>
    <row r="747" spans="1:16" s="41" customFormat="1" ht="72">
      <c r="A747" s="37" t="s">
        <v>213</v>
      </c>
      <c r="B747" s="37" t="s">
        <v>382</v>
      </c>
      <c r="C747" s="38">
        <v>1030213</v>
      </c>
      <c r="D747" s="38"/>
      <c r="E747" s="39">
        <v>10596</v>
      </c>
      <c r="F747" s="38" t="s">
        <v>927</v>
      </c>
      <c r="G747" s="39">
        <v>1</v>
      </c>
      <c r="H747" s="38" t="s">
        <v>928</v>
      </c>
      <c r="I747" s="40">
        <v>500</v>
      </c>
      <c r="J747" s="38" t="s">
        <v>163</v>
      </c>
      <c r="K747" s="38" t="s">
        <v>827</v>
      </c>
      <c r="L747" s="38" t="s">
        <v>817</v>
      </c>
      <c r="M747" s="38"/>
      <c r="N747" s="30"/>
      <c r="O747" s="30"/>
      <c r="P747" s="30"/>
    </row>
    <row r="748" spans="1:16" s="30" customFormat="1" ht="72">
      <c r="A748" s="32" t="s">
        <v>213</v>
      </c>
      <c r="B748" s="32" t="s">
        <v>867</v>
      </c>
      <c r="C748" s="33">
        <v>1030209</v>
      </c>
      <c r="D748" s="33"/>
      <c r="E748" s="34">
        <v>10602</v>
      </c>
      <c r="F748" s="33" t="s">
        <v>929</v>
      </c>
      <c r="G748" s="35"/>
      <c r="H748" s="33"/>
      <c r="I748" s="36">
        <v>195400</v>
      </c>
      <c r="J748" s="33"/>
      <c r="K748" s="33"/>
      <c r="L748" s="38" t="s">
        <v>817</v>
      </c>
      <c r="M748" s="33" t="s">
        <v>217</v>
      </c>
    </row>
    <row r="749" spans="1:16" s="41" customFormat="1" ht="180">
      <c r="A749" s="37" t="s">
        <v>213</v>
      </c>
      <c r="B749" s="37" t="s">
        <v>867</v>
      </c>
      <c r="C749" s="38">
        <v>1030209</v>
      </c>
      <c r="D749" s="38"/>
      <c r="E749" s="39">
        <v>10602</v>
      </c>
      <c r="F749" s="38" t="s">
        <v>929</v>
      </c>
      <c r="G749" s="39">
        <v>1</v>
      </c>
      <c r="H749" s="38" t="s">
        <v>930</v>
      </c>
      <c r="I749" s="40">
        <v>195400</v>
      </c>
      <c r="J749" s="38" t="s">
        <v>931</v>
      </c>
      <c r="K749" s="38" t="s">
        <v>932</v>
      </c>
      <c r="L749" s="38" t="s">
        <v>817</v>
      </c>
      <c r="M749" s="38"/>
      <c r="N749" s="30"/>
      <c r="O749" s="30"/>
      <c r="P749" s="30"/>
    </row>
    <row r="750" spans="1:16" s="30" customFormat="1" ht="72">
      <c r="A750" s="32" t="s">
        <v>213</v>
      </c>
      <c r="B750" s="32" t="s">
        <v>693</v>
      </c>
      <c r="C750" s="33">
        <v>1030207</v>
      </c>
      <c r="D750" s="33"/>
      <c r="E750" s="34">
        <v>10632</v>
      </c>
      <c r="F750" s="33" t="s">
        <v>933</v>
      </c>
      <c r="G750" s="35"/>
      <c r="H750" s="33"/>
      <c r="I750" s="36">
        <v>6750</v>
      </c>
      <c r="J750" s="33"/>
      <c r="K750" s="33"/>
      <c r="L750" s="38" t="s">
        <v>817</v>
      </c>
      <c r="M750" s="33" t="s">
        <v>217</v>
      </c>
    </row>
    <row r="751" spans="1:16" s="41" customFormat="1" ht="72">
      <c r="A751" s="37" t="s">
        <v>213</v>
      </c>
      <c r="B751" s="37" t="s">
        <v>693</v>
      </c>
      <c r="C751" s="38">
        <v>1030207</v>
      </c>
      <c r="D751" s="38"/>
      <c r="E751" s="39">
        <v>10632</v>
      </c>
      <c r="F751" s="38" t="s">
        <v>933</v>
      </c>
      <c r="G751" s="39">
        <v>1</v>
      </c>
      <c r="H751" s="38" t="s">
        <v>934</v>
      </c>
      <c r="I751" s="40">
        <v>6750</v>
      </c>
      <c r="J751" s="38" t="s">
        <v>14</v>
      </c>
      <c r="K751" s="38" t="s">
        <v>162</v>
      </c>
      <c r="L751" s="38" t="s">
        <v>817</v>
      </c>
      <c r="M751" s="38"/>
      <c r="N751" s="30"/>
      <c r="O751" s="30"/>
      <c r="P751" s="30"/>
    </row>
    <row r="752" spans="1:16" s="30" customFormat="1" ht="72">
      <c r="A752" s="32" t="s">
        <v>213</v>
      </c>
      <c r="B752" s="32" t="s">
        <v>867</v>
      </c>
      <c r="C752" s="33">
        <v>2020110</v>
      </c>
      <c r="D752" s="33"/>
      <c r="E752" s="34">
        <v>20001</v>
      </c>
      <c r="F752" s="33" t="s">
        <v>935</v>
      </c>
      <c r="G752" s="35"/>
      <c r="H752" s="33"/>
      <c r="I752" s="36">
        <v>11500</v>
      </c>
      <c r="J752" s="33"/>
      <c r="K752" s="33"/>
      <c r="L752" s="38" t="s">
        <v>817</v>
      </c>
      <c r="M752" s="33" t="s">
        <v>217</v>
      </c>
    </row>
    <row r="753" spans="1:16" s="41" customFormat="1" ht="72">
      <c r="A753" s="37" t="s">
        <v>213</v>
      </c>
      <c r="B753" s="37" t="s">
        <v>867</v>
      </c>
      <c r="C753" s="38">
        <v>2020110</v>
      </c>
      <c r="D753" s="38"/>
      <c r="E753" s="39">
        <v>20001</v>
      </c>
      <c r="F753" s="38" t="s">
        <v>935</v>
      </c>
      <c r="G753" s="39">
        <v>1</v>
      </c>
      <c r="H753" s="38" t="s">
        <v>936</v>
      </c>
      <c r="I753" s="40">
        <f>187800-186300</f>
        <v>1500</v>
      </c>
      <c r="J753" s="38" t="s">
        <v>166</v>
      </c>
      <c r="K753" s="38" t="s">
        <v>871</v>
      </c>
      <c r="L753" s="38" t="s">
        <v>817</v>
      </c>
      <c r="M753" s="38"/>
      <c r="N753" s="30"/>
      <c r="O753" s="30"/>
      <c r="P753" s="30"/>
    </row>
    <row r="754" spans="1:16" s="30" customFormat="1" ht="72">
      <c r="A754" s="37" t="s">
        <v>213</v>
      </c>
      <c r="B754" s="37" t="s">
        <v>867</v>
      </c>
      <c r="C754" s="38">
        <v>2020110</v>
      </c>
      <c r="D754" s="38"/>
      <c r="E754" s="39">
        <v>20001</v>
      </c>
      <c r="F754" s="38" t="s">
        <v>935</v>
      </c>
      <c r="G754" s="39">
        <v>2</v>
      </c>
      <c r="H754" s="38" t="s">
        <v>937</v>
      </c>
      <c r="I754" s="40">
        <v>10000</v>
      </c>
      <c r="J754" s="38" t="s">
        <v>166</v>
      </c>
      <c r="K754" s="38" t="s">
        <v>871</v>
      </c>
      <c r="L754" s="38" t="s">
        <v>817</v>
      </c>
      <c r="M754" s="38"/>
    </row>
    <row r="755" spans="1:16" s="41" customFormat="1" ht="72">
      <c r="A755" s="32" t="s">
        <v>213</v>
      </c>
      <c r="B755" s="32" t="s">
        <v>867</v>
      </c>
      <c r="C755" s="33">
        <v>2020110</v>
      </c>
      <c r="D755" s="33"/>
      <c r="E755" s="34">
        <v>20001</v>
      </c>
      <c r="F755" s="33" t="s">
        <v>935</v>
      </c>
      <c r="G755" s="35"/>
      <c r="H755" s="33"/>
      <c r="I755" s="36">
        <v>186300</v>
      </c>
      <c r="J755" s="33"/>
      <c r="K755" s="33"/>
      <c r="L755" s="38" t="s">
        <v>817</v>
      </c>
      <c r="M755" s="33" t="s">
        <v>248</v>
      </c>
      <c r="N755" s="30"/>
      <c r="O755" s="30"/>
      <c r="P755" s="30"/>
    </row>
    <row r="756" spans="1:16" s="30" customFormat="1" ht="72">
      <c r="A756" s="37" t="s">
        <v>213</v>
      </c>
      <c r="B756" s="37" t="s">
        <v>867</v>
      </c>
      <c r="C756" s="38">
        <v>2020110</v>
      </c>
      <c r="D756" s="38"/>
      <c r="E756" s="39">
        <v>20001</v>
      </c>
      <c r="F756" s="38" t="s">
        <v>935</v>
      </c>
      <c r="G756" s="39">
        <v>1</v>
      </c>
      <c r="H756" s="38" t="s">
        <v>938</v>
      </c>
      <c r="I756" s="40">
        <v>186300</v>
      </c>
      <c r="J756" s="38" t="s">
        <v>166</v>
      </c>
      <c r="K756" s="38" t="s">
        <v>871</v>
      </c>
      <c r="L756" s="38" t="s">
        <v>817</v>
      </c>
      <c r="M756" s="38" t="s">
        <v>46</v>
      </c>
    </row>
    <row r="757" spans="1:16" s="41" customFormat="1" ht="72">
      <c r="A757" s="32" t="s">
        <v>213</v>
      </c>
      <c r="B757" s="32" t="s">
        <v>867</v>
      </c>
      <c r="C757" s="33">
        <v>2020104</v>
      </c>
      <c r="D757" s="33"/>
      <c r="E757" s="34">
        <v>20002</v>
      </c>
      <c r="F757" s="33" t="s">
        <v>939</v>
      </c>
      <c r="G757" s="35"/>
      <c r="H757" s="33"/>
      <c r="I757" s="36">
        <v>50000</v>
      </c>
      <c r="J757" s="33"/>
      <c r="K757" s="33"/>
      <c r="L757" s="38" t="s">
        <v>817</v>
      </c>
      <c r="M757" s="33" t="s">
        <v>217</v>
      </c>
      <c r="N757" s="30"/>
      <c r="O757" s="30"/>
      <c r="P757" s="30"/>
    </row>
    <row r="758" spans="1:16" s="30" customFormat="1" ht="108">
      <c r="A758" s="37" t="s">
        <v>213</v>
      </c>
      <c r="B758" s="37" t="s">
        <v>867</v>
      </c>
      <c r="C758" s="38">
        <v>2020104</v>
      </c>
      <c r="D758" s="38"/>
      <c r="E758" s="39">
        <v>20002</v>
      </c>
      <c r="F758" s="38" t="s">
        <v>939</v>
      </c>
      <c r="G758" s="39">
        <v>1</v>
      </c>
      <c r="H758" s="38" t="s">
        <v>940</v>
      </c>
      <c r="I758" s="40">
        <v>50000</v>
      </c>
      <c r="J758" s="38" t="s">
        <v>163</v>
      </c>
      <c r="K758" s="38" t="s">
        <v>883</v>
      </c>
      <c r="L758" s="38" t="s">
        <v>817</v>
      </c>
      <c r="M758" s="38"/>
    </row>
    <row r="759" spans="1:16" s="41" customFormat="1" ht="72">
      <c r="A759" s="32" t="s">
        <v>213</v>
      </c>
      <c r="B759" s="32" t="s">
        <v>382</v>
      </c>
      <c r="C759" s="33">
        <v>2020103</v>
      </c>
      <c r="D759" s="33"/>
      <c r="E759" s="34">
        <v>20007</v>
      </c>
      <c r="F759" s="33" t="s">
        <v>941</v>
      </c>
      <c r="G759" s="35"/>
      <c r="H759" s="33"/>
      <c r="I759" s="36">
        <v>500</v>
      </c>
      <c r="J759" s="33"/>
      <c r="K759" s="33"/>
      <c r="L759" s="38" t="s">
        <v>817</v>
      </c>
      <c r="M759" s="33" t="s">
        <v>217</v>
      </c>
      <c r="N759" s="30"/>
      <c r="O759" s="30"/>
      <c r="P759" s="30"/>
    </row>
    <row r="760" spans="1:16" s="30" customFormat="1" ht="72">
      <c r="A760" s="37" t="s">
        <v>213</v>
      </c>
      <c r="B760" s="37" t="s">
        <v>382</v>
      </c>
      <c r="C760" s="38">
        <v>2020103</v>
      </c>
      <c r="D760" s="38"/>
      <c r="E760" s="39">
        <v>20007</v>
      </c>
      <c r="F760" s="38" t="s">
        <v>941</v>
      </c>
      <c r="G760" s="39">
        <v>1</v>
      </c>
      <c r="H760" s="38" t="s">
        <v>942</v>
      </c>
      <c r="I760" s="40">
        <v>500</v>
      </c>
      <c r="J760" s="38" t="s">
        <v>166</v>
      </c>
      <c r="K760" s="37" t="s">
        <v>162</v>
      </c>
      <c r="L760" s="38" t="s">
        <v>817</v>
      </c>
      <c r="M760" s="38"/>
    </row>
    <row r="761" spans="1:16" s="41" customFormat="1" ht="72">
      <c r="A761" s="32" t="s">
        <v>213</v>
      </c>
      <c r="B761" s="32" t="s">
        <v>382</v>
      </c>
      <c r="C761" s="33">
        <v>2020105</v>
      </c>
      <c r="D761" s="33"/>
      <c r="E761" s="34">
        <v>20008</v>
      </c>
      <c r="F761" s="33" t="s">
        <v>943</v>
      </c>
      <c r="G761" s="35"/>
      <c r="H761" s="33"/>
      <c r="I761" s="36">
        <v>5000</v>
      </c>
      <c r="J761" s="33"/>
      <c r="K761" s="33"/>
      <c r="L761" s="38" t="s">
        <v>817</v>
      </c>
      <c r="M761" s="33" t="s">
        <v>217</v>
      </c>
      <c r="N761" s="30"/>
      <c r="O761" s="30"/>
      <c r="P761" s="30"/>
    </row>
    <row r="762" spans="1:16" s="30" customFormat="1" ht="72">
      <c r="A762" s="37" t="s">
        <v>213</v>
      </c>
      <c r="B762" s="37" t="s">
        <v>382</v>
      </c>
      <c r="C762" s="38">
        <v>2020105</v>
      </c>
      <c r="D762" s="38"/>
      <c r="E762" s="39">
        <v>20008</v>
      </c>
      <c r="F762" s="38" t="s">
        <v>943</v>
      </c>
      <c r="G762" s="39">
        <v>1</v>
      </c>
      <c r="H762" s="38" t="s">
        <v>944</v>
      </c>
      <c r="I762" s="40">
        <v>5000</v>
      </c>
      <c r="J762" s="38" t="s">
        <v>163</v>
      </c>
      <c r="K762" s="38" t="s">
        <v>162</v>
      </c>
      <c r="L762" s="38" t="s">
        <v>817</v>
      </c>
      <c r="M762" s="38"/>
    </row>
    <row r="763" spans="1:16" s="41" customFormat="1" ht="72">
      <c r="A763" s="32" t="s">
        <v>213</v>
      </c>
      <c r="B763" s="32" t="s">
        <v>382</v>
      </c>
      <c r="C763" s="33">
        <v>2020305</v>
      </c>
      <c r="D763" s="33">
        <v>2020305001</v>
      </c>
      <c r="E763" s="34">
        <v>20040</v>
      </c>
      <c r="F763" s="33" t="s">
        <v>945</v>
      </c>
      <c r="G763" s="35"/>
      <c r="H763" s="33"/>
      <c r="I763" s="36">
        <v>5800</v>
      </c>
      <c r="J763" s="33"/>
      <c r="K763" s="33"/>
      <c r="L763" s="38" t="s">
        <v>817</v>
      </c>
      <c r="M763" s="33" t="s">
        <v>217</v>
      </c>
      <c r="N763" s="30"/>
      <c r="O763" s="30"/>
      <c r="P763" s="30"/>
    </row>
    <row r="764" spans="1:16" s="30" customFormat="1" ht="180">
      <c r="A764" s="37" t="s">
        <v>213</v>
      </c>
      <c r="B764" s="37" t="s">
        <v>382</v>
      </c>
      <c r="C764" s="38">
        <v>2020305</v>
      </c>
      <c r="D764" s="38">
        <v>2020305001</v>
      </c>
      <c r="E764" s="39">
        <v>20040</v>
      </c>
      <c r="F764" s="38" t="s">
        <v>945</v>
      </c>
      <c r="G764" s="39">
        <v>1</v>
      </c>
      <c r="H764" s="38" t="s">
        <v>946</v>
      </c>
      <c r="I764" s="40">
        <v>5800</v>
      </c>
      <c r="J764" s="38" t="s">
        <v>163</v>
      </c>
      <c r="K764" s="38" t="s">
        <v>871</v>
      </c>
      <c r="L764" s="38" t="s">
        <v>817</v>
      </c>
      <c r="M764" s="38"/>
    </row>
    <row r="765" spans="1:16" s="41" customFormat="1" ht="72">
      <c r="A765" s="32" t="s">
        <v>213</v>
      </c>
      <c r="B765" s="32" t="s">
        <v>867</v>
      </c>
      <c r="C765" s="33">
        <v>2020104</v>
      </c>
      <c r="D765" s="33"/>
      <c r="E765" s="34">
        <v>20043</v>
      </c>
      <c r="F765" s="33" t="s">
        <v>947</v>
      </c>
      <c r="G765" s="35"/>
      <c r="H765" s="33"/>
      <c r="I765" s="36">
        <v>57000</v>
      </c>
      <c r="J765" s="33"/>
      <c r="K765" s="33"/>
      <c r="L765" s="38" t="s">
        <v>817</v>
      </c>
      <c r="M765" s="33" t="s">
        <v>217</v>
      </c>
      <c r="N765" s="30"/>
      <c r="O765" s="30"/>
      <c r="P765" s="30"/>
    </row>
    <row r="766" spans="1:16" s="30" customFormat="1" ht="180">
      <c r="A766" s="37" t="s">
        <v>213</v>
      </c>
      <c r="B766" s="37" t="s">
        <v>867</v>
      </c>
      <c r="C766" s="38">
        <v>2020104</v>
      </c>
      <c r="D766" s="38"/>
      <c r="E766" s="39">
        <v>20043</v>
      </c>
      <c r="F766" s="38" t="s">
        <v>947</v>
      </c>
      <c r="G766" s="39">
        <v>1</v>
      </c>
      <c r="H766" s="38" t="s">
        <v>948</v>
      </c>
      <c r="I766" s="40">
        <v>57000</v>
      </c>
      <c r="J766" s="38" t="s">
        <v>166</v>
      </c>
      <c r="K766" s="38" t="s">
        <v>932</v>
      </c>
      <c r="L766" s="38" t="s">
        <v>817</v>
      </c>
      <c r="M766" s="38"/>
    </row>
    <row r="767" spans="1:16" s="41" customFormat="1" ht="72">
      <c r="A767" s="32" t="s">
        <v>213</v>
      </c>
      <c r="B767" s="32" t="s">
        <v>867</v>
      </c>
      <c r="C767" s="33">
        <v>2020305</v>
      </c>
      <c r="D767" s="33"/>
      <c r="E767" s="34">
        <v>20044</v>
      </c>
      <c r="F767" s="33" t="s">
        <v>949</v>
      </c>
      <c r="G767" s="35"/>
      <c r="H767" s="33"/>
      <c r="I767" s="36">
        <v>32600</v>
      </c>
      <c r="J767" s="33"/>
      <c r="K767" s="33"/>
      <c r="L767" s="38" t="s">
        <v>817</v>
      </c>
      <c r="M767" s="33" t="s">
        <v>217</v>
      </c>
      <c r="N767" s="30"/>
      <c r="O767" s="30"/>
      <c r="P767" s="30"/>
    </row>
    <row r="768" spans="1:16" s="30" customFormat="1" ht="108">
      <c r="A768" s="37" t="s">
        <v>213</v>
      </c>
      <c r="B768" s="37" t="s">
        <v>867</v>
      </c>
      <c r="C768" s="38">
        <v>2020305</v>
      </c>
      <c r="D768" s="38"/>
      <c r="E768" s="39">
        <v>20044</v>
      </c>
      <c r="F768" s="38" t="s">
        <v>949</v>
      </c>
      <c r="G768" s="39">
        <v>1</v>
      </c>
      <c r="H768" s="38" t="s">
        <v>950</v>
      </c>
      <c r="I768" s="40">
        <v>32600</v>
      </c>
      <c r="J768" s="38" t="s">
        <v>931</v>
      </c>
      <c r="K768" s="38" t="s">
        <v>932</v>
      </c>
      <c r="L768" s="38" t="s">
        <v>817</v>
      </c>
      <c r="M768" s="38"/>
    </row>
    <row r="769" spans="1:16" s="41" customFormat="1" ht="72">
      <c r="A769" s="32" t="s">
        <v>648</v>
      </c>
      <c r="B769" s="32" t="s">
        <v>213</v>
      </c>
      <c r="C769" s="33">
        <v>7020401</v>
      </c>
      <c r="D769" s="33">
        <v>7020401001</v>
      </c>
      <c r="E769" s="34">
        <v>70001</v>
      </c>
      <c r="F769" s="33" t="s">
        <v>951</v>
      </c>
      <c r="G769" s="35"/>
      <c r="H769" s="33"/>
      <c r="I769" s="36">
        <v>5000</v>
      </c>
      <c r="J769" s="33"/>
      <c r="K769" s="33"/>
      <c r="L769" s="38" t="s">
        <v>817</v>
      </c>
      <c r="M769" s="33" t="s">
        <v>217</v>
      </c>
      <c r="N769" s="30"/>
      <c r="O769" s="30"/>
      <c r="P769" s="30"/>
    </row>
    <row r="770" spans="1:16" s="30" customFormat="1" ht="72">
      <c r="A770" s="37" t="s">
        <v>648</v>
      </c>
      <c r="B770" s="37" t="s">
        <v>213</v>
      </c>
      <c r="C770" s="38">
        <v>7020401</v>
      </c>
      <c r="D770" s="38">
        <v>7020401001</v>
      </c>
      <c r="E770" s="39">
        <v>70001</v>
      </c>
      <c r="F770" s="38" t="s">
        <v>951</v>
      </c>
      <c r="G770" s="39">
        <v>1</v>
      </c>
      <c r="H770" s="38" t="s">
        <v>952</v>
      </c>
      <c r="I770" s="40">
        <v>5000</v>
      </c>
      <c r="J770" s="38" t="s">
        <v>14</v>
      </c>
      <c r="K770" s="38" t="s">
        <v>174</v>
      </c>
      <c r="L770" s="38" t="s">
        <v>817</v>
      </c>
      <c r="M770" s="38"/>
    </row>
    <row r="771" spans="1:16" s="41" customFormat="1" ht="72">
      <c r="A771" s="32" t="s">
        <v>648</v>
      </c>
      <c r="B771" s="32" t="s">
        <v>213</v>
      </c>
      <c r="C771" s="33">
        <v>7020402</v>
      </c>
      <c r="D771" s="33"/>
      <c r="E771" s="34">
        <v>70042</v>
      </c>
      <c r="F771" s="33" t="s">
        <v>953</v>
      </c>
      <c r="G771" s="35"/>
      <c r="H771" s="33"/>
      <c r="I771" s="36">
        <v>2000</v>
      </c>
      <c r="J771" s="33"/>
      <c r="K771" s="33"/>
      <c r="L771" s="38" t="s">
        <v>817</v>
      </c>
      <c r="M771" s="33" t="s">
        <v>217</v>
      </c>
      <c r="N771" s="30"/>
      <c r="O771" s="30"/>
      <c r="P771" s="30"/>
    </row>
    <row r="772" spans="1:16" s="30" customFormat="1" ht="72">
      <c r="A772" s="37" t="s">
        <v>648</v>
      </c>
      <c r="B772" s="37" t="s">
        <v>213</v>
      </c>
      <c r="C772" s="38">
        <v>7020402</v>
      </c>
      <c r="D772" s="38"/>
      <c r="E772" s="39">
        <v>70042</v>
      </c>
      <c r="F772" s="38" t="s">
        <v>953</v>
      </c>
      <c r="G772" s="39">
        <v>1</v>
      </c>
      <c r="H772" s="38" t="s">
        <v>954</v>
      </c>
      <c r="I772" s="40">
        <v>2000</v>
      </c>
      <c r="J772" s="38" t="s">
        <v>14</v>
      </c>
      <c r="K772" s="38" t="s">
        <v>169</v>
      </c>
      <c r="L772" s="38" t="s">
        <v>817</v>
      </c>
      <c r="M772" s="38"/>
    </row>
    <row r="773" spans="1:16" s="41" customFormat="1" ht="72">
      <c r="A773" s="32" t="s">
        <v>355</v>
      </c>
      <c r="B773" s="32" t="s">
        <v>311</v>
      </c>
      <c r="C773" s="33">
        <v>1030101</v>
      </c>
      <c r="D773" s="33">
        <v>1030101002</v>
      </c>
      <c r="E773" s="34">
        <v>10031</v>
      </c>
      <c r="F773" s="33" t="s">
        <v>955</v>
      </c>
      <c r="G773" s="35"/>
      <c r="H773" s="33"/>
      <c r="I773" s="36">
        <v>1000</v>
      </c>
      <c r="J773" s="33"/>
      <c r="K773" s="33"/>
      <c r="L773" s="33" t="s">
        <v>156</v>
      </c>
      <c r="M773" s="33" t="s">
        <v>217</v>
      </c>
      <c r="N773" s="30"/>
      <c r="O773" s="30"/>
      <c r="P773" s="30"/>
    </row>
    <row r="774" spans="1:16" s="30" customFormat="1" ht="72">
      <c r="A774" s="37" t="s">
        <v>355</v>
      </c>
      <c r="B774" s="37" t="s">
        <v>311</v>
      </c>
      <c r="C774" s="38">
        <v>1030101</v>
      </c>
      <c r="D774" s="38">
        <v>1030101002</v>
      </c>
      <c r="E774" s="39">
        <v>10031</v>
      </c>
      <c r="F774" s="38" t="s">
        <v>955</v>
      </c>
      <c r="G774" s="39">
        <v>1</v>
      </c>
      <c r="H774" s="38" t="s">
        <v>956</v>
      </c>
      <c r="I774" s="40">
        <v>1000</v>
      </c>
      <c r="J774" s="38" t="s">
        <v>14</v>
      </c>
      <c r="K774" s="38" t="s">
        <v>158</v>
      </c>
      <c r="L774" s="38" t="s">
        <v>156</v>
      </c>
      <c r="M774" s="38"/>
    </row>
    <row r="775" spans="1:16" s="41" customFormat="1" ht="72">
      <c r="A775" s="32" t="s">
        <v>213</v>
      </c>
      <c r="B775" s="32" t="s">
        <v>382</v>
      </c>
      <c r="C775" s="33">
        <v>1030213</v>
      </c>
      <c r="D775" s="33"/>
      <c r="E775" s="34">
        <v>10135</v>
      </c>
      <c r="F775" s="33" t="s">
        <v>957</v>
      </c>
      <c r="G775" s="35"/>
      <c r="H775" s="33"/>
      <c r="I775" s="36">
        <v>30000</v>
      </c>
      <c r="J775" s="33"/>
      <c r="K775" s="33"/>
      <c r="L775" s="38" t="s">
        <v>156</v>
      </c>
      <c r="M775" s="33" t="s">
        <v>217</v>
      </c>
      <c r="N775" s="30"/>
      <c r="O775" s="30"/>
      <c r="P775" s="30"/>
    </row>
    <row r="776" spans="1:16" s="41" customFormat="1" ht="144">
      <c r="A776" s="37" t="s">
        <v>213</v>
      </c>
      <c r="B776" s="37" t="s">
        <v>382</v>
      </c>
      <c r="C776" s="38">
        <v>1030213</v>
      </c>
      <c r="D776" s="38"/>
      <c r="E776" s="39">
        <v>10135</v>
      </c>
      <c r="F776" s="38" t="s">
        <v>957</v>
      </c>
      <c r="G776" s="39">
        <v>1</v>
      </c>
      <c r="H776" s="38" t="s">
        <v>958</v>
      </c>
      <c r="I776" s="40">
        <v>30000</v>
      </c>
      <c r="J776" s="38" t="s">
        <v>14</v>
      </c>
      <c r="K776" s="38" t="s">
        <v>959</v>
      </c>
      <c r="L776" s="38" t="s">
        <v>156</v>
      </c>
      <c r="M776" s="38"/>
      <c r="N776" s="30"/>
      <c r="O776" s="30"/>
      <c r="P776" s="30"/>
    </row>
    <row r="777" spans="1:16" s="41" customFormat="1" ht="72">
      <c r="A777" s="32" t="s">
        <v>213</v>
      </c>
      <c r="B777" s="32" t="s">
        <v>382</v>
      </c>
      <c r="C777" s="33">
        <v>1030213</v>
      </c>
      <c r="D777" s="33"/>
      <c r="E777" s="34">
        <v>10135</v>
      </c>
      <c r="F777" s="33" t="s">
        <v>957</v>
      </c>
      <c r="G777" s="35"/>
      <c r="H777" s="33"/>
      <c r="I777" s="36">
        <v>407.58</v>
      </c>
      <c r="J777" s="33"/>
      <c r="K777" s="33"/>
      <c r="L777" s="38" t="s">
        <v>156</v>
      </c>
      <c r="M777" s="33" t="s">
        <v>381</v>
      </c>
      <c r="N777" s="30"/>
      <c r="O777" s="30"/>
      <c r="P777" s="30"/>
    </row>
    <row r="778" spans="1:16" s="30" customFormat="1" ht="144">
      <c r="A778" s="37" t="s">
        <v>213</v>
      </c>
      <c r="B778" s="37" t="s">
        <v>382</v>
      </c>
      <c r="C778" s="38">
        <v>1030213</v>
      </c>
      <c r="D778" s="38"/>
      <c r="E778" s="39">
        <v>10135</v>
      </c>
      <c r="F778" s="38" t="s">
        <v>957</v>
      </c>
      <c r="G778" s="39">
        <v>1</v>
      </c>
      <c r="H778" s="38" t="s">
        <v>958</v>
      </c>
      <c r="I778" s="40">
        <v>407.58</v>
      </c>
      <c r="J778" s="38" t="s">
        <v>14</v>
      </c>
      <c r="K778" s="38" t="s">
        <v>959</v>
      </c>
      <c r="L778" s="38" t="s">
        <v>156</v>
      </c>
      <c r="M778" s="38"/>
    </row>
    <row r="779" spans="1:16" s="41" customFormat="1" ht="72">
      <c r="A779" s="32" t="s">
        <v>213</v>
      </c>
      <c r="B779" s="32" t="s">
        <v>382</v>
      </c>
      <c r="C779" s="33">
        <v>1030207</v>
      </c>
      <c r="D779" s="33">
        <v>1030207008</v>
      </c>
      <c r="E779" s="34">
        <v>10212</v>
      </c>
      <c r="F779" s="33" t="s">
        <v>960</v>
      </c>
      <c r="G779" s="35"/>
      <c r="H779" s="33"/>
      <c r="I779" s="36">
        <v>1652.64</v>
      </c>
      <c r="J779" s="33"/>
      <c r="K779" s="33"/>
      <c r="L779" s="38" t="s">
        <v>156</v>
      </c>
      <c r="M779" s="33" t="s">
        <v>217</v>
      </c>
      <c r="N779" s="30"/>
      <c r="O779" s="30"/>
      <c r="P779" s="30"/>
    </row>
    <row r="780" spans="1:16" s="41" customFormat="1" ht="144">
      <c r="A780" s="37" t="s">
        <v>213</v>
      </c>
      <c r="B780" s="37" t="s">
        <v>382</v>
      </c>
      <c r="C780" s="38">
        <v>1030207</v>
      </c>
      <c r="D780" s="38">
        <v>1030207008</v>
      </c>
      <c r="E780" s="39">
        <v>10212</v>
      </c>
      <c r="F780" s="38" t="s">
        <v>960</v>
      </c>
      <c r="G780" s="39">
        <v>1</v>
      </c>
      <c r="H780" s="38" t="s">
        <v>961</v>
      </c>
      <c r="I780" s="40">
        <v>1652.64</v>
      </c>
      <c r="J780" s="38" t="s">
        <v>588</v>
      </c>
      <c r="K780" s="38" t="s">
        <v>158</v>
      </c>
      <c r="L780" s="38" t="s">
        <v>156</v>
      </c>
      <c r="M780" s="38"/>
      <c r="N780" s="30"/>
      <c r="O780" s="30"/>
      <c r="P780" s="30"/>
    </row>
    <row r="781" spans="1:16" s="41" customFormat="1" ht="72">
      <c r="A781" s="32" t="s">
        <v>213</v>
      </c>
      <c r="B781" s="32" t="s">
        <v>382</v>
      </c>
      <c r="C781" s="33">
        <v>1030216</v>
      </c>
      <c r="D781" s="33">
        <v>1030216002</v>
      </c>
      <c r="E781" s="34">
        <v>10213</v>
      </c>
      <c r="F781" s="33" t="s">
        <v>962</v>
      </c>
      <c r="G781" s="35"/>
      <c r="H781" s="33"/>
      <c r="I781" s="36">
        <v>9500</v>
      </c>
      <c r="J781" s="33"/>
      <c r="K781" s="33"/>
      <c r="L781" s="38" t="s">
        <v>156</v>
      </c>
      <c r="M781" s="33" t="s">
        <v>217</v>
      </c>
      <c r="N781" s="30"/>
      <c r="O781" s="30"/>
      <c r="P781" s="30"/>
    </row>
    <row r="782" spans="1:16" s="30" customFormat="1" ht="144">
      <c r="A782" s="37" t="s">
        <v>213</v>
      </c>
      <c r="B782" s="37" t="s">
        <v>382</v>
      </c>
      <c r="C782" s="38">
        <v>1030216</v>
      </c>
      <c r="D782" s="38">
        <v>1030216002</v>
      </c>
      <c r="E782" s="39">
        <v>10213</v>
      </c>
      <c r="F782" s="38" t="s">
        <v>962</v>
      </c>
      <c r="G782" s="39">
        <v>1</v>
      </c>
      <c r="H782" s="38" t="s">
        <v>963</v>
      </c>
      <c r="I782" s="40">
        <v>9500</v>
      </c>
      <c r="J782" s="38" t="s">
        <v>14</v>
      </c>
      <c r="K782" s="38" t="s">
        <v>158</v>
      </c>
      <c r="L782" s="38" t="s">
        <v>156</v>
      </c>
      <c r="M782" s="38"/>
    </row>
    <row r="783" spans="1:16" s="41" customFormat="1" ht="72">
      <c r="A783" s="32" t="s">
        <v>213</v>
      </c>
      <c r="B783" s="32" t="s">
        <v>382</v>
      </c>
      <c r="C783" s="33">
        <v>1030216</v>
      </c>
      <c r="D783" s="33">
        <v>1030216002</v>
      </c>
      <c r="E783" s="34">
        <v>10214</v>
      </c>
      <c r="F783" s="33" t="s">
        <v>964</v>
      </c>
      <c r="G783" s="35"/>
      <c r="H783" s="33"/>
      <c r="I783" s="36">
        <v>500</v>
      </c>
      <c r="J783" s="33"/>
      <c r="K783" s="33"/>
      <c r="L783" s="38" t="s">
        <v>156</v>
      </c>
      <c r="M783" s="33" t="s">
        <v>217</v>
      </c>
      <c r="N783" s="30"/>
      <c r="O783" s="30"/>
      <c r="P783" s="30"/>
    </row>
    <row r="784" spans="1:16" s="41" customFormat="1" ht="72">
      <c r="A784" s="37" t="s">
        <v>213</v>
      </c>
      <c r="B784" s="37" t="s">
        <v>382</v>
      </c>
      <c r="C784" s="38">
        <v>1030216</v>
      </c>
      <c r="D784" s="38">
        <v>1030216002</v>
      </c>
      <c r="E784" s="39">
        <v>10214</v>
      </c>
      <c r="F784" s="38" t="s">
        <v>964</v>
      </c>
      <c r="G784" s="39">
        <v>1</v>
      </c>
      <c r="H784" s="38" t="s">
        <v>965</v>
      </c>
      <c r="I784" s="40">
        <v>500</v>
      </c>
      <c r="J784" s="38" t="s">
        <v>14</v>
      </c>
      <c r="K784" s="38" t="s">
        <v>158</v>
      </c>
      <c r="L784" s="38" t="s">
        <v>156</v>
      </c>
      <c r="M784" s="38"/>
      <c r="N784" s="30"/>
      <c r="O784" s="30"/>
      <c r="P784" s="30"/>
    </row>
    <row r="785" spans="1:16" s="41" customFormat="1" ht="72">
      <c r="A785" s="32" t="s">
        <v>213</v>
      </c>
      <c r="B785" s="32" t="s">
        <v>382</v>
      </c>
      <c r="C785" s="33">
        <v>1030102</v>
      </c>
      <c r="D785" s="33"/>
      <c r="E785" s="34">
        <v>10226</v>
      </c>
      <c r="F785" s="33" t="s">
        <v>966</v>
      </c>
      <c r="G785" s="35"/>
      <c r="H785" s="33"/>
      <c r="I785" s="36">
        <v>2000</v>
      </c>
      <c r="J785" s="33"/>
      <c r="K785" s="33"/>
      <c r="L785" s="38" t="s">
        <v>156</v>
      </c>
      <c r="M785" s="33" t="s">
        <v>217</v>
      </c>
      <c r="N785" s="30"/>
      <c r="O785" s="30"/>
      <c r="P785" s="30"/>
    </row>
    <row r="786" spans="1:16" s="41" customFormat="1" ht="108">
      <c r="A786" s="37" t="s">
        <v>213</v>
      </c>
      <c r="B786" s="37" t="s">
        <v>382</v>
      </c>
      <c r="C786" s="38">
        <v>1030102</v>
      </c>
      <c r="D786" s="38"/>
      <c r="E786" s="39">
        <v>10226</v>
      </c>
      <c r="F786" s="38" t="s">
        <v>966</v>
      </c>
      <c r="G786" s="39">
        <v>1</v>
      </c>
      <c r="H786" s="38" t="s">
        <v>967</v>
      </c>
      <c r="I786" s="40">
        <v>2000</v>
      </c>
      <c r="J786" s="38" t="s">
        <v>14</v>
      </c>
      <c r="K786" s="38" t="s">
        <v>959</v>
      </c>
      <c r="L786" s="38" t="s">
        <v>156</v>
      </c>
      <c r="M786" s="38"/>
      <c r="N786" s="30"/>
      <c r="O786" s="30"/>
      <c r="P786" s="30"/>
    </row>
    <row r="787" spans="1:16" s="30" customFormat="1" ht="72">
      <c r="A787" s="32" t="s">
        <v>213</v>
      </c>
      <c r="B787" s="32" t="s">
        <v>355</v>
      </c>
      <c r="C787" s="33">
        <v>1100401</v>
      </c>
      <c r="D787" s="33"/>
      <c r="E787" s="34">
        <v>10233</v>
      </c>
      <c r="F787" s="33" t="s">
        <v>968</v>
      </c>
      <c r="G787" s="35"/>
      <c r="H787" s="33"/>
      <c r="I787" s="36">
        <v>6000</v>
      </c>
      <c r="J787" s="33"/>
      <c r="K787" s="33"/>
      <c r="L787" s="38" t="s">
        <v>156</v>
      </c>
      <c r="M787" s="33" t="s">
        <v>217</v>
      </c>
    </row>
    <row r="788" spans="1:16" s="41" customFormat="1" ht="72">
      <c r="A788" s="37" t="s">
        <v>213</v>
      </c>
      <c r="B788" s="37" t="s">
        <v>355</v>
      </c>
      <c r="C788" s="38">
        <v>1100401</v>
      </c>
      <c r="D788" s="38"/>
      <c r="E788" s="39">
        <v>10233</v>
      </c>
      <c r="F788" s="38" t="s">
        <v>968</v>
      </c>
      <c r="G788" s="39">
        <v>1</v>
      </c>
      <c r="H788" s="38" t="s">
        <v>969</v>
      </c>
      <c r="I788" s="40">
        <v>6000</v>
      </c>
      <c r="J788" s="38" t="s">
        <v>14</v>
      </c>
      <c r="K788" s="38" t="s">
        <v>158</v>
      </c>
      <c r="L788" s="38" t="s">
        <v>156</v>
      </c>
      <c r="M788" s="38"/>
      <c r="N788" s="30"/>
      <c r="O788" s="30"/>
      <c r="P788" s="30"/>
    </row>
    <row r="789" spans="1:16" s="30" customFormat="1" ht="72">
      <c r="A789" s="32" t="s">
        <v>213</v>
      </c>
      <c r="B789" s="32" t="s">
        <v>355</v>
      </c>
      <c r="C789" s="33">
        <v>1030216</v>
      </c>
      <c r="D789" s="33">
        <v>1030216004</v>
      </c>
      <c r="E789" s="34">
        <v>10235</v>
      </c>
      <c r="F789" s="33" t="s">
        <v>970</v>
      </c>
      <c r="G789" s="35"/>
      <c r="H789" s="33"/>
      <c r="I789" s="36">
        <v>500</v>
      </c>
      <c r="J789" s="33"/>
      <c r="K789" s="33"/>
      <c r="L789" s="38" t="s">
        <v>156</v>
      </c>
      <c r="M789" s="33" t="s">
        <v>217</v>
      </c>
    </row>
    <row r="790" spans="1:16" s="41" customFormat="1" ht="72">
      <c r="A790" s="37" t="s">
        <v>213</v>
      </c>
      <c r="B790" s="37" t="s">
        <v>355</v>
      </c>
      <c r="C790" s="38">
        <v>1030216</v>
      </c>
      <c r="D790" s="38">
        <v>1030216004</v>
      </c>
      <c r="E790" s="39">
        <v>10235</v>
      </c>
      <c r="F790" s="38" t="s">
        <v>970</v>
      </c>
      <c r="G790" s="39">
        <v>1</v>
      </c>
      <c r="H790" s="38" t="s">
        <v>971</v>
      </c>
      <c r="I790" s="40">
        <v>500</v>
      </c>
      <c r="J790" s="38" t="s">
        <v>14</v>
      </c>
      <c r="K790" s="38" t="s">
        <v>158</v>
      </c>
      <c r="L790" s="38" t="s">
        <v>156</v>
      </c>
      <c r="M790" s="38"/>
      <c r="N790" s="30"/>
      <c r="O790" s="30"/>
      <c r="P790" s="30"/>
    </row>
    <row r="791" spans="1:16" s="30" customFormat="1" ht="72">
      <c r="A791" s="32" t="s">
        <v>213</v>
      </c>
      <c r="B791" s="32" t="s">
        <v>693</v>
      </c>
      <c r="C791" s="33">
        <v>1030207</v>
      </c>
      <c r="D791" s="33">
        <v>1030207004</v>
      </c>
      <c r="E791" s="34">
        <v>10239</v>
      </c>
      <c r="F791" s="33" t="s">
        <v>972</v>
      </c>
      <c r="G791" s="35"/>
      <c r="H791" s="33"/>
      <c r="I791" s="36">
        <v>187259.99</v>
      </c>
      <c r="J791" s="33"/>
      <c r="K791" s="33"/>
      <c r="L791" s="38" t="s">
        <v>156</v>
      </c>
      <c r="M791" s="33" t="s">
        <v>217</v>
      </c>
    </row>
    <row r="792" spans="1:16" s="41" customFormat="1" ht="216">
      <c r="A792" s="37" t="s">
        <v>213</v>
      </c>
      <c r="B792" s="37" t="s">
        <v>693</v>
      </c>
      <c r="C792" s="38">
        <v>1030207</v>
      </c>
      <c r="D792" s="38">
        <v>1030207004</v>
      </c>
      <c r="E792" s="39">
        <v>10239</v>
      </c>
      <c r="F792" s="38" t="s">
        <v>972</v>
      </c>
      <c r="G792" s="39">
        <v>1</v>
      </c>
      <c r="H792" s="38" t="s">
        <v>973</v>
      </c>
      <c r="I792" s="40">
        <v>161946.20000000001</v>
      </c>
      <c r="J792" s="38" t="s">
        <v>588</v>
      </c>
      <c r="K792" s="38" t="s">
        <v>158</v>
      </c>
      <c r="L792" s="38" t="s">
        <v>156</v>
      </c>
      <c r="M792" s="38"/>
      <c r="N792" s="30"/>
      <c r="O792" s="30"/>
      <c r="P792" s="30"/>
    </row>
    <row r="793" spans="1:16" s="30" customFormat="1" ht="108">
      <c r="A793" s="37" t="s">
        <v>213</v>
      </c>
      <c r="B793" s="37" t="s">
        <v>693</v>
      </c>
      <c r="C793" s="38">
        <v>1030207</v>
      </c>
      <c r="D793" s="38">
        <v>1030207004</v>
      </c>
      <c r="E793" s="39">
        <v>10239</v>
      </c>
      <c r="F793" s="38" t="s">
        <v>972</v>
      </c>
      <c r="G793" s="39">
        <v>2</v>
      </c>
      <c r="H793" s="38" t="s">
        <v>974</v>
      </c>
      <c r="I793" s="40">
        <v>10239.959999999999</v>
      </c>
      <c r="J793" s="38" t="s">
        <v>588</v>
      </c>
      <c r="K793" s="38" t="s">
        <v>158</v>
      </c>
      <c r="L793" s="38" t="s">
        <v>156</v>
      </c>
      <c r="M793" s="38"/>
    </row>
    <row r="794" spans="1:16" s="41" customFormat="1" ht="72">
      <c r="A794" s="37" t="s">
        <v>213</v>
      </c>
      <c r="B794" s="37" t="s">
        <v>693</v>
      </c>
      <c r="C794" s="38">
        <v>1030207</v>
      </c>
      <c r="D794" s="38">
        <v>1030207004</v>
      </c>
      <c r="E794" s="39">
        <v>10239</v>
      </c>
      <c r="F794" s="38" t="s">
        <v>972</v>
      </c>
      <c r="G794" s="39">
        <v>3</v>
      </c>
      <c r="H794" s="38" t="s">
        <v>975</v>
      </c>
      <c r="I794" s="40">
        <v>15073.83</v>
      </c>
      <c r="J794" s="38" t="s">
        <v>588</v>
      </c>
      <c r="K794" s="38" t="s">
        <v>158</v>
      </c>
      <c r="L794" s="38" t="s">
        <v>156</v>
      </c>
      <c r="M794" s="38"/>
      <c r="N794" s="30"/>
      <c r="O794" s="30"/>
      <c r="P794" s="30"/>
    </row>
    <row r="795" spans="1:16" s="30" customFormat="1" ht="72">
      <c r="A795" s="32" t="s">
        <v>213</v>
      </c>
      <c r="B795" s="32" t="s">
        <v>693</v>
      </c>
      <c r="C795" s="33">
        <v>1030209</v>
      </c>
      <c r="D795" s="33">
        <v>1030209004</v>
      </c>
      <c r="E795" s="34">
        <v>10240</v>
      </c>
      <c r="F795" s="33" t="s">
        <v>976</v>
      </c>
      <c r="G795" s="35"/>
      <c r="H795" s="33"/>
      <c r="I795" s="36">
        <v>13138</v>
      </c>
      <c r="J795" s="33"/>
      <c r="K795" s="33"/>
      <c r="L795" s="38" t="s">
        <v>156</v>
      </c>
      <c r="M795" s="33" t="s">
        <v>217</v>
      </c>
    </row>
    <row r="796" spans="1:16" s="30" customFormat="1" ht="72">
      <c r="A796" s="37" t="s">
        <v>213</v>
      </c>
      <c r="B796" s="37" t="s">
        <v>693</v>
      </c>
      <c r="C796" s="38">
        <v>1030209</v>
      </c>
      <c r="D796" s="38">
        <v>1030209004</v>
      </c>
      <c r="E796" s="39">
        <v>10240</v>
      </c>
      <c r="F796" s="38" t="s">
        <v>976</v>
      </c>
      <c r="G796" s="39">
        <v>1</v>
      </c>
      <c r="H796" s="38" t="s">
        <v>977</v>
      </c>
      <c r="I796" s="40">
        <v>5000</v>
      </c>
      <c r="J796" s="38" t="s">
        <v>588</v>
      </c>
      <c r="K796" s="38" t="s">
        <v>158</v>
      </c>
      <c r="L796" s="38" t="s">
        <v>156</v>
      </c>
      <c r="M796" s="38"/>
    </row>
    <row r="797" spans="1:16" s="41" customFormat="1" ht="108">
      <c r="A797" s="37" t="s">
        <v>213</v>
      </c>
      <c r="B797" s="37" t="s">
        <v>693</v>
      </c>
      <c r="C797" s="38">
        <v>1030209</v>
      </c>
      <c r="D797" s="38">
        <v>1030209004</v>
      </c>
      <c r="E797" s="39">
        <v>10240</v>
      </c>
      <c r="F797" s="38" t="s">
        <v>976</v>
      </c>
      <c r="G797" s="39">
        <v>2</v>
      </c>
      <c r="H797" s="38" t="s">
        <v>978</v>
      </c>
      <c r="I797" s="40">
        <v>8138</v>
      </c>
      <c r="J797" s="38" t="s">
        <v>14</v>
      </c>
      <c r="K797" s="38" t="s">
        <v>158</v>
      </c>
      <c r="L797" s="38" t="s">
        <v>156</v>
      </c>
      <c r="M797" s="38"/>
      <c r="N797" s="30"/>
      <c r="O797" s="30"/>
      <c r="P797" s="30"/>
    </row>
    <row r="798" spans="1:16" s="30" customFormat="1" ht="72">
      <c r="A798" s="32" t="s">
        <v>213</v>
      </c>
      <c r="B798" s="32" t="s">
        <v>382</v>
      </c>
      <c r="C798" s="33">
        <v>1030102</v>
      </c>
      <c r="D798" s="33">
        <v>1030102001</v>
      </c>
      <c r="E798" s="34">
        <v>10241</v>
      </c>
      <c r="F798" s="33" t="s">
        <v>979</v>
      </c>
      <c r="G798" s="35"/>
      <c r="H798" s="33"/>
      <c r="I798" s="36">
        <v>59000</v>
      </c>
      <c r="J798" s="33"/>
      <c r="K798" s="33"/>
      <c r="L798" s="38" t="s">
        <v>156</v>
      </c>
      <c r="M798" s="33" t="s">
        <v>217</v>
      </c>
    </row>
    <row r="799" spans="1:16" s="41" customFormat="1" ht="108">
      <c r="A799" s="37" t="s">
        <v>213</v>
      </c>
      <c r="B799" s="37" t="s">
        <v>382</v>
      </c>
      <c r="C799" s="38">
        <v>1030102</v>
      </c>
      <c r="D799" s="38">
        <v>1030102001</v>
      </c>
      <c r="E799" s="39">
        <v>10241</v>
      </c>
      <c r="F799" s="38" t="s">
        <v>979</v>
      </c>
      <c r="G799" s="39">
        <v>1</v>
      </c>
      <c r="H799" s="38" t="s">
        <v>980</v>
      </c>
      <c r="I799" s="40">
        <v>42411.14</v>
      </c>
      <c r="J799" s="38" t="s">
        <v>588</v>
      </c>
      <c r="K799" s="38" t="s">
        <v>158</v>
      </c>
      <c r="L799" s="38" t="s">
        <v>156</v>
      </c>
      <c r="M799" s="38"/>
      <c r="N799" s="30"/>
      <c r="O799" s="30"/>
      <c r="P799" s="30"/>
    </row>
    <row r="800" spans="1:16" s="30" customFormat="1" ht="108">
      <c r="A800" s="37" t="s">
        <v>213</v>
      </c>
      <c r="B800" s="37" t="s">
        <v>382</v>
      </c>
      <c r="C800" s="38">
        <v>1030102</v>
      </c>
      <c r="D800" s="38">
        <v>1030102001</v>
      </c>
      <c r="E800" s="39">
        <v>10241</v>
      </c>
      <c r="F800" s="38" t="s">
        <v>979</v>
      </c>
      <c r="G800" s="39">
        <v>2</v>
      </c>
      <c r="H800" s="38" t="s">
        <v>981</v>
      </c>
      <c r="I800" s="40">
        <v>16588.86</v>
      </c>
      <c r="J800" s="38" t="s">
        <v>14</v>
      </c>
      <c r="K800" s="38" t="s">
        <v>158</v>
      </c>
      <c r="L800" s="38" t="s">
        <v>156</v>
      </c>
      <c r="M800" s="38"/>
    </row>
    <row r="801" spans="1:16" s="41" customFormat="1" ht="72">
      <c r="A801" s="32" t="s">
        <v>213</v>
      </c>
      <c r="B801" s="32" t="s">
        <v>382</v>
      </c>
      <c r="C801" s="33">
        <v>1030213</v>
      </c>
      <c r="D801" s="33"/>
      <c r="E801" s="34">
        <v>10244</v>
      </c>
      <c r="F801" s="33" t="s">
        <v>982</v>
      </c>
      <c r="G801" s="35"/>
      <c r="H801" s="33"/>
      <c r="I801" s="36">
        <v>29892.85</v>
      </c>
      <c r="J801" s="33"/>
      <c r="K801" s="33"/>
      <c r="L801" s="38" t="s">
        <v>156</v>
      </c>
      <c r="M801" s="33" t="s">
        <v>217</v>
      </c>
      <c r="N801" s="30"/>
      <c r="O801" s="30"/>
      <c r="P801" s="30"/>
    </row>
    <row r="802" spans="1:16" s="30" customFormat="1" ht="180">
      <c r="A802" s="37" t="s">
        <v>213</v>
      </c>
      <c r="B802" s="37" t="s">
        <v>382</v>
      </c>
      <c r="C802" s="38">
        <v>1030213</v>
      </c>
      <c r="D802" s="38"/>
      <c r="E802" s="39">
        <v>10244</v>
      </c>
      <c r="F802" s="38" t="s">
        <v>982</v>
      </c>
      <c r="G802" s="39">
        <v>1</v>
      </c>
      <c r="H802" s="38" t="s">
        <v>983</v>
      </c>
      <c r="I802" s="40">
        <v>17892.849999999999</v>
      </c>
      <c r="J802" s="38" t="s">
        <v>462</v>
      </c>
      <c r="K802" s="38" t="s">
        <v>959</v>
      </c>
      <c r="L802" s="38" t="s">
        <v>156</v>
      </c>
      <c r="M802" s="38"/>
    </row>
    <row r="803" spans="1:16" s="41" customFormat="1" ht="144">
      <c r="A803" s="37" t="s">
        <v>213</v>
      </c>
      <c r="B803" s="37" t="s">
        <v>382</v>
      </c>
      <c r="C803" s="38">
        <v>1030213</v>
      </c>
      <c r="D803" s="38"/>
      <c r="E803" s="39">
        <v>10244</v>
      </c>
      <c r="F803" s="38" t="s">
        <v>982</v>
      </c>
      <c r="G803" s="39">
        <v>2</v>
      </c>
      <c r="H803" s="38" t="s">
        <v>984</v>
      </c>
      <c r="I803" s="40">
        <v>12000</v>
      </c>
      <c r="J803" s="38" t="s">
        <v>166</v>
      </c>
      <c r="K803" s="38" t="s">
        <v>959</v>
      </c>
      <c r="L803" s="38" t="s">
        <v>156</v>
      </c>
      <c r="M803" s="38"/>
      <c r="N803" s="30"/>
      <c r="O803" s="30"/>
      <c r="P803" s="30"/>
    </row>
    <row r="804" spans="1:16" s="30" customFormat="1" ht="72">
      <c r="A804" s="32" t="s">
        <v>213</v>
      </c>
      <c r="B804" s="32" t="s">
        <v>382</v>
      </c>
      <c r="C804" s="33">
        <v>1030213</v>
      </c>
      <c r="D804" s="33"/>
      <c r="E804" s="34">
        <v>10244</v>
      </c>
      <c r="F804" s="33" t="s">
        <v>982</v>
      </c>
      <c r="G804" s="35"/>
      <c r="H804" s="33"/>
      <c r="I804" s="36">
        <v>107.15</v>
      </c>
      <c r="J804" s="33"/>
      <c r="K804" s="33"/>
      <c r="L804" s="38" t="s">
        <v>156</v>
      </c>
      <c r="M804" s="33" t="s">
        <v>248</v>
      </c>
    </row>
    <row r="805" spans="1:16" s="41" customFormat="1" ht="72">
      <c r="A805" s="37" t="s">
        <v>213</v>
      </c>
      <c r="B805" s="37" t="s">
        <v>382</v>
      </c>
      <c r="C805" s="38">
        <v>1030213</v>
      </c>
      <c r="D805" s="38"/>
      <c r="E805" s="39">
        <v>10244</v>
      </c>
      <c r="F805" s="38" t="s">
        <v>982</v>
      </c>
      <c r="G805" s="39">
        <v>1</v>
      </c>
      <c r="H805" s="38" t="s">
        <v>985</v>
      </c>
      <c r="I805" s="40">
        <v>107.15</v>
      </c>
      <c r="J805" s="38" t="s">
        <v>986</v>
      </c>
      <c r="K805" s="38" t="s">
        <v>959</v>
      </c>
      <c r="L805" s="38" t="s">
        <v>156</v>
      </c>
      <c r="M805" s="38" t="s">
        <v>46</v>
      </c>
      <c r="N805" s="30"/>
      <c r="O805" s="30"/>
      <c r="P805" s="30"/>
    </row>
    <row r="806" spans="1:16" s="30" customFormat="1" ht="72">
      <c r="A806" s="32" t="s">
        <v>213</v>
      </c>
      <c r="B806" s="32" t="s">
        <v>382</v>
      </c>
      <c r="C806" s="33">
        <v>1030213</v>
      </c>
      <c r="D806" s="33"/>
      <c r="E806" s="34">
        <v>10259</v>
      </c>
      <c r="F806" s="33" t="s">
        <v>987</v>
      </c>
      <c r="G806" s="35"/>
      <c r="H806" s="33"/>
      <c r="I806" s="36">
        <v>130000</v>
      </c>
      <c r="J806" s="33"/>
      <c r="K806" s="33"/>
      <c r="L806" s="38" t="s">
        <v>156</v>
      </c>
      <c r="M806" s="33" t="s">
        <v>217</v>
      </c>
    </row>
    <row r="807" spans="1:16" s="41" customFormat="1" ht="144">
      <c r="A807" s="37" t="s">
        <v>213</v>
      </c>
      <c r="B807" s="37" t="s">
        <v>382</v>
      </c>
      <c r="C807" s="38">
        <v>1030213</v>
      </c>
      <c r="D807" s="38"/>
      <c r="E807" s="39">
        <v>10259</v>
      </c>
      <c r="F807" s="38" t="s">
        <v>987</v>
      </c>
      <c r="G807" s="39">
        <v>1</v>
      </c>
      <c r="H807" s="38" t="s">
        <v>988</v>
      </c>
      <c r="I807" s="40">
        <v>80000</v>
      </c>
      <c r="J807" s="38" t="s">
        <v>588</v>
      </c>
      <c r="K807" s="37" t="s">
        <v>959</v>
      </c>
      <c r="L807" s="38" t="s">
        <v>156</v>
      </c>
      <c r="M807" s="38"/>
      <c r="N807" s="30"/>
      <c r="O807" s="30"/>
      <c r="P807" s="30"/>
    </row>
    <row r="808" spans="1:16" s="30" customFormat="1" ht="108">
      <c r="A808" s="37" t="s">
        <v>213</v>
      </c>
      <c r="B808" s="37" t="s">
        <v>382</v>
      </c>
      <c r="C808" s="38">
        <v>1030213</v>
      </c>
      <c r="D808" s="38"/>
      <c r="E808" s="39">
        <v>10259</v>
      </c>
      <c r="F808" s="38" t="s">
        <v>987</v>
      </c>
      <c r="G808" s="39">
        <v>2</v>
      </c>
      <c r="H808" s="38" t="s">
        <v>989</v>
      </c>
      <c r="I808" s="40">
        <v>50000</v>
      </c>
      <c r="J808" s="38" t="s">
        <v>14</v>
      </c>
      <c r="K808" s="38" t="s">
        <v>959</v>
      </c>
      <c r="L808" s="38" t="s">
        <v>156</v>
      </c>
      <c r="M808" s="38"/>
    </row>
    <row r="809" spans="1:16" s="41" customFormat="1" ht="72">
      <c r="A809" s="32" t="s">
        <v>213</v>
      </c>
      <c r="B809" s="32" t="s">
        <v>382</v>
      </c>
      <c r="C809" s="33">
        <v>1030213</v>
      </c>
      <c r="D809" s="33"/>
      <c r="E809" s="34">
        <v>10260</v>
      </c>
      <c r="F809" s="33" t="s">
        <v>990</v>
      </c>
      <c r="G809" s="35"/>
      <c r="H809" s="33"/>
      <c r="I809" s="36">
        <v>360000</v>
      </c>
      <c r="J809" s="33"/>
      <c r="K809" s="33"/>
      <c r="L809" s="38" t="s">
        <v>156</v>
      </c>
      <c r="M809" s="33" t="s">
        <v>217</v>
      </c>
      <c r="N809" s="30"/>
      <c r="O809" s="30"/>
      <c r="P809" s="30"/>
    </row>
    <row r="810" spans="1:16" s="30" customFormat="1" ht="108">
      <c r="A810" s="37" t="s">
        <v>213</v>
      </c>
      <c r="B810" s="37" t="s">
        <v>382</v>
      </c>
      <c r="C810" s="38">
        <v>1030213</v>
      </c>
      <c r="D810" s="38"/>
      <c r="E810" s="39">
        <v>10260</v>
      </c>
      <c r="F810" s="38" t="s">
        <v>990</v>
      </c>
      <c r="G810" s="39">
        <v>1</v>
      </c>
      <c r="H810" s="38" t="s">
        <v>991</v>
      </c>
      <c r="I810" s="40">
        <v>360000</v>
      </c>
      <c r="J810" s="38" t="s">
        <v>14</v>
      </c>
      <c r="K810" s="38" t="s">
        <v>959</v>
      </c>
      <c r="L810" s="38" t="s">
        <v>156</v>
      </c>
      <c r="M810" s="38"/>
    </row>
    <row r="811" spans="1:16" s="41" customFormat="1" ht="72">
      <c r="A811" s="32" t="s">
        <v>213</v>
      </c>
      <c r="B811" s="32" t="s">
        <v>382</v>
      </c>
      <c r="C811" s="33">
        <v>1030213</v>
      </c>
      <c r="D811" s="33"/>
      <c r="E811" s="34">
        <v>10261</v>
      </c>
      <c r="F811" s="33" t="s">
        <v>992</v>
      </c>
      <c r="G811" s="35"/>
      <c r="H811" s="33"/>
      <c r="I811" s="36">
        <v>477000</v>
      </c>
      <c r="J811" s="33"/>
      <c r="K811" s="33"/>
      <c r="L811" s="38" t="s">
        <v>156</v>
      </c>
      <c r="M811" s="33" t="s">
        <v>217</v>
      </c>
      <c r="N811" s="30"/>
      <c r="O811" s="30"/>
      <c r="P811" s="30"/>
    </row>
    <row r="812" spans="1:16" s="30" customFormat="1" ht="72">
      <c r="A812" s="37" t="s">
        <v>213</v>
      </c>
      <c r="B812" s="37" t="s">
        <v>382</v>
      </c>
      <c r="C812" s="38">
        <v>1030213</v>
      </c>
      <c r="D812" s="38"/>
      <c r="E812" s="39">
        <v>10261</v>
      </c>
      <c r="F812" s="38" t="s">
        <v>992</v>
      </c>
      <c r="G812" s="39">
        <v>1</v>
      </c>
      <c r="H812" s="38" t="s">
        <v>993</v>
      </c>
      <c r="I812" s="40">
        <v>477000</v>
      </c>
      <c r="J812" s="38" t="s">
        <v>14</v>
      </c>
      <c r="K812" s="38" t="s">
        <v>959</v>
      </c>
      <c r="L812" s="38" t="s">
        <v>156</v>
      </c>
      <c r="M812" s="38"/>
    </row>
    <row r="813" spans="1:16" s="41" customFormat="1" ht="72">
      <c r="A813" s="32" t="s">
        <v>213</v>
      </c>
      <c r="B813" s="32" t="s">
        <v>867</v>
      </c>
      <c r="C813" s="33">
        <v>1030209</v>
      </c>
      <c r="D813" s="33">
        <v>1030209003</v>
      </c>
      <c r="E813" s="34">
        <v>10294</v>
      </c>
      <c r="F813" s="33" t="s">
        <v>994</v>
      </c>
      <c r="G813" s="35"/>
      <c r="H813" s="33"/>
      <c r="I813" s="36">
        <v>5000</v>
      </c>
      <c r="J813" s="33"/>
      <c r="K813" s="33"/>
      <c r="L813" s="38" t="s">
        <v>156</v>
      </c>
      <c r="M813" s="33" t="s">
        <v>217</v>
      </c>
      <c r="N813" s="30"/>
      <c r="O813" s="30"/>
      <c r="P813" s="30"/>
    </row>
    <row r="814" spans="1:16" s="41" customFormat="1" ht="72">
      <c r="A814" s="37" t="s">
        <v>213</v>
      </c>
      <c r="B814" s="37" t="s">
        <v>867</v>
      </c>
      <c r="C814" s="38">
        <v>1030209</v>
      </c>
      <c r="D814" s="38">
        <v>1030209003</v>
      </c>
      <c r="E814" s="39">
        <v>10294</v>
      </c>
      <c r="F814" s="38" t="s">
        <v>994</v>
      </c>
      <c r="G814" s="39">
        <v>1</v>
      </c>
      <c r="H814" s="38" t="s">
        <v>995</v>
      </c>
      <c r="I814" s="40">
        <v>5000</v>
      </c>
      <c r="J814" s="38" t="s">
        <v>14</v>
      </c>
      <c r="K814" s="37" t="s">
        <v>959</v>
      </c>
      <c r="L814" s="38" t="s">
        <v>156</v>
      </c>
      <c r="M814" s="38"/>
      <c r="N814" s="30"/>
      <c r="O814" s="30"/>
      <c r="P814" s="30"/>
    </row>
    <row r="815" spans="1:16" s="41" customFormat="1" ht="72">
      <c r="A815" s="32" t="s">
        <v>213</v>
      </c>
      <c r="B815" s="32" t="s">
        <v>382</v>
      </c>
      <c r="C815" s="33">
        <v>1030102</v>
      </c>
      <c r="D815" s="33"/>
      <c r="E815" s="34">
        <v>10306</v>
      </c>
      <c r="F815" s="33" t="s">
        <v>996</v>
      </c>
      <c r="G815" s="35"/>
      <c r="H815" s="33"/>
      <c r="I815" s="36">
        <v>1000</v>
      </c>
      <c r="J815" s="33"/>
      <c r="K815" s="33"/>
      <c r="L815" s="38" t="s">
        <v>156</v>
      </c>
      <c r="M815" s="33" t="s">
        <v>217</v>
      </c>
      <c r="N815" s="30"/>
      <c r="O815" s="30"/>
      <c r="P815" s="30"/>
    </row>
    <row r="816" spans="1:16" s="41" customFormat="1" ht="72">
      <c r="A816" s="37" t="s">
        <v>213</v>
      </c>
      <c r="B816" s="37" t="s">
        <v>382</v>
      </c>
      <c r="C816" s="38">
        <v>1030102</v>
      </c>
      <c r="D816" s="38"/>
      <c r="E816" s="39">
        <v>10306</v>
      </c>
      <c r="F816" s="38" t="s">
        <v>996</v>
      </c>
      <c r="G816" s="39">
        <v>1</v>
      </c>
      <c r="H816" s="38" t="s">
        <v>997</v>
      </c>
      <c r="I816" s="40">
        <v>1000</v>
      </c>
      <c r="J816" s="38" t="s">
        <v>998</v>
      </c>
      <c r="K816" s="33" t="s">
        <v>959</v>
      </c>
      <c r="L816" s="38" t="s">
        <v>156</v>
      </c>
      <c r="M816" s="38"/>
      <c r="N816" s="30"/>
      <c r="O816" s="30"/>
      <c r="P816" s="30"/>
    </row>
    <row r="817" spans="1:16" s="41" customFormat="1" ht="108">
      <c r="A817" s="32" t="s">
        <v>65</v>
      </c>
      <c r="B817" s="32" t="s">
        <v>367</v>
      </c>
      <c r="C817" s="33">
        <v>1040401</v>
      </c>
      <c r="D817" s="33"/>
      <c r="E817" s="34">
        <v>10338</v>
      </c>
      <c r="F817" s="33" t="s">
        <v>999</v>
      </c>
      <c r="G817" s="35"/>
      <c r="H817" s="33"/>
      <c r="I817" s="36">
        <v>2000</v>
      </c>
      <c r="J817" s="33"/>
      <c r="K817" s="33"/>
      <c r="L817" s="38" t="s">
        <v>156</v>
      </c>
      <c r="M817" s="33" t="s">
        <v>217</v>
      </c>
      <c r="N817" s="30"/>
      <c r="O817" s="30"/>
      <c r="P817" s="30"/>
    </row>
    <row r="818" spans="1:16" s="41" customFormat="1" ht="108">
      <c r="A818" s="37" t="s">
        <v>65</v>
      </c>
      <c r="B818" s="37" t="s">
        <v>367</v>
      </c>
      <c r="C818" s="38">
        <v>1040401</v>
      </c>
      <c r="D818" s="38"/>
      <c r="E818" s="39">
        <v>10338</v>
      </c>
      <c r="F818" s="38" t="s">
        <v>999</v>
      </c>
      <c r="G818" s="39">
        <v>1</v>
      </c>
      <c r="H818" s="38" t="s">
        <v>1000</v>
      </c>
      <c r="I818" s="40">
        <v>2000</v>
      </c>
      <c r="J818" s="38" t="s">
        <v>361</v>
      </c>
      <c r="K818" s="38" t="s">
        <v>158</v>
      </c>
      <c r="L818" s="38" t="s">
        <v>156</v>
      </c>
      <c r="M818" s="38"/>
      <c r="N818" s="30"/>
      <c r="O818" s="30"/>
      <c r="P818" s="30"/>
    </row>
    <row r="819" spans="1:16" s="41" customFormat="1" ht="108">
      <c r="A819" s="32" t="s">
        <v>65</v>
      </c>
      <c r="B819" s="32" t="s">
        <v>367</v>
      </c>
      <c r="C819" s="33">
        <v>1040401</v>
      </c>
      <c r="D819" s="33"/>
      <c r="E819" s="34">
        <v>10338</v>
      </c>
      <c r="F819" s="33" t="s">
        <v>999</v>
      </c>
      <c r="G819" s="35"/>
      <c r="H819" s="33"/>
      <c r="I819" s="36">
        <v>47747.39</v>
      </c>
      <c r="J819" s="33"/>
      <c r="K819" s="33"/>
      <c r="L819" s="38" t="s">
        <v>156</v>
      </c>
      <c r="M819" s="33" t="s">
        <v>381</v>
      </c>
      <c r="N819" s="30"/>
      <c r="O819" s="30"/>
      <c r="P819" s="30"/>
    </row>
    <row r="820" spans="1:16" s="30" customFormat="1" ht="108">
      <c r="A820" s="37" t="s">
        <v>65</v>
      </c>
      <c r="B820" s="37" t="s">
        <v>367</v>
      </c>
      <c r="C820" s="38">
        <v>1040401</v>
      </c>
      <c r="D820" s="38"/>
      <c r="E820" s="39">
        <v>10338</v>
      </c>
      <c r="F820" s="38" t="s">
        <v>999</v>
      </c>
      <c r="G820" s="39">
        <v>1</v>
      </c>
      <c r="H820" s="38" t="s">
        <v>1000</v>
      </c>
      <c r="I820" s="40">
        <v>47747.39</v>
      </c>
      <c r="J820" s="38" t="s">
        <v>361</v>
      </c>
      <c r="K820" s="38" t="s">
        <v>158</v>
      </c>
      <c r="L820" s="38" t="s">
        <v>156</v>
      </c>
      <c r="M820" s="38"/>
    </row>
    <row r="821" spans="1:16" s="41" customFormat="1" ht="108">
      <c r="A821" s="32" t="s">
        <v>355</v>
      </c>
      <c r="B821" s="32" t="s">
        <v>311</v>
      </c>
      <c r="C821" s="33">
        <v>1040102</v>
      </c>
      <c r="D821" s="33">
        <v>1040102003</v>
      </c>
      <c r="E821" s="34">
        <v>10350</v>
      </c>
      <c r="F821" s="33" t="s">
        <v>1001</v>
      </c>
      <c r="G821" s="35"/>
      <c r="H821" s="33"/>
      <c r="I821" s="36">
        <v>5000</v>
      </c>
      <c r="J821" s="33"/>
      <c r="K821" s="33"/>
      <c r="L821" s="38" t="s">
        <v>156</v>
      </c>
      <c r="M821" s="33" t="s">
        <v>217</v>
      </c>
      <c r="N821" s="30"/>
      <c r="O821" s="30"/>
      <c r="P821" s="30"/>
    </row>
    <row r="822" spans="1:16" s="41" customFormat="1" ht="108">
      <c r="A822" s="37" t="s">
        <v>355</v>
      </c>
      <c r="B822" s="37" t="s">
        <v>311</v>
      </c>
      <c r="C822" s="38">
        <v>1040102</v>
      </c>
      <c r="D822" s="38">
        <v>1040102003</v>
      </c>
      <c r="E822" s="39">
        <v>10350</v>
      </c>
      <c r="F822" s="38" t="s">
        <v>1001</v>
      </c>
      <c r="G822" s="39">
        <v>1</v>
      </c>
      <c r="H822" s="38" t="s">
        <v>1002</v>
      </c>
      <c r="I822" s="40">
        <v>5000</v>
      </c>
      <c r="J822" s="38" t="s">
        <v>14</v>
      </c>
      <c r="K822" s="38" t="s">
        <v>158</v>
      </c>
      <c r="L822" s="38" t="s">
        <v>156</v>
      </c>
      <c r="M822" s="38"/>
      <c r="N822" s="30"/>
      <c r="O822" s="30"/>
      <c r="P822" s="30"/>
    </row>
    <row r="823" spans="1:16" s="30" customFormat="1" ht="72">
      <c r="A823" s="32" t="s">
        <v>213</v>
      </c>
      <c r="B823" s="32" t="s">
        <v>213</v>
      </c>
      <c r="C823" s="33">
        <v>1040102</v>
      </c>
      <c r="D823" s="33">
        <v>1040102003</v>
      </c>
      <c r="E823" s="34">
        <v>10365</v>
      </c>
      <c r="F823" s="33" t="s">
        <v>1003</v>
      </c>
      <c r="G823" s="35"/>
      <c r="H823" s="33"/>
      <c r="I823" s="36">
        <v>28000</v>
      </c>
      <c r="J823" s="33"/>
      <c r="K823" s="33"/>
      <c r="L823" s="38" t="s">
        <v>156</v>
      </c>
      <c r="M823" s="33" t="s">
        <v>217</v>
      </c>
    </row>
    <row r="824" spans="1:16" s="41" customFormat="1" ht="72">
      <c r="A824" s="37" t="s">
        <v>213</v>
      </c>
      <c r="B824" s="37" t="s">
        <v>213</v>
      </c>
      <c r="C824" s="38">
        <v>1040102</v>
      </c>
      <c r="D824" s="38">
        <v>1040102003</v>
      </c>
      <c r="E824" s="39">
        <v>10365</v>
      </c>
      <c r="F824" s="38" t="s">
        <v>1003</v>
      </c>
      <c r="G824" s="39">
        <v>1</v>
      </c>
      <c r="H824" s="38" t="s">
        <v>1004</v>
      </c>
      <c r="I824" s="40">
        <v>28000</v>
      </c>
      <c r="J824" s="38" t="s">
        <v>14</v>
      </c>
      <c r="K824" s="38" t="s">
        <v>158</v>
      </c>
      <c r="L824" s="38" t="s">
        <v>156</v>
      </c>
      <c r="M824" s="38"/>
      <c r="N824" s="30"/>
      <c r="O824" s="30"/>
      <c r="P824" s="30"/>
    </row>
    <row r="825" spans="1:16" s="30" customFormat="1" ht="72">
      <c r="A825" s="32" t="s">
        <v>213</v>
      </c>
      <c r="B825" s="32" t="s">
        <v>213</v>
      </c>
      <c r="C825" s="33">
        <v>1040102</v>
      </c>
      <c r="D825" s="33">
        <v>1040102003</v>
      </c>
      <c r="E825" s="34">
        <v>10365</v>
      </c>
      <c r="F825" s="33" t="s">
        <v>1003</v>
      </c>
      <c r="G825" s="35"/>
      <c r="H825" s="33"/>
      <c r="I825" s="36">
        <v>7000</v>
      </c>
      <c r="J825" s="33"/>
      <c r="K825" s="33"/>
      <c r="L825" s="38" t="s">
        <v>156</v>
      </c>
      <c r="M825" s="33" t="s">
        <v>248</v>
      </c>
    </row>
    <row r="826" spans="1:16" s="41" customFormat="1" ht="72">
      <c r="A826" s="37" t="s">
        <v>213</v>
      </c>
      <c r="B826" s="37" t="s">
        <v>213</v>
      </c>
      <c r="C826" s="38">
        <v>1040102</v>
      </c>
      <c r="D826" s="38">
        <v>1040102003</v>
      </c>
      <c r="E826" s="39">
        <v>10365</v>
      </c>
      <c r="F826" s="38" t="s">
        <v>1003</v>
      </c>
      <c r="G826" s="39">
        <v>1</v>
      </c>
      <c r="H826" s="38" t="s">
        <v>249</v>
      </c>
      <c r="I826" s="40">
        <v>7000</v>
      </c>
      <c r="J826" s="37" t="s">
        <v>250</v>
      </c>
      <c r="K826" s="38" t="s">
        <v>158</v>
      </c>
      <c r="L826" s="38" t="s">
        <v>156</v>
      </c>
      <c r="M826" s="38"/>
      <c r="N826" s="30"/>
      <c r="O826" s="30"/>
      <c r="P826" s="30"/>
    </row>
    <row r="827" spans="1:16" s="30" customFormat="1" ht="108">
      <c r="A827" s="32" t="s">
        <v>213</v>
      </c>
      <c r="B827" s="32" t="s">
        <v>213</v>
      </c>
      <c r="C827" s="33">
        <v>1040401</v>
      </c>
      <c r="D827" s="33"/>
      <c r="E827" s="34">
        <v>10366</v>
      </c>
      <c r="F827" s="33" t="s">
        <v>1005</v>
      </c>
      <c r="G827" s="35"/>
      <c r="H827" s="33"/>
      <c r="I827" s="36">
        <v>48000</v>
      </c>
      <c r="J827" s="33"/>
      <c r="K827" s="33"/>
      <c r="L827" s="38" t="s">
        <v>156</v>
      </c>
      <c r="M827" s="33" t="s">
        <v>217</v>
      </c>
    </row>
    <row r="828" spans="1:16" s="41" customFormat="1" ht="108">
      <c r="A828" s="37" t="s">
        <v>213</v>
      </c>
      <c r="B828" s="37" t="s">
        <v>213</v>
      </c>
      <c r="C828" s="38">
        <v>1040401</v>
      </c>
      <c r="D828" s="38"/>
      <c r="E828" s="39">
        <v>10366</v>
      </c>
      <c r="F828" s="38" t="s">
        <v>1005</v>
      </c>
      <c r="G828" s="39">
        <v>1</v>
      </c>
      <c r="H828" s="38" t="s">
        <v>1006</v>
      </c>
      <c r="I828" s="40">
        <v>48000</v>
      </c>
      <c r="J828" s="38" t="s">
        <v>14</v>
      </c>
      <c r="K828" s="38" t="s">
        <v>158</v>
      </c>
      <c r="L828" s="38" t="s">
        <v>156</v>
      </c>
      <c r="M828" s="38"/>
      <c r="N828" s="30"/>
      <c r="O828" s="30"/>
      <c r="P828" s="30"/>
    </row>
    <row r="829" spans="1:16" s="41" customFormat="1" ht="108">
      <c r="A829" s="32" t="s">
        <v>213</v>
      </c>
      <c r="B829" s="32" t="s">
        <v>213</v>
      </c>
      <c r="C829" s="33">
        <v>1040401</v>
      </c>
      <c r="D829" s="33"/>
      <c r="E829" s="34">
        <v>10366</v>
      </c>
      <c r="F829" s="33" t="s">
        <v>1005</v>
      </c>
      <c r="G829" s="35"/>
      <c r="H829" s="33"/>
      <c r="I829" s="36">
        <v>11000</v>
      </c>
      <c r="J829" s="33"/>
      <c r="K829" s="33"/>
      <c r="L829" s="38" t="s">
        <v>156</v>
      </c>
      <c r="M829" s="33" t="s">
        <v>248</v>
      </c>
      <c r="N829" s="30"/>
      <c r="O829" s="30"/>
      <c r="P829" s="30"/>
    </row>
    <row r="830" spans="1:16" s="30" customFormat="1" ht="108">
      <c r="A830" s="37" t="s">
        <v>213</v>
      </c>
      <c r="B830" s="37" t="s">
        <v>213</v>
      </c>
      <c r="C830" s="38">
        <v>1040401</v>
      </c>
      <c r="D830" s="38"/>
      <c r="E830" s="39">
        <v>10366</v>
      </c>
      <c r="F830" s="38" t="s">
        <v>1005</v>
      </c>
      <c r="G830" s="39">
        <v>1</v>
      </c>
      <c r="H830" s="38" t="s">
        <v>249</v>
      </c>
      <c r="I830" s="40">
        <v>11000</v>
      </c>
      <c r="J830" s="37" t="s">
        <v>250</v>
      </c>
      <c r="K830" s="38" t="s">
        <v>158</v>
      </c>
      <c r="L830" s="38" t="s">
        <v>156</v>
      </c>
      <c r="M830" s="38"/>
    </row>
    <row r="831" spans="1:16" s="41" customFormat="1" ht="108">
      <c r="A831" s="32" t="s">
        <v>213</v>
      </c>
      <c r="B831" s="32" t="s">
        <v>213</v>
      </c>
      <c r="C831" s="33">
        <v>1040101</v>
      </c>
      <c r="D831" s="33"/>
      <c r="E831" s="34">
        <v>10367</v>
      </c>
      <c r="F831" s="33" t="s">
        <v>1007</v>
      </c>
      <c r="G831" s="35"/>
      <c r="H831" s="33"/>
      <c r="I831" s="36">
        <v>4000</v>
      </c>
      <c r="J831" s="33"/>
      <c r="K831" s="33"/>
      <c r="L831" s="38" t="s">
        <v>156</v>
      </c>
      <c r="M831" s="33" t="s">
        <v>217</v>
      </c>
      <c r="N831" s="30"/>
      <c r="O831" s="30"/>
      <c r="P831" s="30"/>
    </row>
    <row r="832" spans="1:16" s="30" customFormat="1" ht="108">
      <c r="A832" s="37" t="s">
        <v>213</v>
      </c>
      <c r="B832" s="37" t="s">
        <v>213</v>
      </c>
      <c r="C832" s="38">
        <v>1040101</v>
      </c>
      <c r="D832" s="38"/>
      <c r="E832" s="39">
        <v>10367</v>
      </c>
      <c r="F832" s="38" t="s">
        <v>1007</v>
      </c>
      <c r="G832" s="39">
        <v>1</v>
      </c>
      <c r="H832" s="38" t="s">
        <v>1008</v>
      </c>
      <c r="I832" s="40">
        <v>4000</v>
      </c>
      <c r="J832" s="38" t="s">
        <v>14</v>
      </c>
      <c r="K832" s="38" t="s">
        <v>158</v>
      </c>
      <c r="L832" s="38" t="s">
        <v>156</v>
      </c>
      <c r="M832" s="38"/>
    </row>
    <row r="833" spans="1:16" s="41" customFormat="1" ht="72">
      <c r="A833" s="32" t="s">
        <v>213</v>
      </c>
      <c r="B833" s="32" t="s">
        <v>355</v>
      </c>
      <c r="C833" s="33">
        <v>1030213</v>
      </c>
      <c r="D833" s="33"/>
      <c r="E833" s="34">
        <v>10396</v>
      </c>
      <c r="F833" s="33" t="s">
        <v>1009</v>
      </c>
      <c r="G833" s="35"/>
      <c r="H833" s="33"/>
      <c r="I833" s="36">
        <v>25</v>
      </c>
      <c r="J833" s="33"/>
      <c r="K833" s="33"/>
      <c r="L833" s="38" t="s">
        <v>156</v>
      </c>
      <c r="M833" s="33" t="s">
        <v>217</v>
      </c>
      <c r="N833" s="30"/>
      <c r="O833" s="30"/>
      <c r="P833" s="30"/>
    </row>
    <row r="834" spans="1:16" s="30" customFormat="1" ht="72">
      <c r="A834" s="37" t="s">
        <v>213</v>
      </c>
      <c r="B834" s="37" t="s">
        <v>355</v>
      </c>
      <c r="C834" s="38">
        <v>1030213</v>
      </c>
      <c r="D834" s="38"/>
      <c r="E834" s="39">
        <v>10396</v>
      </c>
      <c r="F834" s="38" t="s">
        <v>1009</v>
      </c>
      <c r="G834" s="39">
        <v>1</v>
      </c>
      <c r="H834" s="38" t="s">
        <v>1010</v>
      </c>
      <c r="I834" s="40">
        <v>25</v>
      </c>
      <c r="J834" s="38" t="s">
        <v>588</v>
      </c>
      <c r="K834" s="38" t="s">
        <v>959</v>
      </c>
      <c r="L834" s="38" t="s">
        <v>156</v>
      </c>
      <c r="M834" s="38"/>
    </row>
    <row r="835" spans="1:16" s="41" customFormat="1" ht="108">
      <c r="A835" s="32" t="s">
        <v>214</v>
      </c>
      <c r="B835" s="32" t="s">
        <v>311</v>
      </c>
      <c r="C835" s="33">
        <v>1040102</v>
      </c>
      <c r="D835" s="33"/>
      <c r="E835" s="34">
        <v>10506</v>
      </c>
      <c r="F835" s="33" t="s">
        <v>1011</v>
      </c>
      <c r="G835" s="35"/>
      <c r="H835" s="33"/>
      <c r="I835" s="36">
        <v>3000</v>
      </c>
      <c r="J835" s="33"/>
      <c r="K835" s="33"/>
      <c r="L835" s="38" t="s">
        <v>156</v>
      </c>
      <c r="M835" s="33" t="s">
        <v>217</v>
      </c>
      <c r="N835" s="30"/>
      <c r="O835" s="30"/>
      <c r="P835" s="30"/>
    </row>
    <row r="836" spans="1:16" s="30" customFormat="1" ht="108">
      <c r="A836" s="37" t="s">
        <v>214</v>
      </c>
      <c r="B836" s="37" t="s">
        <v>311</v>
      </c>
      <c r="C836" s="38">
        <v>1040102</v>
      </c>
      <c r="D836" s="38"/>
      <c r="E836" s="39">
        <v>10506</v>
      </c>
      <c r="F836" s="38" t="s">
        <v>1011</v>
      </c>
      <c r="G836" s="39">
        <v>1</v>
      </c>
      <c r="H836" s="38" t="s">
        <v>1012</v>
      </c>
      <c r="I836" s="40">
        <v>3000</v>
      </c>
      <c r="J836" s="38" t="s">
        <v>361</v>
      </c>
      <c r="K836" s="38" t="s">
        <v>158</v>
      </c>
      <c r="L836" s="38" t="s">
        <v>156</v>
      </c>
      <c r="M836" s="38"/>
    </row>
    <row r="837" spans="1:16" s="41" customFormat="1" ht="108">
      <c r="A837" s="32" t="s">
        <v>214</v>
      </c>
      <c r="B837" s="32" t="s">
        <v>311</v>
      </c>
      <c r="C837" s="33">
        <v>1040102</v>
      </c>
      <c r="D837" s="33"/>
      <c r="E837" s="34">
        <v>10506</v>
      </c>
      <c r="F837" s="33" t="s">
        <v>1011</v>
      </c>
      <c r="G837" s="35"/>
      <c r="H837" s="33"/>
      <c r="I837" s="36">
        <v>46918.28</v>
      </c>
      <c r="J837" s="33"/>
      <c r="K837" s="33"/>
      <c r="L837" s="38" t="s">
        <v>156</v>
      </c>
      <c r="M837" s="33" t="s">
        <v>381</v>
      </c>
      <c r="N837" s="30"/>
      <c r="O837" s="30"/>
      <c r="P837" s="30"/>
    </row>
    <row r="838" spans="1:16" s="30" customFormat="1" ht="108">
      <c r="A838" s="37" t="s">
        <v>214</v>
      </c>
      <c r="B838" s="37" t="s">
        <v>311</v>
      </c>
      <c r="C838" s="38">
        <v>1040102</v>
      </c>
      <c r="D838" s="38"/>
      <c r="E838" s="39">
        <v>10506</v>
      </c>
      <c r="F838" s="38" t="s">
        <v>1011</v>
      </c>
      <c r="G838" s="39">
        <v>1</v>
      </c>
      <c r="H838" s="38" t="s">
        <v>1012</v>
      </c>
      <c r="I838" s="40">
        <v>46918.28</v>
      </c>
      <c r="J838" s="38" t="s">
        <v>361</v>
      </c>
      <c r="K838" s="38" t="s">
        <v>158</v>
      </c>
      <c r="L838" s="38" t="s">
        <v>156</v>
      </c>
      <c r="M838" s="38"/>
    </row>
    <row r="839" spans="1:16" s="41" customFormat="1" ht="108">
      <c r="A839" s="32" t="s">
        <v>214</v>
      </c>
      <c r="B839" s="32" t="s">
        <v>311</v>
      </c>
      <c r="C839" s="33">
        <v>1040102</v>
      </c>
      <c r="D839" s="33"/>
      <c r="E839" s="34">
        <v>10506</v>
      </c>
      <c r="F839" s="33" t="s">
        <v>1011</v>
      </c>
      <c r="G839" s="35"/>
      <c r="H839" s="33"/>
      <c r="I839" s="36">
        <v>17135</v>
      </c>
      <c r="J839" s="33"/>
      <c r="K839" s="33"/>
      <c r="L839" s="38" t="s">
        <v>156</v>
      </c>
      <c r="M839" s="33" t="s">
        <v>248</v>
      </c>
      <c r="N839" s="30"/>
      <c r="O839" s="30"/>
      <c r="P839" s="30"/>
    </row>
    <row r="840" spans="1:16" s="30" customFormat="1" ht="108">
      <c r="A840" s="37" t="s">
        <v>214</v>
      </c>
      <c r="B840" s="37" t="s">
        <v>311</v>
      </c>
      <c r="C840" s="38">
        <v>1040102</v>
      </c>
      <c r="D840" s="38"/>
      <c r="E840" s="39">
        <v>10506</v>
      </c>
      <c r="F840" s="38" t="s">
        <v>1011</v>
      </c>
      <c r="G840" s="39">
        <v>1</v>
      </c>
      <c r="H840" s="38" t="s">
        <v>249</v>
      </c>
      <c r="I840" s="40">
        <v>17135</v>
      </c>
      <c r="J840" s="37" t="s">
        <v>250</v>
      </c>
      <c r="K840" s="38" t="s">
        <v>158</v>
      </c>
      <c r="L840" s="38" t="s">
        <v>156</v>
      </c>
      <c r="M840" s="38"/>
    </row>
    <row r="841" spans="1:16" s="41" customFormat="1" ht="72">
      <c r="A841" s="32" t="s">
        <v>213</v>
      </c>
      <c r="B841" s="32" t="s">
        <v>382</v>
      </c>
      <c r="C841" s="33">
        <v>1030102</v>
      </c>
      <c r="D841" s="33">
        <v>1030102005</v>
      </c>
      <c r="E841" s="34">
        <v>10514</v>
      </c>
      <c r="F841" s="33" t="s">
        <v>1013</v>
      </c>
      <c r="G841" s="35"/>
      <c r="H841" s="33"/>
      <c r="I841" s="36">
        <v>1000</v>
      </c>
      <c r="J841" s="33"/>
      <c r="K841" s="33"/>
      <c r="L841" s="38" t="s">
        <v>156</v>
      </c>
      <c r="M841" s="33" t="s">
        <v>217</v>
      </c>
      <c r="N841" s="30"/>
      <c r="O841" s="30"/>
      <c r="P841" s="30"/>
    </row>
    <row r="842" spans="1:16" s="30" customFormat="1" ht="72">
      <c r="A842" s="37" t="s">
        <v>213</v>
      </c>
      <c r="B842" s="37" t="s">
        <v>382</v>
      </c>
      <c r="C842" s="38">
        <v>1030102</v>
      </c>
      <c r="D842" s="38">
        <v>1030102005</v>
      </c>
      <c r="E842" s="39">
        <v>10514</v>
      </c>
      <c r="F842" s="38" t="s">
        <v>1013</v>
      </c>
      <c r="G842" s="39">
        <v>1</v>
      </c>
      <c r="H842" s="38" t="s">
        <v>1014</v>
      </c>
      <c r="I842" s="40">
        <v>1000</v>
      </c>
      <c r="J842" s="38" t="s">
        <v>14</v>
      </c>
      <c r="K842" s="38" t="s">
        <v>959</v>
      </c>
      <c r="L842" s="38" t="s">
        <v>156</v>
      </c>
      <c r="M842" s="38"/>
    </row>
    <row r="843" spans="1:16" s="41" customFormat="1" ht="108">
      <c r="A843" s="32" t="s">
        <v>214</v>
      </c>
      <c r="B843" s="32" t="s">
        <v>311</v>
      </c>
      <c r="C843" s="33">
        <v>1040401</v>
      </c>
      <c r="D843" s="33"/>
      <c r="E843" s="34">
        <v>10515</v>
      </c>
      <c r="F843" s="33" t="s">
        <v>1015</v>
      </c>
      <c r="G843" s="35"/>
      <c r="H843" s="33"/>
      <c r="I843" s="36">
        <v>3000</v>
      </c>
      <c r="J843" s="33"/>
      <c r="K843" s="33"/>
      <c r="L843" s="38" t="s">
        <v>156</v>
      </c>
      <c r="M843" s="33" t="s">
        <v>217</v>
      </c>
      <c r="N843" s="30"/>
      <c r="O843" s="30"/>
      <c r="P843" s="30"/>
    </row>
    <row r="844" spans="1:16" s="30" customFormat="1" ht="108">
      <c r="A844" s="37" t="s">
        <v>214</v>
      </c>
      <c r="B844" s="37" t="s">
        <v>311</v>
      </c>
      <c r="C844" s="38">
        <v>1040401</v>
      </c>
      <c r="D844" s="38"/>
      <c r="E844" s="39">
        <v>10515</v>
      </c>
      <c r="F844" s="38" t="s">
        <v>1015</v>
      </c>
      <c r="G844" s="39">
        <v>1</v>
      </c>
      <c r="H844" s="38" t="s">
        <v>1016</v>
      </c>
      <c r="I844" s="40">
        <v>3000</v>
      </c>
      <c r="J844" s="38" t="s">
        <v>361</v>
      </c>
      <c r="K844" s="38" t="s">
        <v>158</v>
      </c>
      <c r="L844" s="38" t="s">
        <v>156</v>
      </c>
      <c r="M844" s="38"/>
    </row>
    <row r="845" spans="1:16" s="41" customFormat="1" ht="108">
      <c r="A845" s="32" t="s">
        <v>214</v>
      </c>
      <c r="B845" s="32" t="s">
        <v>311</v>
      </c>
      <c r="C845" s="33">
        <v>1040401</v>
      </c>
      <c r="D845" s="33"/>
      <c r="E845" s="34">
        <v>10515</v>
      </c>
      <c r="F845" s="33" t="s">
        <v>1015</v>
      </c>
      <c r="G845" s="35"/>
      <c r="H845" s="33"/>
      <c r="I845" s="36">
        <v>129587.9</v>
      </c>
      <c r="J845" s="33"/>
      <c r="K845" s="33"/>
      <c r="L845" s="38" t="s">
        <v>156</v>
      </c>
      <c r="M845" s="33" t="s">
        <v>381</v>
      </c>
      <c r="N845" s="30"/>
      <c r="O845" s="30"/>
      <c r="P845" s="30"/>
    </row>
    <row r="846" spans="1:16" s="30" customFormat="1" ht="108">
      <c r="A846" s="37" t="s">
        <v>214</v>
      </c>
      <c r="B846" s="37" t="s">
        <v>311</v>
      </c>
      <c r="C846" s="38">
        <v>1040401</v>
      </c>
      <c r="D846" s="38"/>
      <c r="E846" s="39">
        <v>10515</v>
      </c>
      <c r="F846" s="38" t="s">
        <v>1015</v>
      </c>
      <c r="G846" s="39">
        <v>1</v>
      </c>
      <c r="H846" s="38" t="s">
        <v>1016</v>
      </c>
      <c r="I846" s="40">
        <v>129587.9</v>
      </c>
      <c r="J846" s="38" t="s">
        <v>361</v>
      </c>
      <c r="K846" s="38" t="s">
        <v>158</v>
      </c>
      <c r="L846" s="38" t="s">
        <v>156</v>
      </c>
      <c r="M846" s="38"/>
    </row>
    <row r="847" spans="1:16" s="41" customFormat="1" ht="108">
      <c r="A847" s="32" t="s">
        <v>214</v>
      </c>
      <c r="B847" s="32" t="s">
        <v>311</v>
      </c>
      <c r="C847" s="33">
        <v>1040401</v>
      </c>
      <c r="D847" s="33"/>
      <c r="E847" s="34">
        <v>10515</v>
      </c>
      <c r="F847" s="33" t="s">
        <v>1015</v>
      </c>
      <c r="G847" s="35"/>
      <c r="H847" s="33"/>
      <c r="I847" s="36">
        <v>10000</v>
      </c>
      <c r="J847" s="33"/>
      <c r="K847" s="33"/>
      <c r="L847" s="38" t="s">
        <v>156</v>
      </c>
      <c r="M847" s="33" t="s">
        <v>248</v>
      </c>
      <c r="N847" s="30"/>
      <c r="O847" s="30"/>
      <c r="P847" s="30"/>
    </row>
    <row r="848" spans="1:16" s="30" customFormat="1" ht="108">
      <c r="A848" s="37" t="s">
        <v>214</v>
      </c>
      <c r="B848" s="37" t="s">
        <v>311</v>
      </c>
      <c r="C848" s="38">
        <v>1040401</v>
      </c>
      <c r="D848" s="38"/>
      <c r="E848" s="39">
        <v>10515</v>
      </c>
      <c r="F848" s="38" t="s">
        <v>1015</v>
      </c>
      <c r="G848" s="39">
        <v>1</v>
      </c>
      <c r="H848" s="38" t="s">
        <v>249</v>
      </c>
      <c r="I848" s="40">
        <v>10000</v>
      </c>
      <c r="J848" s="37" t="s">
        <v>250</v>
      </c>
      <c r="K848" s="38" t="s">
        <v>158</v>
      </c>
      <c r="L848" s="38" t="s">
        <v>156</v>
      </c>
      <c r="M848" s="38"/>
    </row>
    <row r="849" spans="1:16" s="41" customFormat="1" ht="72">
      <c r="A849" s="32" t="s">
        <v>65</v>
      </c>
      <c r="B849" s="32" t="s">
        <v>367</v>
      </c>
      <c r="C849" s="33">
        <v>1040102</v>
      </c>
      <c r="D849" s="33"/>
      <c r="E849" s="34">
        <v>10521</v>
      </c>
      <c r="F849" s="33" t="s">
        <v>1017</v>
      </c>
      <c r="G849" s="35"/>
      <c r="H849" s="33"/>
      <c r="I849" s="36">
        <v>3000</v>
      </c>
      <c r="J849" s="33"/>
      <c r="K849" s="33"/>
      <c r="L849" s="38" t="s">
        <v>156</v>
      </c>
      <c r="M849" s="33" t="s">
        <v>217</v>
      </c>
      <c r="N849" s="30"/>
      <c r="O849" s="30"/>
      <c r="P849" s="30"/>
    </row>
    <row r="850" spans="1:16" s="30" customFormat="1" ht="108">
      <c r="A850" s="37" t="s">
        <v>65</v>
      </c>
      <c r="B850" s="37" t="s">
        <v>367</v>
      </c>
      <c r="C850" s="38">
        <v>1040102</v>
      </c>
      <c r="D850" s="38"/>
      <c r="E850" s="39">
        <v>10521</v>
      </c>
      <c r="F850" s="38" t="s">
        <v>1017</v>
      </c>
      <c r="G850" s="39">
        <v>1</v>
      </c>
      <c r="H850" s="38" t="s">
        <v>1018</v>
      </c>
      <c r="I850" s="40">
        <v>3000</v>
      </c>
      <c r="J850" s="38" t="s">
        <v>361</v>
      </c>
      <c r="K850" s="38" t="s">
        <v>158</v>
      </c>
      <c r="L850" s="38" t="s">
        <v>156</v>
      </c>
      <c r="M850" s="38"/>
    </row>
    <row r="851" spans="1:16" s="41" customFormat="1" ht="72">
      <c r="A851" s="32" t="s">
        <v>65</v>
      </c>
      <c r="B851" s="32" t="s">
        <v>367</v>
      </c>
      <c r="C851" s="33">
        <v>1040102</v>
      </c>
      <c r="D851" s="33"/>
      <c r="E851" s="34">
        <v>10521</v>
      </c>
      <c r="F851" s="33" t="s">
        <v>1017</v>
      </c>
      <c r="G851" s="35"/>
      <c r="H851" s="33"/>
      <c r="I851" s="36">
        <v>3500</v>
      </c>
      <c r="J851" s="33"/>
      <c r="K851" s="33"/>
      <c r="L851" s="38" t="s">
        <v>156</v>
      </c>
      <c r="M851" s="33" t="s">
        <v>381</v>
      </c>
      <c r="N851" s="30"/>
      <c r="O851" s="30"/>
      <c r="P851" s="30"/>
    </row>
    <row r="852" spans="1:16" s="30" customFormat="1" ht="108">
      <c r="A852" s="37" t="s">
        <v>65</v>
      </c>
      <c r="B852" s="37" t="s">
        <v>367</v>
      </c>
      <c r="C852" s="38">
        <v>1040102</v>
      </c>
      <c r="D852" s="38"/>
      <c r="E852" s="39">
        <v>10521</v>
      </c>
      <c r="F852" s="38" t="s">
        <v>1017</v>
      </c>
      <c r="G852" s="39">
        <v>1</v>
      </c>
      <c r="H852" s="38" t="s">
        <v>1018</v>
      </c>
      <c r="I852" s="40">
        <v>3500</v>
      </c>
      <c r="J852" s="38" t="s">
        <v>361</v>
      </c>
      <c r="K852" s="38" t="s">
        <v>158</v>
      </c>
      <c r="L852" s="38" t="s">
        <v>156</v>
      </c>
      <c r="M852" s="38"/>
    </row>
    <row r="853" spans="1:16" s="41" customFormat="1" ht="72">
      <c r="A853" s="32" t="s">
        <v>213</v>
      </c>
      <c r="B853" s="32" t="s">
        <v>382</v>
      </c>
      <c r="C853" s="33">
        <v>1030216</v>
      </c>
      <c r="D853" s="33">
        <v>1030216002</v>
      </c>
      <c r="E853" s="34">
        <v>10569</v>
      </c>
      <c r="F853" s="33" t="s">
        <v>1019</v>
      </c>
      <c r="G853" s="35"/>
      <c r="H853" s="33"/>
      <c r="I853" s="36">
        <v>500</v>
      </c>
      <c r="J853" s="33"/>
      <c r="K853" s="33"/>
      <c r="L853" s="38" t="s">
        <v>156</v>
      </c>
      <c r="M853" s="33" t="s">
        <v>217</v>
      </c>
      <c r="N853" s="30"/>
      <c r="O853" s="30"/>
      <c r="P853" s="30"/>
    </row>
    <row r="854" spans="1:16" s="30" customFormat="1" ht="72">
      <c r="A854" s="37" t="s">
        <v>213</v>
      </c>
      <c r="B854" s="37" t="s">
        <v>382</v>
      </c>
      <c r="C854" s="38">
        <v>1030216</v>
      </c>
      <c r="D854" s="38">
        <v>1030216002</v>
      </c>
      <c r="E854" s="39">
        <v>10569</v>
      </c>
      <c r="F854" s="38" t="s">
        <v>1019</v>
      </c>
      <c r="G854" s="39">
        <v>1</v>
      </c>
      <c r="H854" s="38" t="s">
        <v>1020</v>
      </c>
      <c r="I854" s="40">
        <v>500</v>
      </c>
      <c r="J854" s="38" t="s">
        <v>14</v>
      </c>
      <c r="K854" s="38" t="s">
        <v>158</v>
      </c>
      <c r="L854" s="38" t="s">
        <v>156</v>
      </c>
      <c r="M854" s="38"/>
    </row>
    <row r="855" spans="1:16" s="41" customFormat="1" ht="72">
      <c r="A855" s="32" t="s">
        <v>213</v>
      </c>
      <c r="B855" s="32" t="s">
        <v>382</v>
      </c>
      <c r="C855" s="33">
        <v>1030102</v>
      </c>
      <c r="D855" s="33">
        <v>1030102001</v>
      </c>
      <c r="E855" s="34">
        <v>10570</v>
      </c>
      <c r="F855" s="33" t="s">
        <v>1021</v>
      </c>
      <c r="G855" s="35"/>
      <c r="H855" s="33"/>
      <c r="I855" s="36">
        <v>1500</v>
      </c>
      <c r="J855" s="33"/>
      <c r="K855" s="33"/>
      <c r="L855" s="38" t="s">
        <v>156</v>
      </c>
      <c r="M855" s="33" t="s">
        <v>217</v>
      </c>
      <c r="N855" s="30"/>
      <c r="O855" s="30"/>
      <c r="P855" s="30"/>
    </row>
    <row r="856" spans="1:16" s="30" customFormat="1" ht="72">
      <c r="A856" s="37" t="s">
        <v>213</v>
      </c>
      <c r="B856" s="37" t="s">
        <v>382</v>
      </c>
      <c r="C856" s="38">
        <v>1030102</v>
      </c>
      <c r="D856" s="38">
        <v>1030102001</v>
      </c>
      <c r="E856" s="39">
        <v>10570</v>
      </c>
      <c r="F856" s="38" t="s">
        <v>1021</v>
      </c>
      <c r="G856" s="39">
        <v>1</v>
      </c>
      <c r="H856" s="38" t="s">
        <v>1022</v>
      </c>
      <c r="I856" s="40">
        <v>1500</v>
      </c>
      <c r="J856" s="38" t="s">
        <v>14</v>
      </c>
      <c r="K856" s="38" t="s">
        <v>158</v>
      </c>
      <c r="L856" s="38" t="s">
        <v>156</v>
      </c>
      <c r="M856" s="38"/>
    </row>
    <row r="857" spans="1:16" s="41" customFormat="1" ht="72">
      <c r="A857" s="32" t="s">
        <v>213</v>
      </c>
      <c r="B857" s="32" t="s">
        <v>355</v>
      </c>
      <c r="C857" s="33">
        <v>1030211</v>
      </c>
      <c r="D857" s="33"/>
      <c r="E857" s="34">
        <v>10628</v>
      </c>
      <c r="F857" s="33" t="s">
        <v>970</v>
      </c>
      <c r="G857" s="35"/>
      <c r="H857" s="33"/>
      <c r="I857" s="36">
        <v>4000</v>
      </c>
      <c r="J857" s="33"/>
      <c r="K857" s="33"/>
      <c r="L857" s="38" t="s">
        <v>156</v>
      </c>
      <c r="M857" s="33" t="s">
        <v>217</v>
      </c>
      <c r="N857" s="30"/>
      <c r="O857" s="30"/>
      <c r="P857" s="30"/>
    </row>
    <row r="858" spans="1:16" s="30" customFormat="1" ht="108">
      <c r="A858" s="37" t="s">
        <v>213</v>
      </c>
      <c r="B858" s="37" t="s">
        <v>355</v>
      </c>
      <c r="C858" s="38">
        <v>1030211</v>
      </c>
      <c r="D858" s="38"/>
      <c r="E858" s="39">
        <v>10628</v>
      </c>
      <c r="F858" s="38" t="s">
        <v>970</v>
      </c>
      <c r="G858" s="39">
        <v>1</v>
      </c>
      <c r="H858" s="38" t="s">
        <v>1023</v>
      </c>
      <c r="I858" s="40">
        <v>4000</v>
      </c>
      <c r="J858" s="38" t="s">
        <v>14</v>
      </c>
      <c r="K858" s="38" t="s">
        <v>158</v>
      </c>
      <c r="L858" s="38" t="s">
        <v>156</v>
      </c>
      <c r="M858" s="38"/>
    </row>
    <row r="859" spans="1:16" s="41" customFormat="1" ht="72">
      <c r="A859" s="32">
        <v>12</v>
      </c>
      <c r="B859" s="32" t="s">
        <v>693</v>
      </c>
      <c r="C859" s="33">
        <v>1040401</v>
      </c>
      <c r="D859" s="33"/>
      <c r="E859" s="34">
        <v>10646</v>
      </c>
      <c r="F859" s="33" t="s">
        <v>1024</v>
      </c>
      <c r="G859" s="35"/>
      <c r="H859" s="33"/>
      <c r="I859" s="36">
        <v>100000</v>
      </c>
      <c r="J859" s="33"/>
      <c r="K859" s="33"/>
      <c r="L859" s="38" t="s">
        <v>156</v>
      </c>
      <c r="M859" s="33" t="s">
        <v>217</v>
      </c>
      <c r="N859" s="30"/>
      <c r="O859" s="30"/>
      <c r="P859" s="30"/>
    </row>
    <row r="860" spans="1:16" s="30" customFormat="1" ht="144">
      <c r="A860" s="38">
        <v>12</v>
      </c>
      <c r="B860" s="38" t="s">
        <v>693</v>
      </c>
      <c r="C860" s="38">
        <v>1040401</v>
      </c>
      <c r="D860" s="38"/>
      <c r="E860" s="39">
        <v>10646</v>
      </c>
      <c r="F860" s="38" t="s">
        <v>1024</v>
      </c>
      <c r="G860" s="39">
        <v>1</v>
      </c>
      <c r="H860" s="38" t="s">
        <v>1025</v>
      </c>
      <c r="I860" s="40">
        <v>100000</v>
      </c>
      <c r="J860" s="38" t="s">
        <v>14</v>
      </c>
      <c r="K860" s="38" t="s">
        <v>158</v>
      </c>
      <c r="L860" s="38" t="s">
        <v>156</v>
      </c>
      <c r="M860" s="38"/>
    </row>
    <row r="861" spans="1:16" s="41" customFormat="1" ht="72">
      <c r="A861" s="32" t="s">
        <v>213</v>
      </c>
      <c r="B861" s="32" t="s">
        <v>382</v>
      </c>
      <c r="C861" s="33">
        <v>2020103</v>
      </c>
      <c r="D861" s="33"/>
      <c r="E861" s="34">
        <v>20005</v>
      </c>
      <c r="F861" s="33" t="s">
        <v>1026</v>
      </c>
      <c r="G861" s="35"/>
      <c r="H861" s="33"/>
      <c r="I861" s="36">
        <v>18000</v>
      </c>
      <c r="J861" s="33"/>
      <c r="K861" s="33"/>
      <c r="L861" s="38" t="s">
        <v>156</v>
      </c>
      <c r="M861" s="33" t="s">
        <v>217</v>
      </c>
      <c r="N861" s="30"/>
      <c r="O861" s="30"/>
      <c r="P861" s="30"/>
    </row>
    <row r="862" spans="1:16" s="30" customFormat="1" ht="72">
      <c r="A862" s="37" t="s">
        <v>213</v>
      </c>
      <c r="B862" s="37" t="s">
        <v>382</v>
      </c>
      <c r="C862" s="38">
        <v>2020103</v>
      </c>
      <c r="D862" s="38"/>
      <c r="E862" s="39">
        <v>20005</v>
      </c>
      <c r="F862" s="38" t="s">
        <v>1026</v>
      </c>
      <c r="G862" s="39">
        <v>1</v>
      </c>
      <c r="H862" s="38" t="s">
        <v>1027</v>
      </c>
      <c r="I862" s="40">
        <v>18000</v>
      </c>
      <c r="J862" s="38" t="s">
        <v>14</v>
      </c>
      <c r="K862" s="37" t="s">
        <v>959</v>
      </c>
      <c r="L862" s="38" t="s">
        <v>156</v>
      </c>
      <c r="M862" s="38"/>
    </row>
    <row r="863" spans="1:16" s="41" customFormat="1" ht="72">
      <c r="A863" s="32" t="s">
        <v>213</v>
      </c>
      <c r="B863" s="32" t="s">
        <v>382</v>
      </c>
      <c r="C863" s="33">
        <v>2020105</v>
      </c>
      <c r="D863" s="33"/>
      <c r="E863" s="34">
        <v>20006</v>
      </c>
      <c r="F863" s="33" t="s">
        <v>1028</v>
      </c>
      <c r="G863" s="35"/>
      <c r="H863" s="33"/>
      <c r="I863" s="36">
        <v>8000</v>
      </c>
      <c r="J863" s="33"/>
      <c r="K863" s="33"/>
      <c r="L863" s="38" t="s">
        <v>156</v>
      </c>
      <c r="M863" s="33" t="s">
        <v>217</v>
      </c>
      <c r="N863" s="30"/>
      <c r="O863" s="30"/>
      <c r="P863" s="30"/>
    </row>
    <row r="864" spans="1:16" s="30" customFormat="1" ht="72">
      <c r="A864" s="37" t="s">
        <v>213</v>
      </c>
      <c r="B864" s="37" t="s">
        <v>382</v>
      </c>
      <c r="C864" s="38">
        <v>2020105</v>
      </c>
      <c r="D864" s="38"/>
      <c r="E864" s="39">
        <v>20006</v>
      </c>
      <c r="F864" s="38" t="s">
        <v>1028</v>
      </c>
      <c r="G864" s="39">
        <v>1</v>
      </c>
      <c r="H864" s="38" t="s">
        <v>1029</v>
      </c>
      <c r="I864" s="40">
        <v>8000</v>
      </c>
      <c r="J864" s="38" t="s">
        <v>166</v>
      </c>
      <c r="K864" s="38" t="s">
        <v>959</v>
      </c>
      <c r="L864" s="38" t="s">
        <v>156</v>
      </c>
      <c r="M864" s="38"/>
    </row>
    <row r="865" spans="1:16" s="41" customFormat="1" ht="72">
      <c r="A865" s="32" t="s">
        <v>213</v>
      </c>
      <c r="B865" s="32" t="s">
        <v>213</v>
      </c>
      <c r="C865" s="33">
        <v>1030202</v>
      </c>
      <c r="D865" s="33">
        <v>1030202001</v>
      </c>
      <c r="E865" s="34">
        <v>10012</v>
      </c>
      <c r="F865" s="33" t="s">
        <v>1030</v>
      </c>
      <c r="G865" s="35"/>
      <c r="H865" s="33"/>
      <c r="I865" s="36">
        <v>10000</v>
      </c>
      <c r="J865" s="33"/>
      <c r="K865" s="33"/>
      <c r="L865" s="38" t="s">
        <v>156</v>
      </c>
      <c r="M865" s="33" t="s">
        <v>217</v>
      </c>
      <c r="N865" s="30"/>
      <c r="O865" s="30"/>
      <c r="P865" s="30"/>
    </row>
    <row r="866" spans="1:16" s="30" customFormat="1" ht="180">
      <c r="A866" s="37" t="s">
        <v>213</v>
      </c>
      <c r="B866" s="37" t="s">
        <v>213</v>
      </c>
      <c r="C866" s="38">
        <v>1030202</v>
      </c>
      <c r="D866" s="38">
        <v>1030202001</v>
      </c>
      <c r="E866" s="39">
        <v>10012</v>
      </c>
      <c r="F866" s="38" t="s">
        <v>1030</v>
      </c>
      <c r="G866" s="39">
        <v>1</v>
      </c>
      <c r="H866" s="38" t="s">
        <v>1031</v>
      </c>
      <c r="I866" s="40">
        <v>10000</v>
      </c>
      <c r="J866" s="38" t="s">
        <v>14</v>
      </c>
      <c r="K866" s="38" t="s">
        <v>1032</v>
      </c>
      <c r="L866" s="38" t="s">
        <v>156</v>
      </c>
      <c r="M866" s="38"/>
    </row>
    <row r="867" spans="1:16" s="41" customFormat="1" ht="72">
      <c r="A867" s="32" t="s">
        <v>355</v>
      </c>
      <c r="B867" s="32" t="s">
        <v>311</v>
      </c>
      <c r="C867" s="33">
        <v>1030202</v>
      </c>
      <c r="D867" s="33">
        <v>1030202005</v>
      </c>
      <c r="E867" s="34">
        <v>10030</v>
      </c>
      <c r="F867" s="33" t="s">
        <v>1033</v>
      </c>
      <c r="G867" s="35"/>
      <c r="H867" s="33"/>
      <c r="I867" s="36">
        <v>2500</v>
      </c>
      <c r="J867" s="33"/>
      <c r="K867" s="33"/>
      <c r="L867" s="38" t="s">
        <v>156</v>
      </c>
      <c r="M867" s="33" t="s">
        <v>217</v>
      </c>
      <c r="N867" s="30"/>
      <c r="O867" s="30"/>
      <c r="P867" s="30"/>
    </row>
    <row r="868" spans="1:16" s="30" customFormat="1" ht="72">
      <c r="A868" s="37" t="s">
        <v>355</v>
      </c>
      <c r="B868" s="37" t="s">
        <v>311</v>
      </c>
      <c r="C868" s="38">
        <v>1030202</v>
      </c>
      <c r="D868" s="38">
        <v>1030202005</v>
      </c>
      <c r="E868" s="39">
        <v>10030</v>
      </c>
      <c r="F868" s="38" t="s">
        <v>1033</v>
      </c>
      <c r="G868" s="39">
        <v>1</v>
      </c>
      <c r="H868" s="38" t="s">
        <v>1034</v>
      </c>
      <c r="I868" s="40">
        <v>2500</v>
      </c>
      <c r="J868" s="38" t="s">
        <v>1035</v>
      </c>
      <c r="K868" s="38" t="s">
        <v>188</v>
      </c>
      <c r="L868" s="38" t="s">
        <v>156</v>
      </c>
      <c r="M868" s="38"/>
    </row>
    <row r="869" spans="1:16" s="30" customFormat="1" ht="115.5" customHeight="1">
      <c r="A869" s="32" t="s">
        <v>213</v>
      </c>
      <c r="B869" s="32" t="s">
        <v>213</v>
      </c>
      <c r="C869" s="33">
        <v>1030202</v>
      </c>
      <c r="D869" s="33"/>
      <c r="E869" s="34">
        <v>10041</v>
      </c>
      <c r="F869" s="33" t="s">
        <v>1036</v>
      </c>
      <c r="G869" s="35"/>
      <c r="H869" s="33"/>
      <c r="I869" s="36">
        <v>5000</v>
      </c>
      <c r="J869" s="33"/>
      <c r="K869" s="33"/>
      <c r="L869" s="38" t="s">
        <v>156</v>
      </c>
      <c r="M869" s="33" t="s">
        <v>217</v>
      </c>
    </row>
    <row r="870" spans="1:16" s="30" customFormat="1" ht="114.75" customHeight="1">
      <c r="A870" s="37" t="s">
        <v>213</v>
      </c>
      <c r="B870" s="37" t="s">
        <v>213</v>
      </c>
      <c r="C870" s="38">
        <v>1030202</v>
      </c>
      <c r="D870" s="38"/>
      <c r="E870" s="39">
        <v>10041</v>
      </c>
      <c r="F870" s="38" t="s">
        <v>1036</v>
      </c>
      <c r="G870" s="39">
        <v>1</v>
      </c>
      <c r="H870" s="38" t="s">
        <v>1037</v>
      </c>
      <c r="I870" s="40">
        <v>5000</v>
      </c>
      <c r="J870" s="38" t="s">
        <v>14</v>
      </c>
      <c r="K870" s="38" t="s">
        <v>188</v>
      </c>
      <c r="L870" s="38" t="s">
        <v>156</v>
      </c>
      <c r="M870" s="38"/>
    </row>
    <row r="871" spans="1:16" s="41" customFormat="1" ht="72">
      <c r="A871" s="32" t="s">
        <v>213</v>
      </c>
      <c r="B871" s="32" t="s">
        <v>213</v>
      </c>
      <c r="C871" s="33">
        <v>1030211</v>
      </c>
      <c r="D871" s="33"/>
      <c r="E871" s="34">
        <v>10042</v>
      </c>
      <c r="F871" s="33" t="s">
        <v>1038</v>
      </c>
      <c r="G871" s="35"/>
      <c r="H871" s="33"/>
      <c r="I871" s="36">
        <v>2700</v>
      </c>
      <c r="J871" s="33"/>
      <c r="K871" s="33"/>
      <c r="L871" s="38" t="s">
        <v>156</v>
      </c>
      <c r="M871" s="33" t="s">
        <v>217</v>
      </c>
      <c r="N871" s="30"/>
      <c r="O871" s="30"/>
      <c r="P871" s="30"/>
    </row>
    <row r="872" spans="1:16" s="30" customFormat="1" ht="180">
      <c r="A872" s="37" t="s">
        <v>213</v>
      </c>
      <c r="B872" s="37" t="s">
        <v>213</v>
      </c>
      <c r="C872" s="38">
        <v>1030211</v>
      </c>
      <c r="D872" s="38"/>
      <c r="E872" s="39">
        <v>10042</v>
      </c>
      <c r="F872" s="38" t="s">
        <v>1038</v>
      </c>
      <c r="G872" s="39">
        <v>1</v>
      </c>
      <c r="H872" s="38" t="s">
        <v>1039</v>
      </c>
      <c r="I872" s="40">
        <v>2700</v>
      </c>
      <c r="J872" s="38" t="s">
        <v>14</v>
      </c>
      <c r="K872" s="38" t="s">
        <v>188</v>
      </c>
      <c r="L872" s="38" t="s">
        <v>156</v>
      </c>
      <c r="M872" s="38"/>
    </row>
    <row r="873" spans="1:16" s="41" customFormat="1" ht="72">
      <c r="A873" s="32" t="s">
        <v>355</v>
      </c>
      <c r="B873" s="32" t="s">
        <v>311</v>
      </c>
      <c r="C873" s="33">
        <v>1040102</v>
      </c>
      <c r="D873" s="33"/>
      <c r="E873" s="34">
        <v>10045</v>
      </c>
      <c r="F873" s="33" t="s">
        <v>1040</v>
      </c>
      <c r="G873" s="35"/>
      <c r="H873" s="33"/>
      <c r="I873" s="36">
        <v>110000</v>
      </c>
      <c r="J873" s="33"/>
      <c r="K873" s="33"/>
      <c r="L873" s="38" t="s">
        <v>156</v>
      </c>
      <c r="M873" s="33" t="s">
        <v>217</v>
      </c>
      <c r="N873" s="30"/>
      <c r="O873" s="30"/>
      <c r="P873" s="30"/>
    </row>
    <row r="874" spans="1:16" s="30" customFormat="1" ht="108">
      <c r="A874" s="37" t="s">
        <v>355</v>
      </c>
      <c r="B874" s="37" t="s">
        <v>311</v>
      </c>
      <c r="C874" s="38">
        <v>1040102</v>
      </c>
      <c r="D874" s="38"/>
      <c r="E874" s="39">
        <v>10045</v>
      </c>
      <c r="F874" s="38" t="s">
        <v>1040</v>
      </c>
      <c r="G874" s="39">
        <v>1</v>
      </c>
      <c r="H874" s="38" t="s">
        <v>1041</v>
      </c>
      <c r="I874" s="40">
        <v>110000</v>
      </c>
      <c r="J874" s="38" t="s">
        <v>14</v>
      </c>
      <c r="K874" s="38" t="s">
        <v>1032</v>
      </c>
      <c r="L874" s="38" t="s">
        <v>156</v>
      </c>
      <c r="M874" s="38"/>
    </row>
    <row r="875" spans="1:16" s="41" customFormat="1" ht="108">
      <c r="A875" s="32" t="s">
        <v>355</v>
      </c>
      <c r="B875" s="32" t="s">
        <v>311</v>
      </c>
      <c r="C875" s="33">
        <v>1040401</v>
      </c>
      <c r="D875" s="33">
        <v>1040401001</v>
      </c>
      <c r="E875" s="34">
        <v>10046</v>
      </c>
      <c r="F875" s="33" t="s">
        <v>1042</v>
      </c>
      <c r="G875" s="35"/>
      <c r="H875" s="33"/>
      <c r="I875" s="36">
        <v>150000</v>
      </c>
      <c r="J875" s="33"/>
      <c r="K875" s="33"/>
      <c r="L875" s="38" t="s">
        <v>156</v>
      </c>
      <c r="M875" s="33" t="s">
        <v>217</v>
      </c>
      <c r="N875" s="30"/>
      <c r="O875" s="30"/>
      <c r="P875" s="30"/>
    </row>
    <row r="876" spans="1:16" s="30" customFormat="1" ht="144">
      <c r="A876" s="37" t="s">
        <v>355</v>
      </c>
      <c r="B876" s="37" t="s">
        <v>311</v>
      </c>
      <c r="C876" s="38">
        <v>1040401</v>
      </c>
      <c r="D876" s="38">
        <v>1040401001</v>
      </c>
      <c r="E876" s="39">
        <v>10046</v>
      </c>
      <c r="F876" s="38" t="s">
        <v>1042</v>
      </c>
      <c r="G876" s="39">
        <v>1</v>
      </c>
      <c r="H876" s="38" t="s">
        <v>1043</v>
      </c>
      <c r="I876" s="40">
        <v>150000</v>
      </c>
      <c r="J876" s="38" t="s">
        <v>14</v>
      </c>
      <c r="K876" s="38" t="s">
        <v>1032</v>
      </c>
      <c r="L876" s="38" t="s">
        <v>156</v>
      </c>
      <c r="M876" s="38"/>
    </row>
    <row r="877" spans="1:16" s="41" customFormat="1" ht="72">
      <c r="A877" s="32" t="s">
        <v>355</v>
      </c>
      <c r="B877" s="32" t="s">
        <v>311</v>
      </c>
      <c r="C877" s="33">
        <v>1030211</v>
      </c>
      <c r="D877" s="33">
        <v>1030211999</v>
      </c>
      <c r="E877" s="34">
        <v>10048</v>
      </c>
      <c r="F877" s="33" t="s">
        <v>1044</v>
      </c>
      <c r="G877" s="35"/>
      <c r="H877" s="33"/>
      <c r="I877" s="36">
        <v>2000</v>
      </c>
      <c r="J877" s="33"/>
      <c r="K877" s="33"/>
      <c r="L877" s="38" t="s">
        <v>156</v>
      </c>
      <c r="M877" s="33" t="s">
        <v>217</v>
      </c>
      <c r="N877" s="30"/>
      <c r="O877" s="30"/>
      <c r="P877" s="30"/>
    </row>
    <row r="878" spans="1:16" s="30" customFormat="1" ht="108">
      <c r="A878" s="37" t="s">
        <v>355</v>
      </c>
      <c r="B878" s="37" t="s">
        <v>311</v>
      </c>
      <c r="C878" s="38">
        <v>1030211</v>
      </c>
      <c r="D878" s="38">
        <v>1030211999</v>
      </c>
      <c r="E878" s="39">
        <v>10048</v>
      </c>
      <c r="F878" s="38" t="s">
        <v>1044</v>
      </c>
      <c r="G878" s="39">
        <v>1</v>
      </c>
      <c r="H878" s="38" t="s">
        <v>1045</v>
      </c>
      <c r="I878" s="40">
        <v>2000</v>
      </c>
      <c r="J878" s="38" t="s">
        <v>14</v>
      </c>
      <c r="K878" s="38" t="s">
        <v>1032</v>
      </c>
      <c r="L878" s="38" t="s">
        <v>156</v>
      </c>
      <c r="M878" s="38"/>
    </row>
    <row r="879" spans="1:16" s="41" customFormat="1" ht="72">
      <c r="A879" s="32" t="s">
        <v>355</v>
      </c>
      <c r="B879" s="32" t="s">
        <v>311</v>
      </c>
      <c r="C879" s="33">
        <v>1040101</v>
      </c>
      <c r="D879" s="33">
        <v>1040101002</v>
      </c>
      <c r="E879" s="34">
        <v>10051</v>
      </c>
      <c r="F879" s="33" t="s">
        <v>1046</v>
      </c>
      <c r="G879" s="35"/>
      <c r="H879" s="33"/>
      <c r="I879" s="36">
        <v>25000</v>
      </c>
      <c r="J879" s="33"/>
      <c r="K879" s="33"/>
      <c r="L879" s="38" t="s">
        <v>156</v>
      </c>
      <c r="M879" s="33" t="s">
        <v>217</v>
      </c>
      <c r="N879" s="30"/>
      <c r="O879" s="30"/>
      <c r="P879" s="30"/>
    </row>
    <row r="880" spans="1:16" s="30" customFormat="1" ht="108">
      <c r="A880" s="37" t="s">
        <v>355</v>
      </c>
      <c r="B880" s="37" t="s">
        <v>311</v>
      </c>
      <c r="C880" s="38">
        <v>1040101</v>
      </c>
      <c r="D880" s="38">
        <v>1040101002</v>
      </c>
      <c r="E880" s="39">
        <v>10051</v>
      </c>
      <c r="F880" s="38" t="s">
        <v>1046</v>
      </c>
      <c r="G880" s="39">
        <v>1</v>
      </c>
      <c r="H880" s="38" t="s">
        <v>1047</v>
      </c>
      <c r="I880" s="40">
        <v>25000</v>
      </c>
      <c r="J880" s="38" t="s">
        <v>14</v>
      </c>
      <c r="K880" s="38" t="s">
        <v>1032</v>
      </c>
      <c r="L880" s="38" t="s">
        <v>156</v>
      </c>
      <c r="M880" s="38"/>
    </row>
    <row r="881" spans="1:16" s="41" customFormat="1" ht="144">
      <c r="A881" s="32" t="s">
        <v>213</v>
      </c>
      <c r="B881" s="32" t="s">
        <v>213</v>
      </c>
      <c r="C881" s="33">
        <v>1030299</v>
      </c>
      <c r="D881" s="33">
        <v>1030299003</v>
      </c>
      <c r="E881" s="34">
        <v>10062</v>
      </c>
      <c r="F881" s="33" t="s">
        <v>1048</v>
      </c>
      <c r="G881" s="35"/>
      <c r="H881" s="33"/>
      <c r="I881" s="36">
        <v>61000</v>
      </c>
      <c r="J881" s="33"/>
      <c r="K881" s="33"/>
      <c r="L881" s="38" t="s">
        <v>156</v>
      </c>
      <c r="M881" s="33" t="s">
        <v>217</v>
      </c>
      <c r="N881" s="30"/>
      <c r="O881" s="30"/>
      <c r="P881" s="30"/>
    </row>
    <row r="882" spans="1:16" s="30" customFormat="1" ht="144">
      <c r="A882" s="37" t="s">
        <v>213</v>
      </c>
      <c r="B882" s="37" t="s">
        <v>213</v>
      </c>
      <c r="C882" s="38">
        <v>1030299</v>
      </c>
      <c r="D882" s="38">
        <v>1030299003</v>
      </c>
      <c r="E882" s="39">
        <v>10062</v>
      </c>
      <c r="F882" s="38" t="s">
        <v>1048</v>
      </c>
      <c r="G882" s="39">
        <v>1</v>
      </c>
      <c r="H882" s="38" t="s">
        <v>1049</v>
      </c>
      <c r="I882" s="40">
        <v>61000</v>
      </c>
      <c r="J882" s="38" t="s">
        <v>479</v>
      </c>
      <c r="K882" s="38" t="s">
        <v>1032</v>
      </c>
      <c r="L882" s="38" t="s">
        <v>156</v>
      </c>
      <c r="M882" s="38"/>
    </row>
    <row r="883" spans="1:16" s="41" customFormat="1" ht="72">
      <c r="A883" s="32" t="s">
        <v>213</v>
      </c>
      <c r="B883" s="32" t="s">
        <v>213</v>
      </c>
      <c r="C883" s="33">
        <v>1030102</v>
      </c>
      <c r="D883" s="33">
        <v>1030102009</v>
      </c>
      <c r="E883" s="34">
        <v>10083</v>
      </c>
      <c r="F883" s="33" t="s">
        <v>1050</v>
      </c>
      <c r="G883" s="35"/>
      <c r="H883" s="33"/>
      <c r="I883" s="36">
        <v>13000</v>
      </c>
      <c r="J883" s="33"/>
      <c r="K883" s="33"/>
      <c r="L883" s="38" t="s">
        <v>156</v>
      </c>
      <c r="M883" s="33" t="s">
        <v>217</v>
      </c>
      <c r="N883" s="30"/>
      <c r="O883" s="30"/>
      <c r="P883" s="30"/>
    </row>
    <row r="884" spans="1:16" s="30" customFormat="1" ht="108">
      <c r="A884" s="37" t="s">
        <v>213</v>
      </c>
      <c r="B884" s="37" t="s">
        <v>213</v>
      </c>
      <c r="C884" s="38">
        <v>1030102</v>
      </c>
      <c r="D884" s="38">
        <v>1030102009</v>
      </c>
      <c r="E884" s="39">
        <v>10083</v>
      </c>
      <c r="F884" s="38" t="s">
        <v>1050</v>
      </c>
      <c r="G884" s="39">
        <v>1</v>
      </c>
      <c r="H884" s="38" t="s">
        <v>1051</v>
      </c>
      <c r="I884" s="40">
        <v>13000</v>
      </c>
      <c r="J884" s="38" t="s">
        <v>14</v>
      </c>
      <c r="K884" s="38" t="s">
        <v>1032</v>
      </c>
      <c r="L884" s="38" t="s">
        <v>156</v>
      </c>
      <c r="M884" s="38"/>
    </row>
    <row r="885" spans="1:16" s="41" customFormat="1" ht="72">
      <c r="A885" s="32" t="s">
        <v>213</v>
      </c>
      <c r="B885" s="32" t="s">
        <v>213</v>
      </c>
      <c r="C885" s="33">
        <v>1030299</v>
      </c>
      <c r="D885" s="33">
        <v>1030299011</v>
      </c>
      <c r="E885" s="34">
        <v>10084</v>
      </c>
      <c r="F885" s="33" t="s">
        <v>1052</v>
      </c>
      <c r="G885" s="35"/>
      <c r="H885" s="33"/>
      <c r="I885" s="36">
        <v>10000</v>
      </c>
      <c r="J885" s="33"/>
      <c r="K885" s="33"/>
      <c r="L885" s="38" t="s">
        <v>156</v>
      </c>
      <c r="M885" s="33" t="s">
        <v>217</v>
      </c>
      <c r="N885" s="30"/>
      <c r="O885" s="30"/>
      <c r="P885" s="30"/>
    </row>
    <row r="886" spans="1:16" s="30" customFormat="1" ht="108">
      <c r="A886" s="37" t="s">
        <v>213</v>
      </c>
      <c r="B886" s="37" t="s">
        <v>213</v>
      </c>
      <c r="C886" s="38">
        <v>1030299</v>
      </c>
      <c r="D886" s="38">
        <v>1030299011</v>
      </c>
      <c r="E886" s="39">
        <v>10084</v>
      </c>
      <c r="F886" s="38" t="s">
        <v>1052</v>
      </c>
      <c r="G886" s="39">
        <v>1</v>
      </c>
      <c r="H886" s="38" t="s">
        <v>1053</v>
      </c>
      <c r="I886" s="40">
        <v>10000</v>
      </c>
      <c r="J886" s="38" t="s">
        <v>14</v>
      </c>
      <c r="K886" s="38" t="s">
        <v>1032</v>
      </c>
      <c r="L886" s="38" t="s">
        <v>156</v>
      </c>
      <c r="M886" s="38"/>
    </row>
    <row r="887" spans="1:16" s="41" customFormat="1" ht="72">
      <c r="A887" s="32" t="s">
        <v>213</v>
      </c>
      <c r="B887" s="32" t="s">
        <v>213</v>
      </c>
      <c r="C887" s="33">
        <v>1030102</v>
      </c>
      <c r="D887" s="33">
        <v>1030102009</v>
      </c>
      <c r="E887" s="34">
        <v>10098</v>
      </c>
      <c r="F887" s="33" t="s">
        <v>1054</v>
      </c>
      <c r="G887" s="35"/>
      <c r="H887" s="33"/>
      <c r="I887" s="36">
        <v>19000</v>
      </c>
      <c r="J887" s="33"/>
      <c r="K887" s="33"/>
      <c r="L887" s="38" t="s">
        <v>156</v>
      </c>
      <c r="M887" s="33" t="s">
        <v>217</v>
      </c>
      <c r="N887" s="30"/>
      <c r="O887" s="30"/>
      <c r="P887" s="30"/>
    </row>
    <row r="888" spans="1:16" s="30" customFormat="1" ht="108">
      <c r="A888" s="37" t="s">
        <v>213</v>
      </c>
      <c r="B888" s="37" t="s">
        <v>213</v>
      </c>
      <c r="C888" s="38">
        <v>1030102</v>
      </c>
      <c r="D888" s="38">
        <v>1030102009</v>
      </c>
      <c r="E888" s="39">
        <v>10098</v>
      </c>
      <c r="F888" s="38" t="s">
        <v>1054</v>
      </c>
      <c r="G888" s="39">
        <v>1</v>
      </c>
      <c r="H888" s="38" t="s">
        <v>1055</v>
      </c>
      <c r="I888" s="40">
        <v>19000</v>
      </c>
      <c r="J888" s="38" t="s">
        <v>14</v>
      </c>
      <c r="K888" s="38" t="s">
        <v>188</v>
      </c>
      <c r="L888" s="38" t="s">
        <v>156</v>
      </c>
      <c r="M888" s="38"/>
    </row>
    <row r="889" spans="1:16" s="41" customFormat="1" ht="72">
      <c r="A889" s="32" t="s">
        <v>213</v>
      </c>
      <c r="B889" s="32" t="s">
        <v>213</v>
      </c>
      <c r="C889" s="33">
        <v>1030202</v>
      </c>
      <c r="D889" s="33">
        <v>1030202004</v>
      </c>
      <c r="E889" s="34">
        <v>10323</v>
      </c>
      <c r="F889" s="33" t="s">
        <v>1056</v>
      </c>
      <c r="G889" s="35"/>
      <c r="H889" s="33"/>
      <c r="I889" s="36">
        <v>29000</v>
      </c>
      <c r="J889" s="33"/>
      <c r="K889" s="33"/>
      <c r="L889" s="38" t="s">
        <v>156</v>
      </c>
      <c r="M889" s="33" t="s">
        <v>217</v>
      </c>
      <c r="N889" s="30"/>
      <c r="O889" s="30"/>
      <c r="P889" s="30"/>
    </row>
    <row r="890" spans="1:16" s="41" customFormat="1" ht="72">
      <c r="A890" s="37" t="s">
        <v>213</v>
      </c>
      <c r="B890" s="37" t="s">
        <v>213</v>
      </c>
      <c r="C890" s="38">
        <v>1030202</v>
      </c>
      <c r="D890" s="38">
        <v>1030202004</v>
      </c>
      <c r="E890" s="39">
        <v>10323</v>
      </c>
      <c r="F890" s="38" t="s">
        <v>1056</v>
      </c>
      <c r="G890" s="39">
        <v>1</v>
      </c>
      <c r="H890" s="38" t="s">
        <v>1057</v>
      </c>
      <c r="I890" s="40">
        <v>29000</v>
      </c>
      <c r="J890" s="38" t="s">
        <v>14</v>
      </c>
      <c r="K890" s="38" t="s">
        <v>201</v>
      </c>
      <c r="L890" s="38" t="s">
        <v>156</v>
      </c>
      <c r="M890" s="38"/>
      <c r="N890" s="30"/>
      <c r="O890" s="30"/>
      <c r="P890" s="30"/>
    </row>
    <row r="891" spans="1:16" s="30" customFormat="1" ht="72">
      <c r="A891" s="32" t="s">
        <v>213</v>
      </c>
      <c r="B891" s="32" t="s">
        <v>213</v>
      </c>
      <c r="C891" s="33">
        <v>1030219</v>
      </c>
      <c r="D891" s="33"/>
      <c r="E891" s="34">
        <v>10324</v>
      </c>
      <c r="F891" s="33" t="s">
        <v>1058</v>
      </c>
      <c r="G891" s="35"/>
      <c r="H891" s="33"/>
      <c r="I891" s="36">
        <v>600</v>
      </c>
      <c r="J891" s="33"/>
      <c r="K891" s="33"/>
      <c r="L891" s="38" t="s">
        <v>156</v>
      </c>
      <c r="M891" s="33" t="s">
        <v>217</v>
      </c>
    </row>
    <row r="892" spans="1:16" s="41" customFormat="1" ht="72">
      <c r="A892" s="37" t="s">
        <v>213</v>
      </c>
      <c r="B892" s="37" t="s">
        <v>213</v>
      </c>
      <c r="C892" s="38">
        <v>1030219</v>
      </c>
      <c r="D892" s="38"/>
      <c r="E892" s="39">
        <v>10324</v>
      </c>
      <c r="F892" s="38" t="s">
        <v>1058</v>
      </c>
      <c r="G892" s="39">
        <v>1</v>
      </c>
      <c r="H892" s="38" t="s">
        <v>1059</v>
      </c>
      <c r="I892" s="40">
        <v>600</v>
      </c>
      <c r="J892" s="38" t="s">
        <v>14</v>
      </c>
      <c r="K892" s="38" t="s">
        <v>201</v>
      </c>
      <c r="L892" s="38" t="s">
        <v>156</v>
      </c>
      <c r="M892" s="38"/>
      <c r="N892" s="30"/>
      <c r="O892" s="30"/>
      <c r="P892" s="30"/>
    </row>
    <row r="893" spans="1:16" s="30" customFormat="1" ht="72">
      <c r="A893" s="32" t="s">
        <v>355</v>
      </c>
      <c r="B893" s="32" t="s">
        <v>311</v>
      </c>
      <c r="C893" s="33">
        <v>1030202</v>
      </c>
      <c r="D893" s="33"/>
      <c r="E893" s="34">
        <v>10359</v>
      </c>
      <c r="F893" s="33" t="s">
        <v>1060</v>
      </c>
      <c r="G893" s="35"/>
      <c r="H893" s="33"/>
      <c r="I893" s="36">
        <f>15000+5000</f>
        <v>20000</v>
      </c>
      <c r="J893" s="33"/>
      <c r="K893" s="32"/>
      <c r="L893" s="38" t="s">
        <v>156</v>
      </c>
      <c r="M893" s="33" t="s">
        <v>217</v>
      </c>
    </row>
    <row r="894" spans="1:16" s="41" customFormat="1" ht="72">
      <c r="A894" s="37" t="s">
        <v>355</v>
      </c>
      <c r="B894" s="37" t="s">
        <v>311</v>
      </c>
      <c r="C894" s="38">
        <v>1030202</v>
      </c>
      <c r="D894" s="38"/>
      <c r="E894" s="39">
        <v>10359</v>
      </c>
      <c r="F894" s="38" t="s">
        <v>1060</v>
      </c>
      <c r="G894" s="39">
        <v>1</v>
      </c>
      <c r="H894" s="38" t="s">
        <v>1061</v>
      </c>
      <c r="I894" s="40">
        <f>15000+5000</f>
        <v>20000</v>
      </c>
      <c r="J894" s="38" t="s">
        <v>14</v>
      </c>
      <c r="K894" s="38" t="s">
        <v>1032</v>
      </c>
      <c r="L894" s="38" t="s">
        <v>156</v>
      </c>
      <c r="M894" s="38"/>
      <c r="N894" s="30"/>
      <c r="O894" s="30"/>
      <c r="P894" s="30"/>
    </row>
    <row r="895" spans="1:16" s="30" customFormat="1" ht="72">
      <c r="A895" s="32" t="s">
        <v>355</v>
      </c>
      <c r="B895" s="32" t="s">
        <v>311</v>
      </c>
      <c r="C895" s="33">
        <v>1030101</v>
      </c>
      <c r="D895" s="33"/>
      <c r="E895" s="34">
        <v>10375</v>
      </c>
      <c r="F895" s="33" t="s">
        <v>1062</v>
      </c>
      <c r="G895" s="35"/>
      <c r="H895" s="33"/>
      <c r="I895" s="36">
        <v>2000</v>
      </c>
      <c r="J895" s="33"/>
      <c r="K895" s="33"/>
      <c r="L895" s="38" t="s">
        <v>156</v>
      </c>
      <c r="M895" s="33" t="s">
        <v>217</v>
      </c>
    </row>
    <row r="896" spans="1:16" s="41" customFormat="1" ht="108">
      <c r="A896" s="37" t="s">
        <v>355</v>
      </c>
      <c r="B896" s="37" t="s">
        <v>311</v>
      </c>
      <c r="C896" s="38">
        <v>1030101</v>
      </c>
      <c r="D896" s="38"/>
      <c r="E896" s="39">
        <v>10375</v>
      </c>
      <c r="F896" s="38" t="s">
        <v>1062</v>
      </c>
      <c r="G896" s="39">
        <v>1</v>
      </c>
      <c r="H896" s="38" t="s">
        <v>1063</v>
      </c>
      <c r="I896" s="40">
        <v>2000</v>
      </c>
      <c r="J896" s="38" t="s">
        <v>14</v>
      </c>
      <c r="K896" s="38" t="s">
        <v>1032</v>
      </c>
      <c r="L896" s="38" t="s">
        <v>156</v>
      </c>
      <c r="M896" s="38"/>
      <c r="N896" s="30"/>
      <c r="O896" s="30"/>
      <c r="P896" s="30"/>
    </row>
    <row r="897" spans="1:16" s="30" customFormat="1" ht="72">
      <c r="A897" s="32" t="s">
        <v>213</v>
      </c>
      <c r="B897" s="32" t="s">
        <v>214</v>
      </c>
      <c r="C897" s="33">
        <v>1040104</v>
      </c>
      <c r="D897" s="33"/>
      <c r="E897" s="34">
        <v>10397</v>
      </c>
      <c r="F897" s="33" t="s">
        <v>504</v>
      </c>
      <c r="G897" s="35"/>
      <c r="H897" s="33"/>
      <c r="I897" s="36">
        <v>100</v>
      </c>
      <c r="J897" s="33"/>
      <c r="K897" s="33"/>
      <c r="L897" s="38" t="s">
        <v>156</v>
      </c>
      <c r="M897" s="33" t="s">
        <v>217</v>
      </c>
    </row>
    <row r="898" spans="1:16" s="41" customFormat="1" ht="72">
      <c r="A898" s="37" t="s">
        <v>213</v>
      </c>
      <c r="B898" s="37" t="s">
        <v>214</v>
      </c>
      <c r="C898" s="38">
        <v>1040104</v>
      </c>
      <c r="D898" s="38"/>
      <c r="E898" s="39">
        <v>10397</v>
      </c>
      <c r="F898" s="38" t="s">
        <v>504</v>
      </c>
      <c r="G898" s="39">
        <v>1</v>
      </c>
      <c r="H898" s="38" t="s">
        <v>1064</v>
      </c>
      <c r="I898" s="40">
        <v>100</v>
      </c>
      <c r="J898" s="38" t="s">
        <v>14</v>
      </c>
      <c r="K898" s="33" t="s">
        <v>1065</v>
      </c>
      <c r="L898" s="38" t="s">
        <v>156</v>
      </c>
      <c r="M898" s="38"/>
      <c r="N898" s="30"/>
      <c r="O898" s="30"/>
      <c r="P898" s="30"/>
    </row>
    <row r="899" spans="1:16" s="30" customFormat="1" ht="72">
      <c r="A899" s="32" t="s">
        <v>355</v>
      </c>
      <c r="B899" s="32" t="s">
        <v>311</v>
      </c>
      <c r="C899" s="33">
        <v>1040102</v>
      </c>
      <c r="D899" s="33"/>
      <c r="E899" s="34">
        <v>10522</v>
      </c>
      <c r="F899" s="33" t="s">
        <v>1066</v>
      </c>
      <c r="G899" s="35"/>
      <c r="H899" s="33"/>
      <c r="I899" s="36">
        <v>95000</v>
      </c>
      <c r="J899" s="33"/>
      <c r="K899" s="32"/>
      <c r="L899" s="38" t="s">
        <v>156</v>
      </c>
      <c r="M899" s="33" t="s">
        <v>217</v>
      </c>
    </row>
    <row r="900" spans="1:16" s="41" customFormat="1" ht="108">
      <c r="A900" s="37" t="s">
        <v>355</v>
      </c>
      <c r="B900" s="37" t="s">
        <v>311</v>
      </c>
      <c r="C900" s="38">
        <v>1040102</v>
      </c>
      <c r="D900" s="38"/>
      <c r="E900" s="39">
        <v>10522</v>
      </c>
      <c r="F900" s="38" t="s">
        <v>1066</v>
      </c>
      <c r="G900" s="39">
        <v>1</v>
      </c>
      <c r="H900" s="38" t="s">
        <v>1067</v>
      </c>
      <c r="I900" s="40">
        <v>95000</v>
      </c>
      <c r="J900" s="38" t="s">
        <v>14</v>
      </c>
      <c r="K900" s="38" t="s">
        <v>1032</v>
      </c>
      <c r="L900" s="38" t="s">
        <v>156</v>
      </c>
      <c r="M900" s="38"/>
      <c r="N900" s="30"/>
      <c r="O900" s="30"/>
      <c r="P900" s="30"/>
    </row>
    <row r="901" spans="1:16" s="30" customFormat="1" ht="72">
      <c r="A901" s="32" t="s">
        <v>355</v>
      </c>
      <c r="B901" s="32" t="s">
        <v>311</v>
      </c>
      <c r="C901" s="33">
        <v>1040102</v>
      </c>
      <c r="D901" s="33"/>
      <c r="E901" s="34">
        <v>10522</v>
      </c>
      <c r="F901" s="33" t="s">
        <v>1066</v>
      </c>
      <c r="G901" s="35"/>
      <c r="H901" s="33"/>
      <c r="I901" s="36">
        <v>5912.44</v>
      </c>
      <c r="J901" s="33"/>
      <c r="K901" s="32"/>
      <c r="L901" s="38" t="s">
        <v>156</v>
      </c>
      <c r="M901" s="33" t="s">
        <v>248</v>
      </c>
    </row>
    <row r="902" spans="1:16" s="41" customFormat="1" ht="72">
      <c r="A902" s="37" t="s">
        <v>355</v>
      </c>
      <c r="B902" s="37" t="s">
        <v>311</v>
      </c>
      <c r="C902" s="38">
        <v>1040102</v>
      </c>
      <c r="D902" s="38"/>
      <c r="E902" s="39">
        <v>10522</v>
      </c>
      <c r="F902" s="38" t="s">
        <v>1066</v>
      </c>
      <c r="G902" s="39">
        <v>1</v>
      </c>
      <c r="H902" s="38" t="s">
        <v>249</v>
      </c>
      <c r="I902" s="40">
        <v>5912.44</v>
      </c>
      <c r="J902" s="37" t="s">
        <v>250</v>
      </c>
      <c r="K902" s="38" t="s">
        <v>1032</v>
      </c>
      <c r="L902" s="38" t="s">
        <v>156</v>
      </c>
      <c r="M902" s="38"/>
      <c r="N902" s="30"/>
      <c r="O902" s="30"/>
      <c r="P902" s="30"/>
    </row>
    <row r="903" spans="1:16" s="30" customFormat="1" ht="72">
      <c r="A903" s="32" t="s">
        <v>355</v>
      </c>
      <c r="B903" s="32" t="s">
        <v>311</v>
      </c>
      <c r="C903" s="33">
        <v>1040401</v>
      </c>
      <c r="D903" s="33">
        <v>1040401001</v>
      </c>
      <c r="E903" s="34">
        <v>10523</v>
      </c>
      <c r="F903" s="33" t="s">
        <v>1068</v>
      </c>
      <c r="G903" s="35"/>
      <c r="H903" s="33"/>
      <c r="I903" s="36">
        <f>83000-10000</f>
        <v>73000</v>
      </c>
      <c r="J903" s="33"/>
      <c r="K903" s="33"/>
      <c r="L903" s="38" t="s">
        <v>156</v>
      </c>
      <c r="M903" s="33" t="s">
        <v>217</v>
      </c>
    </row>
    <row r="904" spans="1:16" s="41" customFormat="1" ht="108">
      <c r="A904" s="37" t="s">
        <v>355</v>
      </c>
      <c r="B904" s="37" t="s">
        <v>311</v>
      </c>
      <c r="C904" s="38">
        <v>1040401</v>
      </c>
      <c r="D904" s="38">
        <v>1040401001</v>
      </c>
      <c r="E904" s="39">
        <v>10523</v>
      </c>
      <c r="F904" s="38" t="s">
        <v>1068</v>
      </c>
      <c r="G904" s="39">
        <v>1</v>
      </c>
      <c r="H904" s="38" t="s">
        <v>1069</v>
      </c>
      <c r="I904" s="40">
        <f>83000-10000</f>
        <v>73000</v>
      </c>
      <c r="J904" s="38" t="s">
        <v>14</v>
      </c>
      <c r="K904" s="37" t="s">
        <v>1032</v>
      </c>
      <c r="L904" s="38" t="s">
        <v>156</v>
      </c>
      <c r="M904" s="38"/>
      <c r="N904" s="30"/>
      <c r="O904" s="30"/>
      <c r="P904" s="30"/>
    </row>
    <row r="905" spans="1:16" s="30" customFormat="1" ht="72">
      <c r="A905" s="32" t="s">
        <v>355</v>
      </c>
      <c r="B905" s="32" t="s">
        <v>311</v>
      </c>
      <c r="C905" s="33">
        <v>1040401</v>
      </c>
      <c r="D905" s="33">
        <v>1040401001</v>
      </c>
      <c r="E905" s="34">
        <v>10523</v>
      </c>
      <c r="F905" s="33" t="s">
        <v>1068</v>
      </c>
      <c r="G905" s="35"/>
      <c r="H905" s="33"/>
      <c r="I905" s="36">
        <v>2896.67</v>
      </c>
      <c r="J905" s="33"/>
      <c r="K905" s="33"/>
      <c r="L905" s="38" t="s">
        <v>156</v>
      </c>
      <c r="M905" s="33" t="s">
        <v>248</v>
      </c>
    </row>
    <row r="906" spans="1:16" s="41" customFormat="1" ht="72">
      <c r="A906" s="37" t="s">
        <v>355</v>
      </c>
      <c r="B906" s="37" t="s">
        <v>311</v>
      </c>
      <c r="C906" s="38">
        <v>1040401</v>
      </c>
      <c r="D906" s="38">
        <v>1040401001</v>
      </c>
      <c r="E906" s="39">
        <v>10523</v>
      </c>
      <c r="F906" s="38" t="s">
        <v>1068</v>
      </c>
      <c r="G906" s="39">
        <v>1</v>
      </c>
      <c r="H906" s="38" t="s">
        <v>249</v>
      </c>
      <c r="I906" s="40">
        <v>2896.67</v>
      </c>
      <c r="J906" s="37" t="s">
        <v>250</v>
      </c>
      <c r="K906" s="37" t="s">
        <v>1032</v>
      </c>
      <c r="L906" s="38" t="s">
        <v>156</v>
      </c>
      <c r="M906" s="38"/>
      <c r="N906" s="30"/>
      <c r="O906" s="30"/>
      <c r="P906" s="30"/>
    </row>
    <row r="907" spans="1:16" s="30" customFormat="1" ht="72">
      <c r="A907" s="32" t="s">
        <v>355</v>
      </c>
      <c r="B907" s="32" t="s">
        <v>311</v>
      </c>
      <c r="C907" s="33">
        <v>1030299</v>
      </c>
      <c r="D907" s="33">
        <v>1030299999</v>
      </c>
      <c r="E907" s="34">
        <v>10524</v>
      </c>
      <c r="F907" s="33" t="s">
        <v>1070</v>
      </c>
      <c r="G907" s="35"/>
      <c r="H907" s="33"/>
      <c r="I907" s="36">
        <f>10000+6000+10000+4000</f>
        <v>30000</v>
      </c>
      <c r="J907" s="33"/>
      <c r="K907" s="33"/>
      <c r="L907" s="38" t="s">
        <v>156</v>
      </c>
      <c r="M907" s="33" t="s">
        <v>217</v>
      </c>
    </row>
    <row r="908" spans="1:16" s="41" customFormat="1" ht="324">
      <c r="A908" s="37" t="s">
        <v>355</v>
      </c>
      <c r="B908" s="37" t="s">
        <v>311</v>
      </c>
      <c r="C908" s="38">
        <v>1030299</v>
      </c>
      <c r="D908" s="38">
        <v>1030299999</v>
      </c>
      <c r="E908" s="39">
        <v>10524</v>
      </c>
      <c r="F908" s="38" t="s">
        <v>1071</v>
      </c>
      <c r="G908" s="39">
        <v>1</v>
      </c>
      <c r="H908" s="38" t="s">
        <v>1072</v>
      </c>
      <c r="I908" s="40">
        <f>16000+10000+4000</f>
        <v>30000</v>
      </c>
      <c r="J908" s="38" t="s">
        <v>14</v>
      </c>
      <c r="K908" s="38" t="s">
        <v>1032</v>
      </c>
      <c r="L908" s="38" t="s">
        <v>156</v>
      </c>
      <c r="M908" s="38"/>
      <c r="N908" s="30"/>
      <c r="O908" s="30"/>
      <c r="P908" s="30"/>
    </row>
    <row r="909" spans="1:16" s="30" customFormat="1" ht="72">
      <c r="A909" s="32" t="s">
        <v>355</v>
      </c>
      <c r="B909" s="32" t="s">
        <v>311</v>
      </c>
      <c r="C909" s="33">
        <v>1030211</v>
      </c>
      <c r="D909" s="33">
        <v>1030211999</v>
      </c>
      <c r="E909" s="34">
        <v>10526</v>
      </c>
      <c r="F909" s="33" t="s">
        <v>1073</v>
      </c>
      <c r="G909" s="35"/>
      <c r="H909" s="33"/>
      <c r="I909" s="36">
        <v>2000</v>
      </c>
      <c r="J909" s="33"/>
      <c r="K909" s="33"/>
      <c r="L909" s="38" t="s">
        <v>156</v>
      </c>
      <c r="M909" s="33" t="s">
        <v>217</v>
      </c>
    </row>
    <row r="910" spans="1:16" s="30" customFormat="1" ht="360">
      <c r="A910" s="37" t="s">
        <v>355</v>
      </c>
      <c r="B910" s="37" t="s">
        <v>311</v>
      </c>
      <c r="C910" s="38">
        <v>1030211</v>
      </c>
      <c r="D910" s="38">
        <v>1030211999</v>
      </c>
      <c r="E910" s="39">
        <v>10526</v>
      </c>
      <c r="F910" s="38" t="s">
        <v>1073</v>
      </c>
      <c r="G910" s="39">
        <v>1</v>
      </c>
      <c r="H910" s="38" t="s">
        <v>1074</v>
      </c>
      <c r="I910" s="40">
        <v>2000</v>
      </c>
      <c r="J910" s="38" t="s">
        <v>14</v>
      </c>
      <c r="K910" s="38" t="s">
        <v>1032</v>
      </c>
      <c r="L910" s="38" t="s">
        <v>156</v>
      </c>
      <c r="M910" s="38"/>
    </row>
    <row r="911" spans="1:16" s="30" customFormat="1" ht="72">
      <c r="A911" s="32" t="s">
        <v>355</v>
      </c>
      <c r="B911" s="32" t="s">
        <v>311</v>
      </c>
      <c r="C911" s="33">
        <v>1030101</v>
      </c>
      <c r="D911" s="33"/>
      <c r="E911" s="34">
        <v>10528</v>
      </c>
      <c r="F911" s="33" t="s">
        <v>1075</v>
      </c>
      <c r="G911" s="35"/>
      <c r="H911" s="33"/>
      <c r="I911" s="36">
        <v>3000</v>
      </c>
      <c r="J911" s="33"/>
      <c r="K911" s="33"/>
      <c r="L911" s="38" t="s">
        <v>156</v>
      </c>
      <c r="M911" s="33" t="s">
        <v>217</v>
      </c>
    </row>
    <row r="912" spans="1:16" s="30" customFormat="1" ht="360">
      <c r="A912" s="37" t="s">
        <v>355</v>
      </c>
      <c r="B912" s="37" t="s">
        <v>311</v>
      </c>
      <c r="C912" s="38">
        <v>1030101</v>
      </c>
      <c r="D912" s="38"/>
      <c r="E912" s="39">
        <v>10528</v>
      </c>
      <c r="F912" s="38" t="s">
        <v>1075</v>
      </c>
      <c r="G912" s="39">
        <v>1</v>
      </c>
      <c r="H912" s="38" t="s">
        <v>1076</v>
      </c>
      <c r="I912" s="40">
        <v>3000</v>
      </c>
      <c r="J912" s="38" t="s">
        <v>14</v>
      </c>
      <c r="K912" s="38" t="s">
        <v>1032</v>
      </c>
      <c r="L912" s="38" t="s">
        <v>156</v>
      </c>
      <c r="M912" s="38"/>
    </row>
    <row r="913" spans="1:13" s="30" customFormat="1" ht="72">
      <c r="A913" s="32" t="s">
        <v>355</v>
      </c>
      <c r="B913" s="32" t="s">
        <v>311</v>
      </c>
      <c r="C913" s="33">
        <v>1040401</v>
      </c>
      <c r="D913" s="33"/>
      <c r="E913" s="34">
        <v>10535</v>
      </c>
      <c r="F913" s="33" t="s">
        <v>1077</v>
      </c>
      <c r="G913" s="34"/>
      <c r="H913" s="33"/>
      <c r="I913" s="36">
        <v>43000</v>
      </c>
      <c r="J913" s="33"/>
      <c r="K913" s="33"/>
      <c r="L913" s="38" t="s">
        <v>156</v>
      </c>
      <c r="M913" s="33" t="s">
        <v>217</v>
      </c>
    </row>
    <row r="914" spans="1:13" s="30" customFormat="1" ht="108">
      <c r="A914" s="37" t="s">
        <v>355</v>
      </c>
      <c r="B914" s="37" t="s">
        <v>311</v>
      </c>
      <c r="C914" s="38">
        <v>1040401</v>
      </c>
      <c r="D914" s="38"/>
      <c r="E914" s="39">
        <v>10535</v>
      </c>
      <c r="F914" s="38" t="s">
        <v>1077</v>
      </c>
      <c r="G914" s="39">
        <v>1</v>
      </c>
      <c r="H914" s="38" t="s">
        <v>1078</v>
      </c>
      <c r="I914" s="40">
        <v>43000</v>
      </c>
      <c r="J914" s="38" t="s">
        <v>14</v>
      </c>
      <c r="K914" s="38" t="s">
        <v>1032</v>
      </c>
      <c r="L914" s="38" t="s">
        <v>156</v>
      </c>
      <c r="M914" s="38"/>
    </row>
    <row r="915" spans="1:13" s="30" customFormat="1" ht="88.5" customHeight="1">
      <c r="A915" s="32" t="s">
        <v>355</v>
      </c>
      <c r="B915" s="32" t="s">
        <v>311</v>
      </c>
      <c r="C915" s="33">
        <v>1040102</v>
      </c>
      <c r="D915" s="33"/>
      <c r="E915" s="34">
        <v>10537</v>
      </c>
      <c r="F915" s="33" t="s">
        <v>1079</v>
      </c>
      <c r="G915" s="34"/>
      <c r="H915" s="33"/>
      <c r="I915" s="36">
        <v>21500</v>
      </c>
      <c r="J915" s="33"/>
      <c r="K915" s="33"/>
      <c r="L915" s="38" t="s">
        <v>156</v>
      </c>
      <c r="M915" s="33" t="s">
        <v>217</v>
      </c>
    </row>
    <row r="916" spans="1:13" s="30" customFormat="1" ht="108">
      <c r="A916" s="37" t="s">
        <v>355</v>
      </c>
      <c r="B916" s="37" t="s">
        <v>311</v>
      </c>
      <c r="C916" s="38">
        <v>1040102</v>
      </c>
      <c r="D916" s="38"/>
      <c r="E916" s="39">
        <v>10537</v>
      </c>
      <c r="F916" s="38" t="s">
        <v>1079</v>
      </c>
      <c r="G916" s="39">
        <v>1</v>
      </c>
      <c r="H916" s="38" t="s">
        <v>1078</v>
      </c>
      <c r="I916" s="40">
        <v>21500</v>
      </c>
      <c r="J916" s="38" t="s">
        <v>14</v>
      </c>
      <c r="K916" s="38" t="s">
        <v>1032</v>
      </c>
      <c r="L916" s="38" t="s">
        <v>156</v>
      </c>
      <c r="M916" s="38"/>
    </row>
    <row r="917" spans="1:13" s="30" customFormat="1" ht="88.5" customHeight="1">
      <c r="A917" s="32" t="s">
        <v>355</v>
      </c>
      <c r="B917" s="32" t="s">
        <v>311</v>
      </c>
      <c r="C917" s="33">
        <v>1040401</v>
      </c>
      <c r="D917" s="33"/>
      <c r="E917" s="34">
        <v>10538</v>
      </c>
      <c r="F917" s="33" t="s">
        <v>1080</v>
      </c>
      <c r="G917" s="34"/>
      <c r="H917" s="33"/>
      <c r="I917" s="36">
        <v>21500</v>
      </c>
      <c r="J917" s="33"/>
      <c r="K917" s="33"/>
      <c r="L917" s="38" t="s">
        <v>156</v>
      </c>
      <c r="M917" s="33" t="s">
        <v>217</v>
      </c>
    </row>
    <row r="918" spans="1:13" s="30" customFormat="1" ht="108">
      <c r="A918" s="37" t="s">
        <v>355</v>
      </c>
      <c r="B918" s="37" t="s">
        <v>311</v>
      </c>
      <c r="C918" s="38">
        <v>1040401</v>
      </c>
      <c r="D918" s="38"/>
      <c r="E918" s="39">
        <v>10538</v>
      </c>
      <c r="F918" s="38" t="s">
        <v>1080</v>
      </c>
      <c r="G918" s="39">
        <v>1</v>
      </c>
      <c r="H918" s="38" t="s">
        <v>1078</v>
      </c>
      <c r="I918" s="40">
        <v>21500</v>
      </c>
      <c r="J918" s="38" t="s">
        <v>14</v>
      </c>
      <c r="K918" s="38" t="s">
        <v>1032</v>
      </c>
      <c r="L918" s="38" t="s">
        <v>156</v>
      </c>
      <c r="M918" s="38"/>
    </row>
    <row r="919" spans="1:13" s="30" customFormat="1" ht="88.5" customHeight="1">
      <c r="A919" s="32">
        <v>14</v>
      </c>
      <c r="B919" s="32" t="s">
        <v>311</v>
      </c>
      <c r="C919" s="33">
        <v>1040399</v>
      </c>
      <c r="D919" s="33"/>
      <c r="E919" s="34">
        <v>10539</v>
      </c>
      <c r="F919" s="33" t="s">
        <v>1081</v>
      </c>
      <c r="G919" s="34"/>
      <c r="H919" s="33"/>
      <c r="I919" s="36">
        <v>21500</v>
      </c>
      <c r="J919" s="33"/>
      <c r="K919" s="33"/>
      <c r="L919" s="38" t="s">
        <v>156</v>
      </c>
      <c r="M919" s="33" t="s">
        <v>217</v>
      </c>
    </row>
    <row r="920" spans="1:13" s="30" customFormat="1" ht="108">
      <c r="A920" s="37">
        <v>14</v>
      </c>
      <c r="B920" s="37" t="s">
        <v>311</v>
      </c>
      <c r="C920" s="38">
        <v>1040399</v>
      </c>
      <c r="D920" s="38"/>
      <c r="E920" s="39">
        <v>10539</v>
      </c>
      <c r="F920" s="38" t="s">
        <v>1081</v>
      </c>
      <c r="G920" s="39">
        <v>1</v>
      </c>
      <c r="H920" s="38" t="s">
        <v>1078</v>
      </c>
      <c r="I920" s="40">
        <v>21500</v>
      </c>
      <c r="J920" s="38" t="s">
        <v>14</v>
      </c>
      <c r="K920" s="38" t="s">
        <v>1032</v>
      </c>
      <c r="L920" s="38" t="s">
        <v>156</v>
      </c>
      <c r="M920" s="38"/>
    </row>
    <row r="921" spans="1:13" s="30" customFormat="1" ht="88.5" customHeight="1">
      <c r="A921" s="32">
        <v>14</v>
      </c>
      <c r="B921" s="32" t="s">
        <v>311</v>
      </c>
      <c r="C921" s="33">
        <v>1040102</v>
      </c>
      <c r="D921" s="33"/>
      <c r="E921" s="34">
        <v>10540</v>
      </c>
      <c r="F921" s="33" t="s">
        <v>1082</v>
      </c>
      <c r="G921" s="34"/>
      <c r="H921" s="33"/>
      <c r="I921" s="36">
        <v>21500</v>
      </c>
      <c r="J921" s="33"/>
      <c r="K921" s="33"/>
      <c r="L921" s="38" t="s">
        <v>156</v>
      </c>
      <c r="M921" s="33" t="s">
        <v>217</v>
      </c>
    </row>
    <row r="922" spans="1:13" s="30" customFormat="1" ht="108">
      <c r="A922" s="37">
        <v>14</v>
      </c>
      <c r="B922" s="37" t="s">
        <v>311</v>
      </c>
      <c r="C922" s="38">
        <v>1040102</v>
      </c>
      <c r="D922" s="38"/>
      <c r="E922" s="39">
        <v>10540</v>
      </c>
      <c r="F922" s="38" t="s">
        <v>1082</v>
      </c>
      <c r="G922" s="39">
        <v>1</v>
      </c>
      <c r="H922" s="38" t="s">
        <v>1078</v>
      </c>
      <c r="I922" s="40">
        <v>21500</v>
      </c>
      <c r="J922" s="38" t="s">
        <v>14</v>
      </c>
      <c r="K922" s="38" t="s">
        <v>1032</v>
      </c>
      <c r="L922" s="38" t="s">
        <v>156</v>
      </c>
      <c r="M922" s="38"/>
    </row>
    <row r="923" spans="1:13" s="30" customFormat="1" ht="94.5" customHeight="1">
      <c r="A923" s="32" t="s">
        <v>213</v>
      </c>
      <c r="B923" s="32" t="s">
        <v>214</v>
      </c>
      <c r="C923" s="33">
        <v>1030102</v>
      </c>
      <c r="D923" s="33"/>
      <c r="E923" s="34">
        <v>10557</v>
      </c>
      <c r="F923" s="33" t="s">
        <v>1083</v>
      </c>
      <c r="G923" s="35"/>
      <c r="H923" s="33"/>
      <c r="I923" s="36">
        <v>1000</v>
      </c>
      <c r="J923" s="33"/>
      <c r="K923" s="33"/>
      <c r="L923" s="38" t="s">
        <v>156</v>
      </c>
      <c r="M923" s="33" t="s">
        <v>217</v>
      </c>
    </row>
    <row r="924" spans="1:13" s="30" customFormat="1" ht="72">
      <c r="A924" s="37" t="s">
        <v>213</v>
      </c>
      <c r="B924" s="37" t="s">
        <v>214</v>
      </c>
      <c r="C924" s="38">
        <v>1030102</v>
      </c>
      <c r="D924" s="38"/>
      <c r="E924" s="39">
        <v>10557</v>
      </c>
      <c r="F924" s="38" t="s">
        <v>1083</v>
      </c>
      <c r="G924" s="39">
        <v>1</v>
      </c>
      <c r="H924" s="38" t="s">
        <v>1084</v>
      </c>
      <c r="I924" s="40">
        <v>1000</v>
      </c>
      <c r="J924" s="38" t="s">
        <v>14</v>
      </c>
      <c r="K924" s="38" t="s">
        <v>1085</v>
      </c>
      <c r="L924" s="38" t="s">
        <v>156</v>
      </c>
      <c r="M924" s="38"/>
    </row>
    <row r="925" spans="1:13" s="30" customFormat="1" ht="72">
      <c r="A925" s="32" t="s">
        <v>213</v>
      </c>
      <c r="B925" s="32" t="s">
        <v>213</v>
      </c>
      <c r="C925" s="33">
        <v>1030202</v>
      </c>
      <c r="D925" s="33">
        <v>1030202004</v>
      </c>
      <c r="E925" s="34">
        <v>10579</v>
      </c>
      <c r="F925" s="33" t="s">
        <v>1086</v>
      </c>
      <c r="G925" s="35"/>
      <c r="H925" s="33"/>
      <c r="I925" s="36">
        <v>35000</v>
      </c>
      <c r="J925" s="33"/>
      <c r="K925" s="33"/>
      <c r="L925" s="38" t="s">
        <v>156</v>
      </c>
      <c r="M925" s="33" t="s">
        <v>217</v>
      </c>
    </row>
    <row r="926" spans="1:13" s="30" customFormat="1" ht="72">
      <c r="A926" s="37" t="s">
        <v>213</v>
      </c>
      <c r="B926" s="37" t="s">
        <v>213</v>
      </c>
      <c r="C926" s="38">
        <v>1030202</v>
      </c>
      <c r="D926" s="38">
        <v>1030202004</v>
      </c>
      <c r="E926" s="39">
        <v>10579</v>
      </c>
      <c r="F926" s="38" t="s">
        <v>1086</v>
      </c>
      <c r="G926" s="39">
        <v>1</v>
      </c>
      <c r="H926" s="38" t="s">
        <v>1087</v>
      </c>
      <c r="I926" s="40">
        <v>35000</v>
      </c>
      <c r="J926" s="38" t="s">
        <v>462</v>
      </c>
      <c r="K926" s="38" t="s">
        <v>201</v>
      </c>
      <c r="L926" s="38" t="s">
        <v>156</v>
      </c>
      <c r="M926" s="38"/>
    </row>
    <row r="927" spans="1:13" s="30" customFormat="1" ht="72">
      <c r="A927" s="32" t="s">
        <v>213</v>
      </c>
      <c r="B927" s="32" t="s">
        <v>382</v>
      </c>
      <c r="C927" s="33">
        <v>1030211</v>
      </c>
      <c r="D927" s="33"/>
      <c r="E927" s="34">
        <v>10633</v>
      </c>
      <c r="F927" s="33" t="s">
        <v>1088</v>
      </c>
      <c r="G927" s="35"/>
      <c r="H927" s="33"/>
      <c r="I927" s="36">
        <v>5000</v>
      </c>
      <c r="J927" s="33"/>
      <c r="K927" s="33"/>
      <c r="L927" s="38" t="s">
        <v>156</v>
      </c>
      <c r="M927" s="33" t="s">
        <v>217</v>
      </c>
    </row>
    <row r="928" spans="1:13" s="30" customFormat="1" ht="72">
      <c r="A928" s="37" t="s">
        <v>213</v>
      </c>
      <c r="B928" s="37" t="s">
        <v>382</v>
      </c>
      <c r="C928" s="38">
        <v>1030211</v>
      </c>
      <c r="D928" s="38"/>
      <c r="E928" s="39">
        <v>10633</v>
      </c>
      <c r="F928" s="38" t="s">
        <v>1088</v>
      </c>
      <c r="G928" s="39">
        <v>1</v>
      </c>
      <c r="H928" s="38" t="s">
        <v>1089</v>
      </c>
      <c r="I928" s="40">
        <v>5000</v>
      </c>
      <c r="J928" s="38" t="s">
        <v>14</v>
      </c>
      <c r="K928" s="38" t="s">
        <v>158</v>
      </c>
      <c r="L928" s="38" t="s">
        <v>156</v>
      </c>
      <c r="M928" s="38"/>
    </row>
    <row r="929" spans="1:13" s="30" customFormat="1" ht="72">
      <c r="A929" s="32" t="s">
        <v>213</v>
      </c>
      <c r="B929" s="32" t="s">
        <v>214</v>
      </c>
      <c r="C929" s="33">
        <v>1030202</v>
      </c>
      <c r="D929" s="33"/>
      <c r="E929" s="34">
        <v>10638</v>
      </c>
      <c r="F929" s="33" t="s">
        <v>1090</v>
      </c>
      <c r="G929" s="35"/>
      <c r="H929" s="33"/>
      <c r="I929" s="36">
        <v>4000</v>
      </c>
      <c r="J929" s="33"/>
      <c r="K929" s="33"/>
      <c r="L929" s="38" t="s">
        <v>156</v>
      </c>
      <c r="M929" s="33" t="s">
        <v>217</v>
      </c>
    </row>
    <row r="930" spans="1:13" s="30" customFormat="1" ht="72">
      <c r="A930" s="37" t="s">
        <v>213</v>
      </c>
      <c r="B930" s="37" t="s">
        <v>214</v>
      </c>
      <c r="C930" s="38">
        <v>1030202</v>
      </c>
      <c r="D930" s="38"/>
      <c r="E930" s="39">
        <v>10638</v>
      </c>
      <c r="F930" s="38" t="s">
        <v>1090</v>
      </c>
      <c r="G930" s="39">
        <v>1</v>
      </c>
      <c r="H930" s="38" t="s">
        <v>1091</v>
      </c>
      <c r="I930" s="40">
        <v>4000</v>
      </c>
      <c r="J930" s="38" t="s">
        <v>14</v>
      </c>
      <c r="K930" s="38" t="s">
        <v>1085</v>
      </c>
      <c r="L930" s="38" t="s">
        <v>156</v>
      </c>
      <c r="M930" s="38"/>
    </row>
    <row r="931" spans="1:13" s="30" customFormat="1" ht="108">
      <c r="A931" s="32" t="s">
        <v>355</v>
      </c>
      <c r="B931" s="32" t="s">
        <v>311</v>
      </c>
      <c r="C931" s="33">
        <v>1040102</v>
      </c>
      <c r="D931" s="33"/>
      <c r="E931" s="34">
        <v>10644</v>
      </c>
      <c r="F931" s="33" t="s">
        <v>1092</v>
      </c>
      <c r="G931" s="34"/>
      <c r="H931" s="33"/>
      <c r="I931" s="36">
        <v>10000</v>
      </c>
      <c r="J931" s="33"/>
      <c r="K931" s="33"/>
      <c r="L931" s="33" t="s">
        <v>156</v>
      </c>
      <c r="M931" s="33" t="s">
        <v>217</v>
      </c>
    </row>
    <row r="932" spans="1:13" s="30" customFormat="1" ht="108">
      <c r="A932" s="37" t="s">
        <v>355</v>
      </c>
      <c r="B932" s="37" t="s">
        <v>311</v>
      </c>
      <c r="C932" s="38">
        <v>1040102</v>
      </c>
      <c r="D932" s="38"/>
      <c r="E932" s="39">
        <v>10644</v>
      </c>
      <c r="F932" s="38" t="s">
        <v>1092</v>
      </c>
      <c r="G932" s="39">
        <v>1</v>
      </c>
      <c r="H932" s="38" t="s">
        <v>1078</v>
      </c>
      <c r="I932" s="40">
        <v>10000</v>
      </c>
      <c r="J932" s="38" t="s">
        <v>14</v>
      </c>
      <c r="K932" s="38" t="s">
        <v>1032</v>
      </c>
      <c r="L932" s="38" t="s">
        <v>156</v>
      </c>
      <c r="M932" s="38"/>
    </row>
    <row r="933" spans="1:13" s="30" customFormat="1" ht="108">
      <c r="A933" s="32" t="s">
        <v>355</v>
      </c>
      <c r="B933" s="32" t="s">
        <v>311</v>
      </c>
      <c r="C933" s="33">
        <v>1040401</v>
      </c>
      <c r="D933" s="33"/>
      <c r="E933" s="34">
        <v>10645</v>
      </c>
      <c r="F933" s="33" t="s">
        <v>1093</v>
      </c>
      <c r="G933" s="34"/>
      <c r="H933" s="33"/>
      <c r="I933" s="36">
        <v>10000</v>
      </c>
      <c r="J933" s="33"/>
      <c r="K933" s="33"/>
      <c r="L933" s="38" t="s">
        <v>156</v>
      </c>
      <c r="M933" s="33" t="s">
        <v>217</v>
      </c>
    </row>
    <row r="934" spans="1:13" s="30" customFormat="1" ht="108">
      <c r="A934" s="37" t="s">
        <v>355</v>
      </c>
      <c r="B934" s="37" t="s">
        <v>311</v>
      </c>
      <c r="C934" s="38">
        <v>1040401</v>
      </c>
      <c r="D934" s="38"/>
      <c r="E934" s="39">
        <v>10645</v>
      </c>
      <c r="F934" s="38" t="s">
        <v>1093</v>
      </c>
      <c r="G934" s="39">
        <v>1</v>
      </c>
      <c r="H934" s="38" t="s">
        <v>1078</v>
      </c>
      <c r="I934" s="40">
        <v>10000</v>
      </c>
      <c r="J934" s="38" t="s">
        <v>14</v>
      </c>
      <c r="K934" s="38" t="s">
        <v>1032</v>
      </c>
      <c r="L934" s="38" t="s">
        <v>156</v>
      </c>
      <c r="M934" s="38"/>
    </row>
    <row r="935" spans="1:13" s="30" customFormat="1" ht="72">
      <c r="A935" s="32" t="s">
        <v>213</v>
      </c>
      <c r="B935" s="32" t="s">
        <v>214</v>
      </c>
      <c r="C935" s="33">
        <v>2020105</v>
      </c>
      <c r="D935" s="33"/>
      <c r="E935" s="34">
        <v>20011</v>
      </c>
      <c r="F935" s="33" t="s">
        <v>1094</v>
      </c>
      <c r="G935" s="35"/>
      <c r="H935" s="33"/>
      <c r="I935" s="36">
        <v>1000</v>
      </c>
      <c r="J935" s="33"/>
      <c r="K935" s="33"/>
      <c r="L935" s="38" t="s">
        <v>156</v>
      </c>
      <c r="M935" s="33" t="s">
        <v>217</v>
      </c>
    </row>
    <row r="936" spans="1:13" s="30" customFormat="1" ht="72">
      <c r="A936" s="37" t="s">
        <v>213</v>
      </c>
      <c r="B936" s="37" t="s">
        <v>214</v>
      </c>
      <c r="C936" s="38">
        <v>2020105</v>
      </c>
      <c r="D936" s="38"/>
      <c r="E936" s="39">
        <v>20011</v>
      </c>
      <c r="F936" s="38" t="s">
        <v>1094</v>
      </c>
      <c r="G936" s="39">
        <v>1</v>
      </c>
      <c r="H936" s="38" t="s">
        <v>1095</v>
      </c>
      <c r="I936" s="40">
        <v>1000</v>
      </c>
      <c r="J936" s="38" t="s">
        <v>998</v>
      </c>
      <c r="K936" s="38" t="s">
        <v>1085</v>
      </c>
      <c r="L936" s="38" t="s">
        <v>156</v>
      </c>
      <c r="M936" s="38"/>
    </row>
    <row r="937" spans="1:13" s="30" customFormat="1" ht="72">
      <c r="A937" s="32" t="s">
        <v>213</v>
      </c>
      <c r="B937" s="32" t="s">
        <v>214</v>
      </c>
      <c r="C937" s="33">
        <v>2020105</v>
      </c>
      <c r="D937" s="33"/>
      <c r="E937" s="34">
        <v>20024</v>
      </c>
      <c r="F937" s="33" t="s">
        <v>1096</v>
      </c>
      <c r="G937" s="35"/>
      <c r="H937" s="33"/>
      <c r="I937" s="36">
        <v>2000</v>
      </c>
      <c r="J937" s="33"/>
      <c r="K937" s="33"/>
      <c r="L937" s="38" t="s">
        <v>156</v>
      </c>
      <c r="M937" s="33" t="s">
        <v>217</v>
      </c>
    </row>
    <row r="938" spans="1:13" s="30" customFormat="1" ht="108">
      <c r="A938" s="37" t="s">
        <v>213</v>
      </c>
      <c r="B938" s="37" t="s">
        <v>214</v>
      </c>
      <c r="C938" s="38">
        <v>2020105</v>
      </c>
      <c r="D938" s="38"/>
      <c r="E938" s="39">
        <v>20024</v>
      </c>
      <c r="F938" s="38" t="s">
        <v>1096</v>
      </c>
      <c r="G938" s="39">
        <v>1</v>
      </c>
      <c r="H938" s="38" t="s">
        <v>1097</v>
      </c>
      <c r="I938" s="40">
        <v>2000</v>
      </c>
      <c r="J938" s="38" t="s">
        <v>998</v>
      </c>
      <c r="K938" s="38" t="s">
        <v>1085</v>
      </c>
      <c r="L938" s="38" t="s">
        <v>156</v>
      </c>
      <c r="M938" s="38"/>
    </row>
    <row r="939" spans="1:13" s="30" customFormat="1" ht="108">
      <c r="A939" s="32" t="s">
        <v>213</v>
      </c>
      <c r="B939" s="32" t="s">
        <v>214</v>
      </c>
      <c r="C939" s="33">
        <v>2020105</v>
      </c>
      <c r="D939" s="33"/>
      <c r="E939" s="34">
        <v>20029</v>
      </c>
      <c r="F939" s="33" t="s">
        <v>1098</v>
      </c>
      <c r="G939" s="35"/>
      <c r="H939" s="33"/>
      <c r="I939" s="36">
        <v>1000</v>
      </c>
      <c r="J939" s="33"/>
      <c r="K939" s="33"/>
      <c r="L939" s="38" t="s">
        <v>156</v>
      </c>
      <c r="M939" s="33" t="s">
        <v>217</v>
      </c>
    </row>
    <row r="940" spans="1:13" s="30" customFormat="1" ht="108">
      <c r="A940" s="37" t="s">
        <v>213</v>
      </c>
      <c r="B940" s="37" t="s">
        <v>214</v>
      </c>
      <c r="C940" s="38">
        <v>2020105</v>
      </c>
      <c r="D940" s="38"/>
      <c r="E940" s="39">
        <v>20029</v>
      </c>
      <c r="F940" s="38" t="s">
        <v>1098</v>
      </c>
      <c r="G940" s="39">
        <v>1</v>
      </c>
      <c r="H940" s="38" t="s">
        <v>1099</v>
      </c>
      <c r="I940" s="40">
        <v>1000</v>
      </c>
      <c r="J940" s="38" t="s">
        <v>998</v>
      </c>
      <c r="K940" s="38" t="s">
        <v>1085</v>
      </c>
      <c r="L940" s="38" t="s">
        <v>156</v>
      </c>
      <c r="M940" s="38"/>
    </row>
    <row r="941" spans="1:13" s="30" customFormat="1" ht="72">
      <c r="A941" s="32" t="s">
        <v>213</v>
      </c>
      <c r="B941" s="32" t="s">
        <v>214</v>
      </c>
      <c r="C941" s="33">
        <v>2020103</v>
      </c>
      <c r="D941" s="33"/>
      <c r="E941" s="34">
        <v>20037</v>
      </c>
      <c r="F941" s="33" t="s">
        <v>1100</v>
      </c>
      <c r="G941" s="35"/>
      <c r="H941" s="33"/>
      <c r="I941" s="36">
        <v>1000</v>
      </c>
      <c r="J941" s="33"/>
      <c r="K941" s="33"/>
      <c r="L941" s="38" t="s">
        <v>156</v>
      </c>
      <c r="M941" s="33" t="s">
        <v>217</v>
      </c>
    </row>
    <row r="942" spans="1:13" s="30" customFormat="1" ht="108">
      <c r="A942" s="37" t="s">
        <v>213</v>
      </c>
      <c r="B942" s="37" t="s">
        <v>214</v>
      </c>
      <c r="C942" s="38">
        <v>2020103</v>
      </c>
      <c r="D942" s="38"/>
      <c r="E942" s="39">
        <v>20037</v>
      </c>
      <c r="F942" s="38" t="s">
        <v>1100</v>
      </c>
      <c r="G942" s="39">
        <v>1</v>
      </c>
      <c r="H942" s="38" t="s">
        <v>1101</v>
      </c>
      <c r="I942" s="40">
        <v>1000</v>
      </c>
      <c r="J942" s="38" t="s">
        <v>998</v>
      </c>
      <c r="K942" s="38" t="s">
        <v>1085</v>
      </c>
      <c r="L942" s="38" t="s">
        <v>156</v>
      </c>
      <c r="M942" s="38"/>
    </row>
    <row r="943" spans="1:13" s="30" customFormat="1" ht="72">
      <c r="A943" s="32" t="s">
        <v>648</v>
      </c>
      <c r="B943" s="32" t="s">
        <v>213</v>
      </c>
      <c r="C943" s="33">
        <v>7019903</v>
      </c>
      <c r="D943" s="33">
        <v>7019903001</v>
      </c>
      <c r="E943" s="34">
        <v>70032</v>
      </c>
      <c r="F943" s="33" t="s">
        <v>1102</v>
      </c>
      <c r="G943" s="35"/>
      <c r="H943" s="33"/>
      <c r="I943" s="36">
        <v>1000</v>
      </c>
      <c r="J943" s="33"/>
      <c r="K943" s="33"/>
      <c r="L943" s="38" t="s">
        <v>156</v>
      </c>
      <c r="M943" s="33" t="s">
        <v>217</v>
      </c>
    </row>
    <row r="944" spans="1:13" s="30" customFormat="1" ht="72">
      <c r="A944" s="37" t="s">
        <v>648</v>
      </c>
      <c r="B944" s="37" t="s">
        <v>213</v>
      </c>
      <c r="C944" s="38">
        <v>7019903</v>
      </c>
      <c r="D944" s="38">
        <v>7019903001</v>
      </c>
      <c r="E944" s="39">
        <v>70032</v>
      </c>
      <c r="F944" s="38" t="s">
        <v>1102</v>
      </c>
      <c r="G944" s="39">
        <v>1</v>
      </c>
      <c r="H944" s="38" t="s">
        <v>1103</v>
      </c>
      <c r="I944" s="40">
        <v>1000</v>
      </c>
      <c r="J944" s="38" t="s">
        <v>14</v>
      </c>
      <c r="K944" s="38" t="s">
        <v>201</v>
      </c>
      <c r="L944" s="38" t="s">
        <v>156</v>
      </c>
      <c r="M944" s="38"/>
    </row>
    <row r="945" spans="1:13" s="30" customFormat="1">
      <c r="A945" s="32" t="s">
        <v>213</v>
      </c>
      <c r="B945" s="32" t="s">
        <v>214</v>
      </c>
      <c r="C945" s="33">
        <v>1100503</v>
      </c>
      <c r="D945" s="33">
        <v>1100503001</v>
      </c>
      <c r="E945" s="34">
        <v>10065</v>
      </c>
      <c r="F945" s="33" t="s">
        <v>1104</v>
      </c>
      <c r="G945" s="35"/>
      <c r="H945" s="33"/>
      <c r="I945" s="36">
        <v>800</v>
      </c>
      <c r="J945" s="33"/>
      <c r="K945" s="33"/>
      <c r="L945" s="33" t="s">
        <v>1105</v>
      </c>
      <c r="M945" s="33" t="s">
        <v>217</v>
      </c>
    </row>
    <row r="946" spans="1:13" s="30" customFormat="1" ht="72">
      <c r="A946" s="37" t="s">
        <v>213</v>
      </c>
      <c r="B946" s="37" t="s">
        <v>214</v>
      </c>
      <c r="C946" s="38">
        <v>1100503</v>
      </c>
      <c r="D946" s="38">
        <v>1100503001</v>
      </c>
      <c r="E946" s="39">
        <v>10065</v>
      </c>
      <c r="F946" s="38" t="s">
        <v>1104</v>
      </c>
      <c r="G946" s="39">
        <v>1</v>
      </c>
      <c r="H946" s="38" t="s">
        <v>1106</v>
      </c>
      <c r="I946" s="40">
        <v>800</v>
      </c>
      <c r="J946" s="38" t="s">
        <v>14</v>
      </c>
      <c r="K946" s="38" t="s">
        <v>1107</v>
      </c>
      <c r="L946" s="38" t="s">
        <v>1105</v>
      </c>
      <c r="M946" s="38"/>
    </row>
    <row r="947" spans="1:13" s="30" customFormat="1">
      <c r="A947" s="32" t="s">
        <v>213</v>
      </c>
      <c r="B947" s="32" t="s">
        <v>214</v>
      </c>
      <c r="C947" s="33">
        <v>1100503</v>
      </c>
      <c r="D947" s="33">
        <v>1100503001</v>
      </c>
      <c r="E947" s="34">
        <v>10066</v>
      </c>
      <c r="F947" s="33" t="s">
        <v>1108</v>
      </c>
      <c r="G947" s="35"/>
      <c r="H947" s="33"/>
      <c r="I947" s="36">
        <v>800</v>
      </c>
      <c r="J947" s="33"/>
      <c r="K947" s="33"/>
      <c r="L947" s="33" t="s">
        <v>1105</v>
      </c>
      <c r="M947" s="33" t="s">
        <v>217</v>
      </c>
    </row>
    <row r="948" spans="1:13" s="30" customFormat="1" ht="72">
      <c r="A948" s="37" t="s">
        <v>213</v>
      </c>
      <c r="B948" s="37" t="s">
        <v>214</v>
      </c>
      <c r="C948" s="38">
        <v>1100503</v>
      </c>
      <c r="D948" s="38">
        <v>1100503001</v>
      </c>
      <c r="E948" s="39">
        <v>10066</v>
      </c>
      <c r="F948" s="38" t="s">
        <v>1108</v>
      </c>
      <c r="G948" s="39">
        <v>1</v>
      </c>
      <c r="H948" s="38" t="s">
        <v>1109</v>
      </c>
      <c r="I948" s="40">
        <v>800</v>
      </c>
      <c r="J948" s="38" t="s">
        <v>14</v>
      </c>
      <c r="K948" s="38" t="s">
        <v>1110</v>
      </c>
      <c r="L948" s="38" t="s">
        <v>1105</v>
      </c>
      <c r="M948" s="38"/>
    </row>
    <row r="949" spans="1:13" s="30" customFormat="1">
      <c r="A949" s="32" t="s">
        <v>614</v>
      </c>
      <c r="B949" s="32" t="s">
        <v>213</v>
      </c>
      <c r="C949" s="33">
        <v>1100101</v>
      </c>
      <c r="D949" s="33">
        <v>1100101001</v>
      </c>
      <c r="E949" s="34">
        <v>10330</v>
      </c>
      <c r="F949" s="33" t="s">
        <v>1111</v>
      </c>
      <c r="G949" s="35"/>
      <c r="H949" s="33"/>
      <c r="I949" s="36">
        <v>119820</v>
      </c>
      <c r="J949" s="33"/>
      <c r="K949" s="33"/>
      <c r="L949" s="33" t="s">
        <v>1105</v>
      </c>
      <c r="M949" s="33" t="s">
        <v>217</v>
      </c>
    </row>
    <row r="950" spans="1:13" s="30" customFormat="1" ht="72">
      <c r="A950" s="37" t="s">
        <v>614</v>
      </c>
      <c r="B950" s="37" t="s">
        <v>213</v>
      </c>
      <c r="C950" s="38">
        <v>1100101</v>
      </c>
      <c r="D950" s="38">
        <v>1100101001</v>
      </c>
      <c r="E950" s="39">
        <v>10330</v>
      </c>
      <c r="F950" s="38" t="s">
        <v>1111</v>
      </c>
      <c r="G950" s="39">
        <v>1</v>
      </c>
      <c r="H950" s="38" t="s">
        <v>1112</v>
      </c>
      <c r="I950" s="40">
        <v>119820</v>
      </c>
      <c r="J950" s="38" t="s">
        <v>14</v>
      </c>
      <c r="K950" s="38" t="s">
        <v>1113</v>
      </c>
      <c r="L950" s="38" t="s">
        <v>1105</v>
      </c>
      <c r="M950" s="38"/>
    </row>
    <row r="951" spans="1:13" s="30" customFormat="1">
      <c r="A951" s="32" t="s">
        <v>614</v>
      </c>
      <c r="B951" s="32" t="s">
        <v>213</v>
      </c>
      <c r="C951" s="33">
        <v>1100101</v>
      </c>
      <c r="D951" s="33">
        <v>1100101001</v>
      </c>
      <c r="E951" s="34">
        <v>10331</v>
      </c>
      <c r="F951" s="33" t="s">
        <v>1114</v>
      </c>
      <c r="G951" s="35"/>
      <c r="H951" s="33"/>
      <c r="I951" s="36">
        <v>117500</v>
      </c>
      <c r="J951" s="33"/>
      <c r="K951" s="33"/>
      <c r="L951" s="33" t="s">
        <v>1105</v>
      </c>
      <c r="M951" s="33" t="s">
        <v>217</v>
      </c>
    </row>
    <row r="952" spans="1:13" s="30" customFormat="1" ht="72">
      <c r="A952" s="37" t="s">
        <v>614</v>
      </c>
      <c r="B952" s="37" t="s">
        <v>213</v>
      </c>
      <c r="C952" s="38">
        <v>1100101</v>
      </c>
      <c r="D952" s="38">
        <v>1100101001</v>
      </c>
      <c r="E952" s="39">
        <v>10331</v>
      </c>
      <c r="F952" s="38" t="s">
        <v>1114</v>
      </c>
      <c r="G952" s="39">
        <v>1</v>
      </c>
      <c r="H952" s="38" t="s">
        <v>1115</v>
      </c>
      <c r="I952" s="40">
        <v>117500</v>
      </c>
      <c r="J952" s="38" t="s">
        <v>14</v>
      </c>
      <c r="K952" s="38" t="s">
        <v>1113</v>
      </c>
      <c r="L952" s="38" t="s">
        <v>1105</v>
      </c>
      <c r="M952" s="38"/>
    </row>
    <row r="953" spans="1:13" s="30" customFormat="1">
      <c r="A953" s="32" t="s">
        <v>213</v>
      </c>
      <c r="B953" s="32" t="s">
        <v>214</v>
      </c>
      <c r="C953" s="33">
        <v>1100504</v>
      </c>
      <c r="D953" s="33">
        <v>1100504001</v>
      </c>
      <c r="E953" s="34">
        <v>10334</v>
      </c>
      <c r="F953" s="33" t="s">
        <v>1116</v>
      </c>
      <c r="G953" s="35"/>
      <c r="H953" s="33"/>
      <c r="I953" s="36">
        <v>2000</v>
      </c>
      <c r="J953" s="33"/>
      <c r="K953" s="33"/>
      <c r="L953" s="33" t="s">
        <v>1105</v>
      </c>
      <c r="M953" s="33" t="s">
        <v>217</v>
      </c>
    </row>
    <row r="954" spans="1:13" s="30" customFormat="1" ht="72">
      <c r="A954" s="37" t="s">
        <v>213</v>
      </c>
      <c r="B954" s="37" t="s">
        <v>214</v>
      </c>
      <c r="C954" s="38">
        <v>1100504</v>
      </c>
      <c r="D954" s="38">
        <v>1100504001</v>
      </c>
      <c r="E954" s="39">
        <v>10334</v>
      </c>
      <c r="F954" s="38" t="s">
        <v>1116</v>
      </c>
      <c r="G954" s="39">
        <v>1</v>
      </c>
      <c r="H954" s="38" t="s">
        <v>1117</v>
      </c>
      <c r="I954" s="40">
        <v>2000</v>
      </c>
      <c r="J954" s="38" t="s">
        <v>14</v>
      </c>
      <c r="K954" s="38" t="s">
        <v>1110</v>
      </c>
      <c r="L954" s="38" t="s">
        <v>1105</v>
      </c>
      <c r="M954" s="38"/>
    </row>
    <row r="955" spans="1:13" s="30" customFormat="1">
      <c r="A955" s="32" t="s">
        <v>614</v>
      </c>
      <c r="B955" s="32" t="s">
        <v>382</v>
      </c>
      <c r="C955" s="33" t="s">
        <v>1118</v>
      </c>
      <c r="D955" s="33" t="s">
        <v>1119</v>
      </c>
      <c r="E955" s="34">
        <v>10335</v>
      </c>
      <c r="F955" s="33" t="s">
        <v>1120</v>
      </c>
      <c r="G955" s="35"/>
      <c r="H955" s="33"/>
      <c r="I955" s="49">
        <v>2918932.41</v>
      </c>
      <c r="J955" s="33"/>
      <c r="K955" s="33"/>
      <c r="L955" s="33" t="s">
        <v>1105</v>
      </c>
      <c r="M955" s="33" t="s">
        <v>381</v>
      </c>
    </row>
    <row r="956" spans="1:13" s="30" customFormat="1" ht="72">
      <c r="A956" s="37" t="s">
        <v>614</v>
      </c>
      <c r="B956" s="37" t="s">
        <v>382</v>
      </c>
      <c r="C956" s="38" t="s">
        <v>1118</v>
      </c>
      <c r="D956" s="38" t="s">
        <v>1119</v>
      </c>
      <c r="E956" s="39">
        <v>10335</v>
      </c>
      <c r="F956" s="38" t="s">
        <v>1120</v>
      </c>
      <c r="G956" s="39">
        <v>1</v>
      </c>
      <c r="H956" s="38" t="s">
        <v>1121</v>
      </c>
      <c r="I956" s="50">
        <v>2918932.41</v>
      </c>
      <c r="J956" s="38" t="s">
        <v>14</v>
      </c>
      <c r="K956" s="38" t="s">
        <v>1113</v>
      </c>
      <c r="L956" s="38" t="s">
        <v>1105</v>
      </c>
      <c r="M956" s="38"/>
    </row>
    <row r="957" spans="1:13" s="30" customFormat="1">
      <c r="A957" s="32" t="s">
        <v>213</v>
      </c>
      <c r="B957" s="32" t="s">
        <v>214</v>
      </c>
      <c r="C957" s="33">
        <v>1070602</v>
      </c>
      <c r="D957" s="33">
        <v>1070602999</v>
      </c>
      <c r="E957" s="34">
        <v>10337</v>
      </c>
      <c r="F957" s="33" t="s">
        <v>1122</v>
      </c>
      <c r="G957" s="35"/>
      <c r="H957" s="33"/>
      <c r="I957" s="36">
        <v>500</v>
      </c>
      <c r="J957" s="33"/>
      <c r="K957" s="33"/>
      <c r="L957" s="33" t="s">
        <v>1105</v>
      </c>
      <c r="M957" s="33" t="s">
        <v>217</v>
      </c>
    </row>
    <row r="958" spans="1:13" s="30" customFormat="1" ht="72">
      <c r="A958" s="37" t="s">
        <v>213</v>
      </c>
      <c r="B958" s="37" t="s">
        <v>214</v>
      </c>
      <c r="C958" s="38">
        <v>1070602</v>
      </c>
      <c r="D958" s="38">
        <v>1070602999</v>
      </c>
      <c r="E958" s="39">
        <v>10337</v>
      </c>
      <c r="F958" s="38" t="s">
        <v>1122</v>
      </c>
      <c r="G958" s="39">
        <v>1</v>
      </c>
      <c r="H958" s="38" t="s">
        <v>1123</v>
      </c>
      <c r="I958" s="40">
        <v>500</v>
      </c>
      <c r="J958" s="38" t="s">
        <v>14</v>
      </c>
      <c r="K958" s="38" t="s">
        <v>1107</v>
      </c>
      <c r="L958" s="38" t="s">
        <v>1105</v>
      </c>
      <c r="M958" s="38"/>
    </row>
    <row r="959" spans="1:13" s="30" customFormat="1">
      <c r="A959" s="32" t="s">
        <v>614</v>
      </c>
      <c r="B959" s="32" t="s">
        <v>382</v>
      </c>
      <c r="C959" s="33">
        <v>2050101</v>
      </c>
      <c r="D959" s="33">
        <v>2050101001</v>
      </c>
      <c r="E959" s="34">
        <v>20035</v>
      </c>
      <c r="F959" s="33" t="s">
        <v>1124</v>
      </c>
      <c r="G959" s="35"/>
      <c r="H959" s="33"/>
      <c r="I959" s="36">
        <v>52500</v>
      </c>
      <c r="J959" s="33"/>
      <c r="K959" s="33"/>
      <c r="L959" s="33" t="s">
        <v>1105</v>
      </c>
      <c r="M959" s="33" t="s">
        <v>217</v>
      </c>
    </row>
    <row r="960" spans="1:13" s="30" customFormat="1" ht="72">
      <c r="A960" s="37" t="s">
        <v>614</v>
      </c>
      <c r="B960" s="37" t="s">
        <v>382</v>
      </c>
      <c r="C960" s="38">
        <v>2050101</v>
      </c>
      <c r="D960" s="38">
        <v>2050101001</v>
      </c>
      <c r="E960" s="39">
        <v>20035</v>
      </c>
      <c r="F960" s="38" t="s">
        <v>1124</v>
      </c>
      <c r="G960" s="39">
        <v>1</v>
      </c>
      <c r="H960" s="38" t="s">
        <v>1125</v>
      </c>
      <c r="I960" s="40">
        <v>52500</v>
      </c>
      <c r="J960" s="38" t="s">
        <v>14</v>
      </c>
      <c r="K960" s="38" t="s">
        <v>1113</v>
      </c>
      <c r="L960" s="38" t="s">
        <v>1105</v>
      </c>
      <c r="M960" s="38"/>
    </row>
    <row r="961" spans="7:9" s="30" customFormat="1">
      <c r="G961" s="51"/>
      <c r="I961" s="52"/>
    </row>
    <row r="962" spans="7:9" s="30" customFormat="1">
      <c r="G962" s="51"/>
      <c r="I962" s="52"/>
    </row>
    <row r="963" spans="7:9" s="30" customFormat="1">
      <c r="G963" s="51"/>
      <c r="I963" s="52"/>
    </row>
    <row r="964" spans="7:9" s="30" customFormat="1">
      <c r="G964" s="51"/>
      <c r="I964" s="52"/>
    </row>
    <row r="965" spans="7:9" s="30" customFormat="1">
      <c r="G965" s="51"/>
      <c r="I965" s="52"/>
    </row>
    <row r="966" spans="7:9" s="30" customFormat="1">
      <c r="G966" s="51"/>
      <c r="I966" s="52"/>
    </row>
    <row r="967" spans="7:9" s="30" customFormat="1">
      <c r="G967" s="51"/>
      <c r="I967" s="52"/>
    </row>
    <row r="968" spans="7:9" s="30" customFormat="1">
      <c r="G968" s="51"/>
      <c r="I968" s="52"/>
    </row>
    <row r="969" spans="7:9" s="30" customFormat="1">
      <c r="G969" s="51"/>
      <c r="I969" s="52"/>
    </row>
    <row r="970" spans="7:9" s="30" customFormat="1">
      <c r="G970" s="51"/>
      <c r="I970" s="52"/>
    </row>
    <row r="971" spans="7:9" s="30" customFormat="1">
      <c r="G971" s="51"/>
      <c r="I971" s="52"/>
    </row>
    <row r="972" spans="7:9" s="30" customFormat="1">
      <c r="G972" s="51"/>
      <c r="I972" s="52"/>
    </row>
    <row r="973" spans="7:9" s="30" customFormat="1">
      <c r="G973" s="51"/>
      <c r="I973" s="52"/>
    </row>
    <row r="974" spans="7:9" s="30" customFormat="1">
      <c r="G974" s="51"/>
      <c r="I974" s="52"/>
    </row>
    <row r="975" spans="7:9" s="30" customFormat="1">
      <c r="G975" s="51"/>
      <c r="I975" s="52"/>
    </row>
    <row r="976" spans="7:9" s="30" customFormat="1">
      <c r="G976" s="51"/>
      <c r="I976" s="52"/>
    </row>
    <row r="977" spans="7:9" s="30" customFormat="1">
      <c r="G977" s="51"/>
      <c r="I977" s="52"/>
    </row>
    <row r="978" spans="7:9" s="30" customFormat="1">
      <c r="G978" s="51"/>
      <c r="I978" s="52"/>
    </row>
    <row r="979" spans="7:9" s="30" customFormat="1">
      <c r="G979" s="51"/>
      <c r="I979" s="52"/>
    </row>
    <row r="980" spans="7:9" s="30" customFormat="1">
      <c r="G980" s="51"/>
      <c r="I980" s="52"/>
    </row>
    <row r="981" spans="7:9" s="30" customFormat="1">
      <c r="G981" s="51"/>
      <c r="I981" s="52"/>
    </row>
    <row r="982" spans="7:9" s="30" customFormat="1">
      <c r="G982" s="51"/>
      <c r="I982" s="52"/>
    </row>
    <row r="983" spans="7:9" s="30" customFormat="1">
      <c r="G983" s="51"/>
      <c r="I983" s="52"/>
    </row>
    <row r="984" spans="7:9" s="30" customFormat="1">
      <c r="G984" s="51"/>
      <c r="I984" s="52"/>
    </row>
    <row r="985" spans="7:9" s="30" customFormat="1">
      <c r="G985" s="51"/>
      <c r="I985" s="52"/>
    </row>
    <row r="986" spans="7:9" s="30" customFormat="1">
      <c r="G986" s="51"/>
      <c r="I986" s="52"/>
    </row>
    <row r="987" spans="7:9" s="30" customFormat="1">
      <c r="G987" s="51"/>
      <c r="I987" s="52"/>
    </row>
    <row r="988" spans="7:9" s="30" customFormat="1">
      <c r="G988" s="51"/>
      <c r="I988" s="52"/>
    </row>
    <row r="989" spans="7:9" s="30" customFormat="1">
      <c r="G989" s="51"/>
      <c r="I989" s="52"/>
    </row>
    <row r="990" spans="7:9" s="30" customFormat="1">
      <c r="G990" s="51"/>
      <c r="I990" s="52"/>
    </row>
    <row r="991" spans="7:9" s="30" customFormat="1">
      <c r="G991" s="51"/>
      <c r="I991" s="52"/>
    </row>
    <row r="992" spans="7:9" s="30" customFormat="1">
      <c r="G992" s="51"/>
      <c r="I992" s="52"/>
    </row>
  </sheetData>
  <autoFilter ref="A1:M960">
    <sortState ref="A2:Q960">
      <sortCondition ref="L1"/>
    </sortState>
  </autoFilter>
  <printOptions horizontalCentered="1"/>
  <pageMargins left="0.35433070866141736" right="0.35433070866141736" top="0.78740157480314965" bottom="0.39370078740157483" header="0.51181102362204722" footer="0.51181102362204722"/>
  <pageSetup paperSize="8" scale="23" firstPageNumber="0" fitToWidth="8" fitToHeight="8" orientation="landscape" r:id="rId1"/>
  <headerFooter alignWithMargins="0">
    <oddHeader>&amp;R&amp;30Allegato C   - Spesa</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Bil gestionale 2020 ENtrata</vt:lpstr>
      <vt:lpstr>Bil gestionale 2020 spesa</vt:lpstr>
      <vt:lpstr>'Bil gestionale 2020 ENtrata'!Area_stampa</vt:lpstr>
      <vt:lpstr>'Bil gestionale 2020 spesa'!Area_stampa</vt:lpstr>
      <vt:lpstr>'Bil gestionale 2020 ENtrata'!Titoli_stampa</vt:lpstr>
      <vt:lpstr>'Bil gestionale 2020 spesa'!Titoli_stampa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Pino</dc:creator>
  <cp:lastModifiedBy>Pino</cp:lastModifiedBy>
  <dcterms:created xsi:type="dcterms:W3CDTF">2020-04-17T08:53:05Z</dcterms:created>
  <dcterms:modified xsi:type="dcterms:W3CDTF">2020-04-17T09:02:42Z</dcterms:modified>
</cp:coreProperties>
</file>