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0736" windowHeight="11760"/>
  </bookViews>
  <sheets>
    <sheet name="Pre-risam bil 2020" sheetId="2" r:id="rId1"/>
  </sheets>
  <definedNames>
    <definedName name="_xlnm.Print_Area" localSheetId="0">'Pre-risam bil 2020'!$A$1:$C$63</definedName>
  </definedNames>
  <calcPr calcId="145621"/>
</workbook>
</file>

<file path=xl/calcChain.xml><?xml version="1.0" encoding="utf-8"?>
<calcChain xmlns="http://schemas.openxmlformats.org/spreadsheetml/2006/main">
  <c r="C8" i="2"/>
  <c r="C13"/>
  <c r="C21"/>
  <c r="C44"/>
  <c r="C36"/>
  <c r="C40"/>
  <c r="C42"/>
  <c r="C43"/>
  <c r="C31"/>
  <c r="C32"/>
  <c r="C55"/>
  <c r="C20"/>
</calcChain>
</file>

<file path=xl/sharedStrings.xml><?xml version="1.0" encoding="utf-8"?>
<sst xmlns="http://schemas.openxmlformats.org/spreadsheetml/2006/main" count="83" uniqueCount="70">
  <si>
    <t xml:space="preserve"> </t>
  </si>
  <si>
    <t>(+)</t>
  </si>
  <si>
    <t>(-)</t>
  </si>
  <si>
    <t>=</t>
  </si>
  <si>
    <t>+</t>
  </si>
  <si>
    <t xml:space="preserve">- </t>
  </si>
  <si>
    <r>
      <t>Fondo  perdite società partecipate</t>
    </r>
    <r>
      <rPr>
        <vertAlign val="superscript"/>
        <sz val="11"/>
        <rFont val="Calibri"/>
        <family val="2"/>
      </rPr>
      <t>(5)</t>
    </r>
  </si>
  <si>
    <t>B) Totale parte accantonata</t>
  </si>
  <si>
    <t xml:space="preserve">Parte vincolata </t>
  </si>
  <si>
    <t>Altri vincoli</t>
  </si>
  <si>
    <t xml:space="preserve">Utilizzo altri vincoli </t>
  </si>
  <si>
    <t>C) Totale parte vincolata</t>
  </si>
  <si>
    <t>D) Totale destinata agli investimenti</t>
  </si>
  <si>
    <t>E) Totale parte disponibile (E=A-B-C-D)</t>
  </si>
  <si>
    <t>Utilizzo quota vincolata</t>
  </si>
  <si>
    <t xml:space="preserve">Utilizzo vincoli derivanti da leggi e dai principi contabili </t>
  </si>
  <si>
    <t>Utilizzo vincoli derivanti da trasferimenti</t>
  </si>
  <si>
    <t>Utilizzo vincoli derivanti dalla contrazione di mutui</t>
  </si>
  <si>
    <t xml:space="preserve">Utilizzo vincoli formalmente attribuiti dall'ente </t>
  </si>
  <si>
    <t>Totale utilizzo avanzo di amministrazione presunto</t>
  </si>
  <si>
    <t>(* )</t>
  </si>
  <si>
    <t>(1)</t>
  </si>
  <si>
    <t>Indicare l'importo del fondo pluriennale vincolato totale stanziato in entrata  del bilancio di previsione per l'esercizio  N.</t>
  </si>
  <si>
    <t>(2)</t>
  </si>
  <si>
    <t>(3)</t>
  </si>
  <si>
    <t>Non comprende il fondo pluriennale vincolato.</t>
  </si>
  <si>
    <t>(4)</t>
  </si>
  <si>
    <t>Indicare l'importo del  fondo crediti di dubbia esigibilità risultante nel prospetto del risultato di amministrazione allegato al consuntivo dell'esercizio N-2, incrementato dell'accantonamento al fondo crediti di dubbia esigibilità stanziato nel bilancio di previsione N-1 (importo aggiornato), al netto degli eventuali utilizzi del fondo successivi all'approvazione del consuntivo N-2. Se il bilancio di previsione dell'esercizio N-1 è approvato nel corso dell'esercizio N, indicare, sulla base dei dati di preconsuntivo o di consuntivo, l'importo del fondo crediti di dubbia esigibilità del prospetto del risultato di amministrazione del rendiconto dell'esercizio N-1.</t>
  </si>
  <si>
    <t>(5)</t>
  </si>
  <si>
    <t>Indicare l'importo del  fondo ...... risultante nel prospetto del risultato di amministrazione allegato al consuntivo dell'esercizio N-2, incrementato dell'importo realtivo al fondo ....... stanziato nel bilancio di previsione N-1 (importo aggiornato), al netto degli eventuali utilizzi del fondo successivi all'approvazione del consuntivo N-2. Se il bilancio di previsione dell'esercizio N è approvato nel corso dell'esercizio N, indicare, sulla base dei dati di preconsuntivo o di consuntivo, l'importo del fondo ............ indicato nel prospetto del risultato di amministrazione del rendiconto dell'esercizio N.</t>
  </si>
  <si>
    <t>(6)</t>
  </si>
  <si>
    <t>1) Determinazione del risultato di amministrazione presunto al 31/12/2019:</t>
  </si>
  <si>
    <t>ANNO 2020</t>
  </si>
  <si>
    <t>Incremento  dei residui attivi già verificatasi nell'esercizio 2019</t>
  </si>
  <si>
    <t>Risultato di amministrazione dell'esercizio 2019 alla data di redazione del bilancio di previsione dell'anno 2020</t>
  </si>
  <si>
    <r>
      <t xml:space="preserve">Riduzione dei residui attivi presunta per il restante periodo </t>
    </r>
    <r>
      <rPr>
        <sz val="11"/>
        <rFont val="Calibri"/>
        <family val="2"/>
      </rPr>
      <t>dell'esercizio 2019</t>
    </r>
  </si>
  <si>
    <r>
      <t xml:space="preserve">Incremento dei residui attivi presunto per il restante periodo </t>
    </r>
    <r>
      <rPr>
        <sz val="11"/>
        <rFont val="Calibri"/>
        <family val="2"/>
      </rPr>
      <t>dell'esercizio 2019</t>
    </r>
  </si>
  <si>
    <r>
      <t xml:space="preserve">Riduzione dei residui passivi presunta per il restante periodo </t>
    </r>
    <r>
      <rPr>
        <sz val="11"/>
        <rFont val="Calibri"/>
        <family val="2"/>
      </rPr>
      <t>dell'esercizio 2019</t>
    </r>
  </si>
  <si>
    <r>
      <t>Fondo pluriennale vincolato</t>
    </r>
    <r>
      <rPr>
        <sz val="11"/>
        <rFont val="Calibri"/>
        <family val="2"/>
      </rPr>
      <t xml:space="preserve"> finale presunto dell'esercizio 2019 </t>
    </r>
    <r>
      <rPr>
        <b/>
        <vertAlign val="superscript"/>
        <sz val="11"/>
        <rFont val="Calibri"/>
        <family val="2"/>
      </rPr>
      <t>(1)</t>
    </r>
  </si>
  <si>
    <r>
      <t>A) Risultato  di amministrazione presunto al 31/12/2019</t>
    </r>
    <r>
      <rPr>
        <b/>
        <strike/>
        <vertAlign val="superscript"/>
        <sz val="11"/>
        <rFont val="Calibri"/>
        <family val="2"/>
      </rPr>
      <t xml:space="preserve">(2)  </t>
    </r>
  </si>
  <si>
    <r>
      <t xml:space="preserve">2) Composizione del risultato di amministrazione  </t>
    </r>
    <r>
      <rPr>
        <b/>
        <sz val="11"/>
        <rFont val="Calibri"/>
        <family val="2"/>
      </rPr>
      <t xml:space="preserve">presunto al 31/12/2019: </t>
    </r>
  </si>
  <si>
    <r>
      <t>Parte accantonata</t>
    </r>
    <r>
      <rPr>
        <sz val="11"/>
        <color indexed="8"/>
        <rFont val="Calibri"/>
        <family val="2"/>
      </rPr>
      <t xml:space="preserve"> </t>
    </r>
    <r>
      <rPr>
        <b/>
        <vertAlign val="superscript"/>
        <sz val="11"/>
        <color indexed="8"/>
        <rFont val="Calibri"/>
        <family val="2"/>
      </rPr>
      <t>(3)</t>
    </r>
  </si>
  <si>
    <r>
      <t>Fondo crediti di dubbia esigibilità al 31/12/2019</t>
    </r>
    <r>
      <rPr>
        <vertAlign val="superscript"/>
        <sz val="11"/>
        <rFont val="Calibri"/>
        <family val="2"/>
      </rPr>
      <t xml:space="preserve"> (4)</t>
    </r>
  </si>
  <si>
    <r>
      <t xml:space="preserve">Fondo anticipazioni liquidità  </t>
    </r>
    <r>
      <rPr>
        <vertAlign val="superscript"/>
        <sz val="11"/>
        <rFont val="Calibri"/>
        <family val="2"/>
      </rPr>
      <t>(5)</t>
    </r>
  </si>
  <si>
    <r>
      <t xml:space="preserve">Se E è negativo, tale importo  è iscritto tra le spese del bilancio di previsione  come disavanzo da ripianare </t>
    </r>
    <r>
      <rPr>
        <b/>
        <vertAlign val="superscript"/>
        <sz val="11"/>
        <rFont val="Calibri"/>
        <family val="2"/>
      </rPr>
      <t>(7)</t>
    </r>
  </si>
  <si>
    <r>
      <t xml:space="preserve">3) Utilizzo quote vincolate del risultato di amministrazione  </t>
    </r>
    <r>
      <rPr>
        <b/>
        <sz val="11"/>
        <rFont val="Calibri"/>
        <family val="2"/>
      </rPr>
      <t>presunto al 31/12/2019 :</t>
    </r>
  </si>
  <si>
    <t>Indicare gli anni di riferimento N e N-1.</t>
  </si>
  <si>
    <t>nota cassata con DM 1 agosto 2019</t>
  </si>
  <si>
    <t xml:space="preserve">Solo per le Regioni e le Province autonome di Trento e di Bolzano. </t>
  </si>
  <si>
    <t>(7)</t>
  </si>
  <si>
    <r>
      <t>I</t>
    </r>
    <r>
      <rPr>
        <sz val="11"/>
        <rFont val="Calibri"/>
        <family val="2"/>
      </rPr>
      <t>n caso di risultato negativo, le regioni iscrivono nel passivo del bilancio distintamente il disavanzo di amministrazione presunto da ripianare (lettera E al netto della lettera F) e il disavanzo derivante da debito autorizzato e non contratto (lettera F)</t>
    </r>
  </si>
  <si>
    <r>
      <t xml:space="preserve">F) di cui Disavanzo da debito autorizzato e non contratto </t>
    </r>
    <r>
      <rPr>
        <b/>
        <vertAlign val="superscript"/>
        <sz val="11"/>
        <rFont val="Calibri"/>
        <family val="2"/>
      </rPr>
      <t>(6)</t>
    </r>
  </si>
  <si>
    <t>TABELLA DIMOSTRATIVA DEL RISULTATO DI AMMINISTRAZIONE PRESUNTO al 31.12.2019
AGGIORNAMENTO SULLA BASE DEI DATI DI PRE-CONSUNTIVO 2019</t>
  </si>
  <si>
    <t xml:space="preserve">Risultato di amministrazione iniziale dell'esercizio 2019 </t>
  </si>
  <si>
    <t xml:space="preserve">Fondo pluriennale vincolato iniziale dell'esercizio 2019 </t>
  </si>
  <si>
    <r>
      <t xml:space="preserve">Spese che prevedo di impegnare per il restante periodo </t>
    </r>
    <r>
      <rPr>
        <sz val="11"/>
        <rFont val="Calibri"/>
        <family val="2"/>
      </rPr>
      <t xml:space="preserve">dell'esercizio 2019 </t>
    </r>
  </si>
  <si>
    <r>
      <t>Entrate che prevedo di accertare  per il restante periodo</t>
    </r>
    <r>
      <rPr>
        <sz val="11"/>
        <rFont val="Calibri"/>
        <family val="2"/>
      </rPr>
      <t xml:space="preserve"> dell'esercizio 2019 </t>
    </r>
  </si>
  <si>
    <r>
      <t>Entrate già accertate nell'esercizio 2019</t>
    </r>
    <r>
      <rPr>
        <sz val="11"/>
        <color indexed="10"/>
        <rFont val="Calibri"/>
        <family val="2"/>
      </rPr>
      <t xml:space="preserve">   </t>
    </r>
  </si>
  <si>
    <r>
      <t xml:space="preserve">Uscite già impegnate nell'esercizio 2019  </t>
    </r>
    <r>
      <rPr>
        <sz val="11"/>
        <color indexed="10"/>
        <rFont val="Calibri"/>
        <family val="2"/>
      </rPr>
      <t xml:space="preserve"> </t>
    </r>
  </si>
  <si>
    <r>
      <t xml:space="preserve">Riduzione dei residui attivi già verificatasi nell'esercizio 2019 </t>
    </r>
    <r>
      <rPr>
        <sz val="11"/>
        <color indexed="10"/>
        <rFont val="Calibri"/>
        <family val="2"/>
      </rPr>
      <t xml:space="preserve"> </t>
    </r>
  </si>
  <si>
    <r>
      <t>Accantonamento residui perenti al 31/12/2019 (solo per le regioni)</t>
    </r>
    <r>
      <rPr>
        <vertAlign val="superscript"/>
        <sz val="11"/>
        <rFont val="Calibri"/>
        <family val="2"/>
      </rPr>
      <t>(5)</t>
    </r>
  </si>
  <si>
    <r>
      <t xml:space="preserve">Fondo contenzioso </t>
    </r>
    <r>
      <rPr>
        <sz val="11"/>
        <rFont val="Calibri"/>
        <family val="2"/>
      </rPr>
      <t>(rappresenta l'importo stanziato sul capitolo 10335)</t>
    </r>
    <r>
      <rPr>
        <vertAlign val="superscript"/>
        <sz val="11"/>
        <rFont val="Calibri"/>
        <family val="2"/>
      </rPr>
      <t>(5)</t>
    </r>
  </si>
  <si>
    <r>
      <t>Fondi speciali per il finanziamento dei nuovi provvedimenti legislativi del Consiglio regionale per spesa corrente</t>
    </r>
    <r>
      <rPr>
        <sz val="11"/>
        <rFont val="Calibri"/>
        <family val="2"/>
      </rPr>
      <t xml:space="preserve"> in corso di approvazione - art. 49 comma 5 del d.lgs.118/2011</t>
    </r>
  </si>
  <si>
    <r>
      <t>Altri vincoli attribuiti dall'Ente di cui all'art. 27 ter L.r. 3/2009 (cioè i risparmi di spesa determinati dall’applicazione dell’articolo 11, comma 3, e dell’articolo 27 bis della l.r. 3/2009 che confluiscono in un fondo speciale iscritto nel bilancio del Consiglio regionale, destinato a far fronte agli oneri derivanti da provvedimenti volti a fronteggiare emergenze sociali e ambientali deliberati dall’Ufficio di presidenza). L'importo rappresenta la dotazione del fondo speciale non impegnato di cui ai capit</t>
    </r>
    <r>
      <rPr>
        <sz val="11"/>
        <rFont val="Calibri"/>
        <family val="2"/>
      </rPr>
      <t xml:space="preserve">oli </t>
    </r>
    <r>
      <rPr>
        <sz val="11"/>
        <rFont val="Calibri"/>
        <family val="2"/>
      </rPr>
      <t xml:space="preserve">10506 e 10515, 10521, 10338 10581  </t>
    </r>
  </si>
  <si>
    <r>
      <t xml:space="preserve">Vincoli derivanti da </t>
    </r>
    <r>
      <rPr>
        <sz val="11"/>
        <rFont val="Calibri"/>
        <family val="2"/>
      </rPr>
      <t xml:space="preserve">trasferimenti a copertura della spesa del coordinamento delle biblioteche e strutture documentarie della Regione Toscana - rete Cobire  di cui al cap 10341 </t>
    </r>
  </si>
  <si>
    <r>
      <t xml:space="preserve">Vincolti derivanti da trasferimenti di cui all'art. 5 bis L.r. 4/2008 "Osservatorio legislativo interregionale" </t>
    </r>
    <r>
      <rPr>
        <sz val="11"/>
        <rFont val="Calibri"/>
        <family val="2"/>
      </rPr>
      <t xml:space="preserve">di cui euro 4.202,15 spesa in conto capitale ed euro 250  maggiori accertamenti  </t>
    </r>
  </si>
  <si>
    <r>
      <t xml:space="preserve">Vincoli derivanti da leggi e dai principi contabili - trasferimenti Agcom </t>
    </r>
    <r>
      <rPr>
        <sz val="11"/>
        <rFont val="Calibri"/>
        <family val="2"/>
      </rPr>
      <t xml:space="preserve">di cui euro 6.186,91 spesa in conto capitale </t>
    </r>
  </si>
  <si>
    <r>
      <t xml:space="preserve">Parte destinata agli investimenti </t>
    </r>
    <r>
      <rPr>
        <sz val="11"/>
        <color indexed="10"/>
        <rFont val="Calibri"/>
        <family val="2"/>
      </rPr>
      <t xml:space="preserve"> </t>
    </r>
  </si>
  <si>
    <r>
      <t>Riduzione dei residui passivi già verificatasi nell'esercizio 2019</t>
    </r>
    <r>
      <rPr>
        <sz val="11"/>
        <color indexed="10"/>
        <rFont val="Calibri"/>
        <family val="2"/>
      </rPr>
      <t xml:space="preserve"> </t>
    </r>
  </si>
  <si>
    <t>Deliberazione UP 15 gennaio 2020  - Allegato A "Risultato presunto di amministrazione - pre-consuntivo 2019"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</si>
</sst>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1" formatCode="_-* #,##0.00\ _€_-;\-* #,##0.00\ _€_-;_-* &quot;-&quot;??\ _€_-;_-@_-"/>
    <numFmt numFmtId="172" formatCode="_-[$€-2]\ * #,##0.00_-;\-[$€-2]\ * #,##0.00_-;_-[$€-2]\ * &quot;-&quot;??_-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trike/>
      <vertAlign val="superscript"/>
      <sz val="11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72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2" xfId="0" applyFont="1" applyFill="1" applyBorder="1"/>
    <xf numFmtId="0" fontId="21" fillId="0" borderId="3" xfId="0" applyFont="1" applyFill="1" applyBorder="1"/>
    <xf numFmtId="0" fontId="6" fillId="0" borderId="4" xfId="0" quotePrefix="1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21" fillId="0" borderId="0" xfId="0" applyFont="1" applyFill="1" applyBorder="1"/>
    <xf numFmtId="0" fontId="21" fillId="2" borderId="0" xfId="0" applyFont="1" applyFill="1" applyBorder="1"/>
    <xf numFmtId="43" fontId="18" fillId="2" borderId="6" xfId="2" applyFont="1" applyFill="1" applyBorder="1" applyAlignment="1">
      <alignment horizontal="center"/>
    </xf>
    <xf numFmtId="0" fontId="8" fillId="0" borderId="7" xfId="0" quotePrefix="1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43" fontId="4" fillId="2" borderId="8" xfId="2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horizontal="left" vertical="center" wrapText="1"/>
    </xf>
    <xf numFmtId="0" fontId="8" fillId="0" borderId="9" xfId="0" quotePrefix="1" applyFont="1" applyFill="1" applyBorder="1" applyAlignment="1">
      <alignment horizontal="center"/>
    </xf>
    <xf numFmtId="43" fontId="4" fillId="2" borderId="10" xfId="2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4" fillId="0" borderId="11" xfId="0" applyFont="1" applyFill="1" applyBorder="1"/>
    <xf numFmtId="0" fontId="21" fillId="0" borderId="12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Border="1"/>
    <xf numFmtId="0" fontId="21" fillId="0" borderId="3" xfId="0" applyFont="1" applyFill="1" applyBorder="1" applyAlignment="1">
      <alignment horizontal="right"/>
    </xf>
    <xf numFmtId="0" fontId="23" fillId="3" borderId="0" xfId="0" applyFont="1" applyFill="1" applyAlignment="1">
      <alignment horizontal="right" vertical="center" wrapText="1"/>
    </xf>
    <xf numFmtId="0" fontId="21" fillId="2" borderId="13" xfId="0" applyFont="1" applyFill="1" applyBorder="1" applyAlignment="1">
      <alignment horizontal="right"/>
    </xf>
    <xf numFmtId="0" fontId="0" fillId="2" borderId="11" xfId="0" applyFill="1" applyBorder="1"/>
    <xf numFmtId="2" fontId="1" fillId="2" borderId="8" xfId="0" applyNumberFormat="1" applyFont="1" applyFill="1" applyBorder="1" applyAlignment="1">
      <alignment horizontal="right"/>
    </xf>
    <xf numFmtId="0" fontId="0" fillId="2" borderId="14" xfId="0" applyFill="1" applyBorder="1" applyAlignment="1">
      <alignment horizontal="center" vertical="top"/>
    </xf>
    <xf numFmtId="0" fontId="21" fillId="2" borderId="14" xfId="0" applyFont="1" applyFill="1" applyBorder="1" applyAlignment="1"/>
    <xf numFmtId="0" fontId="0" fillId="2" borderId="14" xfId="0" applyFill="1" applyBorder="1" applyAlignment="1"/>
    <xf numFmtId="0" fontId="24" fillId="2" borderId="0" xfId="0" quotePrefix="1" applyFont="1" applyFill="1" applyBorder="1" applyAlignment="1">
      <alignment horizontal="center" vertical="center"/>
    </xf>
    <xf numFmtId="0" fontId="25" fillId="2" borderId="0" xfId="0" quotePrefix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21" fillId="2" borderId="12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vertical="center" wrapText="1"/>
    </xf>
    <xf numFmtId="43" fontId="2" fillId="2" borderId="0" xfId="2" applyFont="1" applyFill="1" applyBorder="1" applyAlignment="1">
      <alignment horizontal="right"/>
    </xf>
    <xf numFmtId="43" fontId="4" fillId="2" borderId="1" xfId="2" applyFont="1" applyFill="1" applyBorder="1" applyAlignment="1">
      <alignment horizontal="center"/>
    </xf>
    <xf numFmtId="43" fontId="18" fillId="2" borderId="15" xfId="2" applyFont="1" applyFill="1" applyBorder="1" applyAlignment="1">
      <alignment horizontal="center"/>
    </xf>
    <xf numFmtId="43" fontId="18" fillId="2" borderId="6" xfId="2" applyFont="1" applyFill="1" applyBorder="1" applyAlignment="1">
      <alignment horizontal="center" wrapText="1"/>
    </xf>
    <xf numFmtId="43" fontId="18" fillId="2" borderId="16" xfId="2" applyFont="1" applyFill="1" applyBorder="1"/>
    <xf numFmtId="43" fontId="18" fillId="2" borderId="15" xfId="2" applyFont="1" applyFill="1" applyBorder="1"/>
    <xf numFmtId="43" fontId="18" fillId="2" borderId="6" xfId="2" applyFont="1" applyFill="1" applyBorder="1"/>
    <xf numFmtId="43" fontId="4" fillId="2" borderId="17" xfId="2" applyFont="1" applyFill="1" applyBorder="1" applyAlignment="1">
      <alignment horizontal="center"/>
    </xf>
    <xf numFmtId="43" fontId="1" fillId="2" borderId="18" xfId="2" applyFont="1" applyFill="1" applyBorder="1" applyAlignment="1">
      <alignment horizontal="center"/>
    </xf>
    <xf numFmtId="43" fontId="22" fillId="2" borderId="15" xfId="2" applyFont="1" applyFill="1" applyBorder="1" applyAlignment="1">
      <alignment horizontal="left" wrapText="1"/>
    </xf>
    <xf numFmtId="43" fontId="22" fillId="2" borderId="19" xfId="2" applyFont="1" applyFill="1" applyBorder="1" applyAlignment="1">
      <alignment horizontal="left" wrapText="1"/>
    </xf>
    <xf numFmtId="43" fontId="18" fillId="2" borderId="0" xfId="2" applyFont="1" applyFill="1"/>
    <xf numFmtId="0" fontId="22" fillId="2" borderId="0" xfId="0" applyFont="1" applyFill="1" applyBorder="1" applyAlignment="1">
      <alignment horizontal="right"/>
    </xf>
    <xf numFmtId="171" fontId="0" fillId="0" borderId="0" xfId="0" applyNumberFormat="1" applyFill="1"/>
    <xf numFmtId="43" fontId="1" fillId="2" borderId="10" xfId="2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left" wrapText="1"/>
    </xf>
    <xf numFmtId="0" fontId="22" fillId="0" borderId="14" xfId="0" applyFont="1" applyFill="1" applyBorder="1" applyAlignment="1">
      <alignment horizontal="left" wrapText="1"/>
    </xf>
    <xf numFmtId="0" fontId="22" fillId="0" borderId="22" xfId="0" applyFont="1" applyFill="1" applyBorder="1" applyAlignment="1">
      <alignment horizontal="right"/>
    </xf>
    <xf numFmtId="0" fontId="22" fillId="0" borderId="23" xfId="0" applyFont="1" applyFill="1" applyBorder="1" applyAlignment="1">
      <alignment horizontal="right"/>
    </xf>
    <xf numFmtId="0" fontId="0" fillId="2" borderId="0" xfId="0" applyFill="1" applyBorder="1" applyAlignment="1">
      <alignment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2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22" fillId="0" borderId="20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</cellXfs>
  <cellStyles count="7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R63"/>
  <sheetViews>
    <sheetView tabSelected="1" view="pageBreakPreview" topLeftCell="A3" zoomScaleNormal="100" zoomScaleSheetLayoutView="100" workbookViewId="0">
      <selection activeCell="E13" sqref="E13"/>
    </sheetView>
  </sheetViews>
  <sheetFormatPr defaultColWidth="9.109375" defaultRowHeight="14.4"/>
  <cols>
    <col min="1" max="1" width="5.44140625" style="2" customWidth="1"/>
    <col min="2" max="2" width="113.109375" style="2" customWidth="1"/>
    <col min="3" max="3" width="22.33203125" style="56" customWidth="1"/>
    <col min="4" max="4" width="24.88671875" style="2" customWidth="1"/>
    <col min="5" max="5" width="11" style="2" bestFit="1" customWidth="1"/>
    <col min="6" max="16384" width="9.109375" style="2"/>
  </cols>
  <sheetData>
    <row r="1" spans="1:12" ht="18">
      <c r="A1" s="73" t="s">
        <v>69</v>
      </c>
      <c r="B1" s="73"/>
      <c r="C1" s="73"/>
      <c r="D1" s="1"/>
      <c r="E1" s="1"/>
      <c r="F1" s="1"/>
      <c r="G1" s="1"/>
      <c r="H1" s="1"/>
      <c r="I1" s="1"/>
      <c r="J1" s="1"/>
    </row>
    <row r="2" spans="1:12" ht="15" customHeight="1">
      <c r="A2" s="3"/>
      <c r="B2" s="4" t="s">
        <v>0</v>
      </c>
      <c r="C2" s="45"/>
    </row>
    <row r="3" spans="1:12" ht="39" customHeight="1">
      <c r="A3" s="74" t="s">
        <v>52</v>
      </c>
      <c r="B3" s="74"/>
      <c r="C3" s="74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6"/>
      <c r="B4" s="7" t="s">
        <v>0</v>
      </c>
      <c r="C4" s="46"/>
    </row>
    <row r="5" spans="1:12" ht="15.6" thickTop="1" thickBot="1">
      <c r="A5" s="8" t="s">
        <v>31</v>
      </c>
      <c r="B5" s="9"/>
      <c r="C5" s="47" t="s">
        <v>32</v>
      </c>
    </row>
    <row r="6" spans="1:12" ht="16.2" thickTop="1">
      <c r="A6" s="10" t="s">
        <v>1</v>
      </c>
      <c r="B6" s="11" t="s">
        <v>53</v>
      </c>
      <c r="C6" s="17">
        <v>6524614.46</v>
      </c>
    </row>
    <row r="7" spans="1:12" ht="15.6">
      <c r="A7" s="10" t="s">
        <v>1</v>
      </c>
      <c r="B7" s="11" t="s">
        <v>54</v>
      </c>
      <c r="C7" s="17">
        <v>352793.24</v>
      </c>
      <c r="D7" s="32"/>
    </row>
    <row r="8" spans="1:12" ht="15.6">
      <c r="A8" s="10" t="s">
        <v>1</v>
      </c>
      <c r="B8" s="12" t="s">
        <v>57</v>
      </c>
      <c r="C8" s="14">
        <f>28518943.63+16-16</f>
        <v>28518943.629999999</v>
      </c>
    </row>
    <row r="9" spans="1:12" ht="15.6">
      <c r="A9" s="10" t="s">
        <v>2</v>
      </c>
      <c r="B9" s="12" t="s">
        <v>58</v>
      </c>
      <c r="C9" s="48">
        <v>29588178.27</v>
      </c>
      <c r="E9" s="58" t="s">
        <v>0</v>
      </c>
    </row>
    <row r="10" spans="1:12" ht="15.6">
      <c r="A10" s="10" t="s">
        <v>2</v>
      </c>
      <c r="B10" s="13" t="s">
        <v>59</v>
      </c>
      <c r="C10" s="14">
        <v>47011.58</v>
      </c>
    </row>
    <row r="11" spans="1:12" ht="15.6">
      <c r="A11" s="10" t="s">
        <v>1</v>
      </c>
      <c r="B11" s="13" t="s">
        <v>33</v>
      </c>
      <c r="C11" s="14">
        <v>0</v>
      </c>
    </row>
    <row r="12" spans="1:12" ht="15.6">
      <c r="A12" s="10" t="s">
        <v>1</v>
      </c>
      <c r="B12" s="13" t="s">
        <v>68</v>
      </c>
      <c r="C12" s="14">
        <v>94835.57</v>
      </c>
    </row>
    <row r="13" spans="1:12" ht="15.6">
      <c r="A13" s="15" t="s">
        <v>3</v>
      </c>
      <c r="B13" s="16" t="s">
        <v>34</v>
      </c>
      <c r="C13" s="17">
        <f>+C6+C7+C8+-C9-C10+C11+C12</f>
        <v>5855997.0499999989</v>
      </c>
    </row>
    <row r="14" spans="1:12" ht="8.25" customHeight="1">
      <c r="A14" s="18"/>
      <c r="B14" s="13"/>
      <c r="C14" s="14"/>
    </row>
    <row r="15" spans="1:12" ht="15" customHeight="1">
      <c r="A15" s="10" t="s">
        <v>4</v>
      </c>
      <c r="B15" s="19" t="s">
        <v>56</v>
      </c>
      <c r="C15" s="14">
        <v>0</v>
      </c>
    </row>
    <row r="16" spans="1:12" ht="12" customHeight="1">
      <c r="A16" s="10" t="s">
        <v>5</v>
      </c>
      <c r="B16" s="20" t="s">
        <v>55</v>
      </c>
      <c r="C16" s="14">
        <v>0</v>
      </c>
    </row>
    <row r="17" spans="1:4" ht="15.6">
      <c r="A17" s="10" t="s">
        <v>5</v>
      </c>
      <c r="B17" s="13" t="s">
        <v>35</v>
      </c>
      <c r="C17" s="14">
        <v>0</v>
      </c>
    </row>
    <row r="18" spans="1:4" ht="15.6">
      <c r="A18" s="10" t="s">
        <v>4</v>
      </c>
      <c r="B18" s="13" t="s">
        <v>36</v>
      </c>
      <c r="C18" s="14">
        <v>0</v>
      </c>
    </row>
    <row r="19" spans="1:4" ht="15.6">
      <c r="A19" s="10" t="s">
        <v>4</v>
      </c>
      <c r="B19" s="13" t="s">
        <v>37</v>
      </c>
      <c r="C19" s="14">
        <v>0</v>
      </c>
    </row>
    <row r="20" spans="1:4" ht="16.2">
      <c r="A20" s="10" t="s">
        <v>5</v>
      </c>
      <c r="B20" s="13" t="s">
        <v>38</v>
      </c>
      <c r="C20" s="14">
        <f>806.38+186300</f>
        <v>187106.38</v>
      </c>
      <c r="D20" s="2" t="s">
        <v>0</v>
      </c>
    </row>
    <row r="21" spans="1:4" ht="16.8" thickBot="1">
      <c r="A21" s="21" t="s">
        <v>3</v>
      </c>
      <c r="B21" s="33" t="s">
        <v>39</v>
      </c>
      <c r="C21" s="59">
        <f>+C13+C15-C16-C17+C18+C19-C20</f>
        <v>5668890.669999999</v>
      </c>
    </row>
    <row r="22" spans="1:4" ht="15.6" thickTop="1" thickBot="1">
      <c r="A22" s="23"/>
      <c r="B22" s="12"/>
      <c r="C22" s="49"/>
    </row>
    <row r="23" spans="1:4" ht="16.5" customHeight="1" thickTop="1" thickBot="1">
      <c r="A23" s="75" t="s">
        <v>40</v>
      </c>
      <c r="B23" s="76"/>
      <c r="C23" s="50"/>
    </row>
    <row r="24" spans="1:4" ht="15" thickTop="1">
      <c r="A24" s="24"/>
      <c r="B24" s="25"/>
      <c r="C24" s="51"/>
    </row>
    <row r="25" spans="1:4" ht="16.2">
      <c r="A25" s="26" t="s">
        <v>41</v>
      </c>
      <c r="B25" s="25"/>
      <c r="C25" s="51"/>
    </row>
    <row r="26" spans="1:4" ht="16.2">
      <c r="A26" s="24"/>
      <c r="B26" s="27" t="s">
        <v>42</v>
      </c>
      <c r="C26" s="14">
        <v>0</v>
      </c>
    </row>
    <row r="27" spans="1:4" ht="18" customHeight="1">
      <c r="A27" s="24"/>
      <c r="B27" s="43" t="s">
        <v>60</v>
      </c>
      <c r="C27" s="14">
        <v>0</v>
      </c>
    </row>
    <row r="28" spans="1:4" ht="16.2">
      <c r="A28" s="24"/>
      <c r="B28" s="27" t="s">
        <v>43</v>
      </c>
      <c r="C28" s="14">
        <v>0</v>
      </c>
    </row>
    <row r="29" spans="1:4" ht="16.2">
      <c r="A29" s="24"/>
      <c r="B29" s="27" t="s">
        <v>6</v>
      </c>
      <c r="C29" s="14">
        <v>0</v>
      </c>
    </row>
    <row r="30" spans="1:4" ht="16.2">
      <c r="A30" s="24"/>
      <c r="B30" s="27" t="s">
        <v>61</v>
      </c>
      <c r="C30" s="14">
        <v>2918932.41</v>
      </c>
    </row>
    <row r="31" spans="1:4" ht="36.75" customHeight="1">
      <c r="A31" s="24"/>
      <c r="B31" s="27" t="s">
        <v>62</v>
      </c>
      <c r="C31" s="14">
        <f>30000+149000+100000</f>
        <v>279000</v>
      </c>
    </row>
    <row r="32" spans="1:4">
      <c r="A32" s="24"/>
      <c r="B32" s="28" t="s">
        <v>7</v>
      </c>
      <c r="C32" s="17">
        <f>+SUM(C26:C31)</f>
        <v>3197932.41</v>
      </c>
    </row>
    <row r="33" spans="1:252">
      <c r="A33" s="23"/>
      <c r="B33" s="12"/>
      <c r="C33" s="51"/>
    </row>
    <row r="34" spans="1:252">
      <c r="A34" s="26" t="s">
        <v>8</v>
      </c>
      <c r="B34" s="12"/>
      <c r="C34" s="51"/>
    </row>
    <row r="35" spans="1:252" ht="26.25" customHeight="1">
      <c r="A35" s="77" t="s">
        <v>66</v>
      </c>
      <c r="B35" s="78"/>
      <c r="C35" s="14">
        <v>95272.8</v>
      </c>
    </row>
    <row r="36" spans="1:252" ht="39" customHeight="1">
      <c r="A36" s="77" t="s">
        <v>65</v>
      </c>
      <c r="B36" s="78"/>
      <c r="C36" s="14">
        <f>11709.69+250</f>
        <v>11959.69</v>
      </c>
    </row>
    <row r="37" spans="1:252" ht="42.75" customHeight="1">
      <c r="A37" s="66" t="s">
        <v>64</v>
      </c>
      <c r="B37" s="67"/>
      <c r="C37" s="14">
        <v>10000</v>
      </c>
    </row>
    <row r="38" spans="1:252" ht="115.5" customHeight="1">
      <c r="A38" s="66" t="s">
        <v>63</v>
      </c>
      <c r="B38" s="67"/>
      <c r="C38" s="14">
        <v>227753.57</v>
      </c>
    </row>
    <row r="39" spans="1:252">
      <c r="A39" s="66" t="s">
        <v>9</v>
      </c>
      <c r="B39" s="67"/>
      <c r="C39" s="14">
        <v>0</v>
      </c>
      <c r="E39" s="29"/>
    </row>
    <row r="40" spans="1:252">
      <c r="A40" s="23"/>
      <c r="B40" s="28" t="s">
        <v>11</v>
      </c>
      <c r="C40" s="17">
        <f>+SUM(C35:C39)</f>
        <v>344986.06</v>
      </c>
    </row>
    <row r="41" spans="1:252">
      <c r="A41" s="23"/>
      <c r="B41" s="28"/>
      <c r="C41" s="52"/>
    </row>
    <row r="42" spans="1:252" ht="22.5" customHeight="1">
      <c r="A42" s="68" t="s">
        <v>67</v>
      </c>
      <c r="B42" s="69"/>
      <c r="C42" s="53">
        <f>202269.74+4350.33</f>
        <v>206620.06999999998</v>
      </c>
    </row>
    <row r="43" spans="1:252" s="30" customFormat="1">
      <c r="A43" s="23"/>
      <c r="B43" s="28" t="s">
        <v>12</v>
      </c>
      <c r="C43" s="17">
        <f>C42</f>
        <v>206620.06999999998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2" ht="16.5" customHeight="1">
      <c r="A44" s="23"/>
      <c r="B44" s="28" t="s">
        <v>13</v>
      </c>
      <c r="C44" s="17">
        <f>+C21-C32-C40-C43</f>
        <v>1919352.1299999987</v>
      </c>
    </row>
    <row r="45" spans="1:252" ht="16.5" customHeight="1">
      <c r="A45" s="34"/>
      <c r="B45" s="57" t="s">
        <v>51</v>
      </c>
      <c r="C45" s="35">
        <v>0</v>
      </c>
    </row>
    <row r="46" spans="1:252" ht="15.75" customHeight="1" thickBot="1">
      <c r="A46" s="70" t="s">
        <v>44</v>
      </c>
      <c r="B46" s="71"/>
      <c r="C46" s="72"/>
    </row>
    <row r="47" spans="1:252" ht="15.6" thickTop="1" thickBot="1">
      <c r="A47" s="23"/>
      <c r="B47" s="31"/>
      <c r="C47" s="5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</row>
    <row r="48" spans="1:252" ht="15.6" thickTop="1" thickBot="1">
      <c r="A48" s="75" t="s">
        <v>45</v>
      </c>
      <c r="B48" s="76"/>
      <c r="C48" s="54"/>
    </row>
    <row r="49" spans="1:3" ht="15" thickTop="1">
      <c r="A49" s="61" t="s">
        <v>14</v>
      </c>
      <c r="B49" s="62"/>
      <c r="C49" s="55"/>
    </row>
    <row r="50" spans="1:3">
      <c r="A50" s="23" t="s">
        <v>15</v>
      </c>
      <c r="B50" s="12"/>
      <c r="C50" s="14">
        <v>0</v>
      </c>
    </row>
    <row r="51" spans="1:3">
      <c r="A51" s="23" t="s">
        <v>16</v>
      </c>
      <c r="B51" s="12"/>
      <c r="C51" s="14">
        <v>0</v>
      </c>
    </row>
    <row r="52" spans="1:3">
      <c r="A52" s="23" t="s">
        <v>17</v>
      </c>
      <c r="B52" s="12"/>
      <c r="C52" s="14">
        <v>0</v>
      </c>
    </row>
    <row r="53" spans="1:3">
      <c r="A53" s="23" t="s">
        <v>18</v>
      </c>
      <c r="B53" s="12"/>
      <c r="C53" s="14">
        <v>0</v>
      </c>
    </row>
    <row r="54" spans="1:3" ht="16.2" customHeight="1">
      <c r="A54" s="23" t="s">
        <v>10</v>
      </c>
      <c r="B54" s="12"/>
      <c r="C54" s="14">
        <v>0</v>
      </c>
    </row>
    <row r="55" spans="1:3" ht="20.399999999999999" customHeight="1" thickBot="1">
      <c r="A55" s="63" t="s">
        <v>19</v>
      </c>
      <c r="B55" s="64"/>
      <c r="C55" s="22">
        <f>SUM(C50:C54)</f>
        <v>0</v>
      </c>
    </row>
    <row r="56" spans="1:3" ht="18.600000000000001" customHeight="1" thickTop="1">
      <c r="A56" s="36" t="s">
        <v>20</v>
      </c>
      <c r="B56" s="37" t="s">
        <v>46</v>
      </c>
      <c r="C56" s="38"/>
    </row>
    <row r="57" spans="1:3" ht="18.600000000000001" customHeight="1">
      <c r="A57" s="39" t="s">
        <v>21</v>
      </c>
      <c r="B57" s="65" t="s">
        <v>22</v>
      </c>
      <c r="C57" s="65"/>
    </row>
    <row r="58" spans="1:3" ht="16.5" customHeight="1">
      <c r="A58" s="40" t="s">
        <v>23</v>
      </c>
      <c r="B58" s="41" t="s">
        <v>47</v>
      </c>
      <c r="C58" s="44"/>
    </row>
    <row r="59" spans="1:3" ht="18.600000000000001" customHeight="1">
      <c r="A59" s="39" t="s">
        <v>24</v>
      </c>
      <c r="B59" s="41" t="s">
        <v>25</v>
      </c>
      <c r="C59" s="42"/>
    </row>
    <row r="60" spans="1:3" ht="81" customHeight="1">
      <c r="A60" s="39" t="s">
        <v>26</v>
      </c>
      <c r="B60" s="65" t="s">
        <v>27</v>
      </c>
      <c r="C60" s="65"/>
    </row>
    <row r="61" spans="1:3" ht="59.25" customHeight="1">
      <c r="A61" s="39" t="s">
        <v>28</v>
      </c>
      <c r="B61" s="65" t="s">
        <v>29</v>
      </c>
      <c r="C61" s="65"/>
    </row>
    <row r="62" spans="1:3" ht="17.25" customHeight="1">
      <c r="A62" s="39" t="s">
        <v>30</v>
      </c>
      <c r="B62" s="60" t="s">
        <v>48</v>
      </c>
      <c r="C62" s="60"/>
    </row>
    <row r="63" spans="1:3" ht="41.25" customHeight="1">
      <c r="A63" s="39" t="s">
        <v>49</v>
      </c>
      <c r="B63" s="60" t="s">
        <v>50</v>
      </c>
      <c r="C63" s="60"/>
    </row>
  </sheetData>
  <mergeCells count="18">
    <mergeCell ref="B62:C62"/>
    <mergeCell ref="A37:B37"/>
    <mergeCell ref="A1:C1"/>
    <mergeCell ref="A3:C3"/>
    <mergeCell ref="A23:B23"/>
    <mergeCell ref="A35:B35"/>
    <mergeCell ref="A36:B36"/>
    <mergeCell ref="A48:B48"/>
    <mergeCell ref="B63:C63"/>
    <mergeCell ref="A49:B49"/>
    <mergeCell ref="A55:B55"/>
    <mergeCell ref="B57:C57"/>
    <mergeCell ref="B60:C60"/>
    <mergeCell ref="A38:B38"/>
    <mergeCell ref="A39:B39"/>
    <mergeCell ref="A42:B42"/>
    <mergeCell ref="A46:C46"/>
    <mergeCell ref="B61:C61"/>
  </mergeCells>
  <printOptions horizontalCentered="1" verticalCentered="1"/>
  <pageMargins left="0.11811023622047245" right="3.937007874015748E-2" top="0.35433070866141736" bottom="0.35433070866141736" header="0.31496062992125984" footer="0.31496062992125984"/>
  <pageSetup paperSize="9" scale="5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Pre-risam bil 2020</vt:lpstr>
      <vt:lpstr>'Pre-risam bil 2020'!Area_stampa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s.pini</dc:creator>
  <cp:lastModifiedBy>a.nenci</cp:lastModifiedBy>
  <cp:lastPrinted>2020-01-10T15:29:04Z</cp:lastPrinted>
  <dcterms:created xsi:type="dcterms:W3CDTF">2019-01-16T08:51:04Z</dcterms:created>
  <dcterms:modified xsi:type="dcterms:W3CDTF">2020-02-05T07:31:43Z</dcterms:modified>
</cp:coreProperties>
</file>