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Questa_cartella_di_lavoro" defaultThemeVersion="124226"/>
  <mc:AlternateContent xmlns:mc="http://schemas.openxmlformats.org/markup-compatibility/2006">
    <mc:Choice Requires="x15">
      <x15ac:absPath xmlns:x15ac="http://schemas.microsoft.com/office/spreadsheetml/2010/11/ac" url="C:\Users\a.nenci\Desktop\Del_UP_59_2024\"/>
    </mc:Choice>
  </mc:AlternateContent>
  <xr:revisionPtr revIDLastSave="0" documentId="8_{21366DD7-C5B9-44F8-A5F8-96A11F863237}" xr6:coauthVersionLast="47" xr6:coauthVersionMax="47" xr10:uidLastSave="{00000000-0000-0000-0000-000000000000}"/>
  <bookViews>
    <workbookView xWindow="-120" yWindow="-120" windowWidth="29040" windowHeight="15840" tabRatio="801" activeTab="3" xr2:uid="{BD1D414C-A427-4823-95AD-E383982493D6}"/>
  </bookViews>
  <sheets>
    <sheet name="All. 4a IND sint. 2023" sheetId="6" r:id="rId1"/>
    <sheet name="Entrate ind.anal 2023" sheetId="20" r:id="rId2"/>
    <sheet name="Spese-ind. analatici 2023" sheetId="18" r:id="rId3"/>
    <sheet name="Spese -cap PAG ind. analit 2023" sheetId="19" r:id="rId4"/>
  </sheets>
  <definedNames>
    <definedName name="_xlnm.Print_Area" localSheetId="0">#N/A</definedName>
    <definedName name="_xlnm.Print_Area" localSheetId="1">#N/A</definedName>
    <definedName name="_xlnm.Print_Area" localSheetId="3">#N/A</definedName>
    <definedName name="_xlnm.Print_Titles" localSheetId="0">#N/A</definedName>
    <definedName name="_xlnm.Print_Titles" localSheetId="3">#N/A</definedName>
    <definedName name="_xlnm.Print_Titles" localSheetId="2">#N/A</definedName>
  </definedNames>
  <calcPr calcId="191029"/>
</workbook>
</file>

<file path=xl/calcChain.xml><?xml version="1.0" encoding="utf-8"?>
<calcChain xmlns="http://schemas.openxmlformats.org/spreadsheetml/2006/main">
  <c r="D70" i="6" l="1"/>
  <c r="D69" i="6"/>
  <c r="D56" i="6"/>
  <c r="D55" i="6"/>
  <c r="D54" i="6"/>
  <c r="D53" i="6"/>
  <c r="D32" i="6"/>
  <c r="D25" i="6"/>
  <c r="D9" i="6"/>
  <c r="D23" i="6"/>
</calcChain>
</file>

<file path=xl/sharedStrings.xml><?xml version="1.0" encoding="utf-8"?>
<sst xmlns="http://schemas.openxmlformats.org/spreadsheetml/2006/main" count="431" uniqueCount="316">
  <si>
    <t xml:space="preserve">Debiti fuori bilancio </t>
  </si>
  <si>
    <t>Disavanzo di amministrazione</t>
  </si>
  <si>
    <t>Incidenza estinzioni anticipate debiti finanziari</t>
  </si>
  <si>
    <t>Investimenti</t>
  </si>
  <si>
    <t>Anticipazioni dell'Istituto tesoriere</t>
  </si>
  <si>
    <t>Debiti finanziari</t>
  </si>
  <si>
    <t>Spese di personale</t>
  </si>
  <si>
    <t>Organi istituzionali</t>
  </si>
  <si>
    <t>MISSIONI E PROGRAMMI</t>
  </si>
  <si>
    <t>Gestione economica, finanziaria,  programmazione, provveditorato</t>
  </si>
  <si>
    <t>Gestione dei beni demaniali e patrimoniali</t>
  </si>
  <si>
    <t>Ufficio tecnico</t>
  </si>
  <si>
    <t>Risorse umane</t>
  </si>
  <si>
    <t>Altri servizi generali</t>
  </si>
  <si>
    <t>Diritto allo studio</t>
  </si>
  <si>
    <t>Valorizzazione dei beni di interesse storico</t>
  </si>
  <si>
    <t>Attività culturali e interventi diversi nel settore culturale</t>
  </si>
  <si>
    <t>Sport e tempo libero</t>
  </si>
  <si>
    <t>Giovani</t>
  </si>
  <si>
    <t>Sviluppo e la valorizzazione del turismo</t>
  </si>
  <si>
    <t>Rifiuti</t>
  </si>
  <si>
    <t>Qualità dell'aria e riduzione dell'inquinamento</t>
  </si>
  <si>
    <t>Interventi a seguito di calamità naturali</t>
  </si>
  <si>
    <t>Interventi per l'infanzia e  i minori e per asili nido</t>
  </si>
  <si>
    <t>Interventi per la disabilità</t>
  </si>
  <si>
    <t>Programmazione e governo della rete dei servizi sociosanitari e sociali</t>
  </si>
  <si>
    <t>Industria,  PMI e Artigianato</t>
  </si>
  <si>
    <t>Commercio - reti distributive - tutela dei consumatori</t>
  </si>
  <si>
    <t>Formazione professionale</t>
  </si>
  <si>
    <t>Relazioni finanziarie con le altre autonomie territoriali</t>
  </si>
  <si>
    <t>Fondo di riserva</t>
  </si>
  <si>
    <t>Altri fondi</t>
  </si>
  <si>
    <t>TITOLO 2:</t>
  </si>
  <si>
    <t>Trasferimenti correnti</t>
  </si>
  <si>
    <t>20101</t>
  </si>
  <si>
    <t>Tipologia 101: Trasferimenti correnti da Amministrazioni pubbliche</t>
  </si>
  <si>
    <t>20104</t>
  </si>
  <si>
    <t>Tipologia 104: Trasferimenti correnti da Istituzioni Sociali Private</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</si>
  <si>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</si>
  <si>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</si>
  <si>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</si>
  <si>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</si>
  <si>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</si>
  <si>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</si>
  <si>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</si>
  <si>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</si>
  <si>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</si>
  <si>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30500</t>
  </si>
  <si>
    <t>Tipologia 500: Rimborsi e altre entrate correnti</t>
  </si>
  <si>
    <t>Totale TITOLO 3: Entrate extratributarie</t>
  </si>
  <si>
    <t>TITOLO 4:</t>
  </si>
  <si>
    <t>Entrate in conto capitale</t>
  </si>
  <si>
    <t>40200</t>
  </si>
  <si>
    <t>Tipologia 200: Contributi agli investimenti</t>
  </si>
  <si>
    <t>40500</t>
  </si>
  <si>
    <t>Tipologia 500: Altre entrate in conto capitale</t>
  </si>
  <si>
    <t>Totale TITOLO 4: Entrate in conto capitale</t>
  </si>
  <si>
    <t>TITOLO 9:</t>
  </si>
  <si>
    <t>Entrate per conto terzi e partite di giro</t>
  </si>
  <si>
    <t>90100</t>
  </si>
  <si>
    <t>Tipologia 100: Entrate per partite di giro</t>
  </si>
  <si>
    <t>90200</t>
  </si>
  <si>
    <t>Tipologia 200: Entrate per conto terzi</t>
  </si>
  <si>
    <t>Totale TITOLO 9: Entrate per conto terzi e partite di giro</t>
  </si>
  <si>
    <t>TOTALE ENTRATE</t>
  </si>
  <si>
    <t>Previsioni iniziali competenza/  totale previsioni iniziali competenza</t>
  </si>
  <si>
    <t>Previsioni definitive competenza/  totale previsioni definitive competenza</t>
  </si>
  <si>
    <t xml:space="preserve">Previsioni iniziali </t>
  </si>
  <si>
    <t>Dati di rendiconto</t>
  </si>
  <si>
    <t>01</t>
  </si>
  <si>
    <t>02</t>
  </si>
  <si>
    <t>03</t>
  </si>
  <si>
    <t>05</t>
  </si>
  <si>
    <t>06</t>
  </si>
  <si>
    <t>07</t>
  </si>
  <si>
    <t>08</t>
  </si>
  <si>
    <t>DEFINIZIONE</t>
  </si>
  <si>
    <t>TIPOLOGIA INDICATORE</t>
  </si>
  <si>
    <t>Sostenibilità disavanzo effettivamente a carico dell'esercizio</t>
  </si>
  <si>
    <t>1.1</t>
  </si>
  <si>
    <t>Interessi passivi</t>
  </si>
  <si>
    <t>2.1</t>
  </si>
  <si>
    <t>3.1</t>
  </si>
  <si>
    <t>3.2</t>
  </si>
  <si>
    <t>4.1</t>
  </si>
  <si>
    <t>Rigidità strutturale di bilancio</t>
  </si>
  <si>
    <t>5.1</t>
  </si>
  <si>
    <t>6.1</t>
  </si>
  <si>
    <t>6.2</t>
  </si>
  <si>
    <t>6.3</t>
  </si>
  <si>
    <t>7.1</t>
  </si>
  <si>
    <t>7.2</t>
  </si>
  <si>
    <t>8.1</t>
  </si>
  <si>
    <t>2.2</t>
  </si>
  <si>
    <t>Incidenza interessi di mora sul totale della spesa per interessi passivi</t>
  </si>
  <si>
    <t>Impegni voce del pdc U.1.07.06.04.000 "Interessi passivi su anticipazioni di tesoreria" / Impegni Macroaggregato 1.7 "Interessi passivi"</t>
  </si>
  <si>
    <t>Impegni voce del pdc U.1.07.06.02.000 "Interessi di mora" / Impegni Macroaggregato 1.7 "Interessi passivi"</t>
  </si>
  <si>
    <t>7.3</t>
  </si>
  <si>
    <t>Sostenibilità patrimoniale del disavanzo</t>
  </si>
  <si>
    <t>9.1</t>
  </si>
  <si>
    <t>9.2</t>
  </si>
  <si>
    <t>9.3</t>
  </si>
  <si>
    <t>10.1</t>
  </si>
  <si>
    <t>Sostenibilità debiti finanziari</t>
  </si>
  <si>
    <t>10.2</t>
  </si>
  <si>
    <t>10.3</t>
  </si>
  <si>
    <t>Incidenza estinzioni ordinarie debiti finanziari</t>
  </si>
  <si>
    <t>7.4</t>
  </si>
  <si>
    <t>Indicatori sintetici</t>
  </si>
  <si>
    <t>Smaltimento debiti non finanziari</t>
  </si>
  <si>
    <t>Incidenza nuovi residui passivi di parte corrente su stock residui passivi correnti</t>
  </si>
  <si>
    <t>Incidenza nuovi residui passivi in c/capitale su stock residui passivi in conto capitale al 31 dicembre</t>
  </si>
  <si>
    <t xml:space="preserve">Incremento del disavanzo rispetto all'esercizio precedente </t>
  </si>
  <si>
    <t>Totale residui passivi titolo 1 di competenza dell'esercizio / Totale residui passivi titolo 1 al 31 dicembre</t>
  </si>
  <si>
    <t>Totale residui passivi titolo 3 di competenza dell'esercizio / Totale residui passivi titolo 3 al 31 dicembre</t>
  </si>
  <si>
    <t>Totale residui passivi titolo 2 di competenza dell'esercizio/ Totale residui titolo 2 al 31 dicembre</t>
  </si>
  <si>
    <t>Smaltimento debiti commerciali nati nell'esercizio</t>
  </si>
  <si>
    <t>Smaltimento debiti verso altre amministrazioni pubbliche nati negli esercizi precedenti</t>
  </si>
  <si>
    <t>Smaltimento debiti verso altre amministrazioni pubbliche nati nell'esercizio</t>
  </si>
  <si>
    <t>7.5</t>
  </si>
  <si>
    <t>7.6</t>
  </si>
  <si>
    <t>6.4</t>
  </si>
  <si>
    <t>8.2</t>
  </si>
  <si>
    <t>8.3</t>
  </si>
  <si>
    <t>8.4</t>
  </si>
  <si>
    <t>8.5</t>
  </si>
  <si>
    <t>11.1</t>
  </si>
  <si>
    <t>12.1</t>
  </si>
  <si>
    <t xml:space="preserve">Incidenza della spesa di personale sulla spesa corrente </t>
  </si>
  <si>
    <t>Incidenza nuovi residui attivi in c/capitale su stock residui attivi in c/capitale</t>
  </si>
  <si>
    <t>Incidenza nuovi residui attivi per riduzione di attività finanziarie su stock residui attivi per riduzione di attività finanziarie</t>
  </si>
  <si>
    <t>Anticipazione di tesoreria all'inizio dell'esercizio successivo / max previsto dalla norma</t>
  </si>
  <si>
    <t>Incidenza degli interessi passivi sulle anticipazioni sul totale della spesa per interessi passivi</t>
  </si>
  <si>
    <t>Impegni (Macroaggregato 2.2 "Investimenti fissi lordi e acquisto di terreni" + Macroaggregato 2.3 "Contributi agli investimenti") / totale Impegni Tit. I + II</t>
  </si>
  <si>
    <t>Pagamenti di competenza 
(Macroaggregati 1.3 "Acquisto di beni e servizi" + 2.2 "Investimenti fissi lordi e acquisto di terreni") / 
Impegni di competenza 
(Macroaggregati 1.3 "Acquisto di beni e servizi" + 2.2 "Investimenti fissi lordi e acquisto di terreni")</t>
  </si>
  <si>
    <t>Impegni Macroaggregato 1.7 "Interessi passivi" / Accertamenti primi tre titoli delle Entrate ("Entrate correnti")</t>
  </si>
  <si>
    <t>Incidenza investimenti sul totale della spesa corrente e in conto capitale</t>
  </si>
  <si>
    <t xml:space="preserve">Incidenza degli interessi passivi sulle entrate correnti </t>
  </si>
  <si>
    <t>Entrate correnti</t>
  </si>
  <si>
    <t>Composizione dell'avanzo di amministrazione (4)</t>
  </si>
  <si>
    <t>(4) Da compilare solo se la voce E, dell'allegato al rendiconto concernente il risultato di amministrazione è positivo o pari a 0.</t>
  </si>
  <si>
    <t>Incidenza quota libera di parte corrente nell'avanzo</t>
  </si>
  <si>
    <t>Incidenza quota libera in c/capitale nell'avanzo</t>
  </si>
  <si>
    <t>Incidenza quota accantonata nell'avanzo</t>
  </si>
  <si>
    <t>Incidenza quota vincolata nell'avanzo</t>
  </si>
  <si>
    <t>Incidenza spese rigide (ripiano disavanzo, personale e debito) su entrate correnti</t>
  </si>
  <si>
    <t>Quota investimenti complessivi finanziati da debito</t>
  </si>
  <si>
    <t>Quota investimenti complessivi finanziati dal risparmio corrente</t>
  </si>
  <si>
    <t>Quota investimenti complessivi finanziati dal saldo positivo delle partite finanziarie</t>
  </si>
  <si>
    <t>2.3</t>
  </si>
  <si>
    <t>2.4</t>
  </si>
  <si>
    <t>Pagamenti c/residui 
(Macroaggregati 1.3 "Acquisto di beni e servizi" + 2.2 "Investimenti fissi lordi e acquisto di terreni") / 
stock residui al 1° gennaio 
(Macroaggregati 1.3 "Acquisto di beni e servizi" + 2.2 "Investimenti fissi lordi e acquisto di terreni")</t>
  </si>
  <si>
    <t>Quota disavanzo ripianato nell'esercizio</t>
  </si>
  <si>
    <t>4.2</t>
  </si>
  <si>
    <t>4.3</t>
  </si>
  <si>
    <t>11.2</t>
  </si>
  <si>
    <t>11.3</t>
  </si>
  <si>
    <t>11.4</t>
  </si>
  <si>
    <t>13.1</t>
  </si>
  <si>
    <t>Analisi dei residui</t>
  </si>
  <si>
    <r>
      <t xml:space="preserve">Indicatore annuale di tempestività dei pagamenti
</t>
    </r>
    <r>
      <rPr>
        <i/>
        <sz val="10"/>
        <rFont val="Arial"/>
        <family val="2"/>
      </rPr>
      <t>(di cui al Comma 1, dell’articolo 9, DPCM del 22 settembre 2014)</t>
    </r>
  </si>
  <si>
    <t>Debiti riconosciuti e finanziati</t>
  </si>
  <si>
    <t>Incidenza degli incassi delle entrate proprie sulle previsioni definitive di parte corrente</t>
  </si>
  <si>
    <t>2.5</t>
  </si>
  <si>
    <t>2.6</t>
  </si>
  <si>
    <t>Incidenza degli accertamenti delle entrate proprie sulle previsioni definitive di parte corrente</t>
  </si>
  <si>
    <t>10.4</t>
  </si>
  <si>
    <t>Percentuale di riscossione</t>
  </si>
  <si>
    <t>% di riscossione prevista nel bilancio di previsione iniziale: Previsioni iniziali cassa/ (previsioni iniziali competenza + residui)</t>
  </si>
  <si>
    <t>% di riscossione dei crediti esigibili nell'eserczio: Riscossioni c/comp/ Accertamenti  di competenza</t>
  </si>
  <si>
    <t>% di riscossione prevista nelle previsioni definitive: Previsioni definitive  cassa/ (previsioni definitive competenza + residui)</t>
  </si>
  <si>
    <t>% di riscossione complessiva: (Riscossioni c/comp+ Riscossioni c/residui)/ (Accertamenti + residui definitivi iniziali)</t>
  </si>
  <si>
    <t>Incidenza degli accertamenti delle entrate proprie sulle previsioni iniziali di parte corrente</t>
  </si>
  <si>
    <t>Incidenza degli incassi correnti sulle previsioni definitive di parte corrente</t>
  </si>
  <si>
    <t>2.7</t>
  </si>
  <si>
    <t>2.8</t>
  </si>
  <si>
    <t>Incidenza degli incassi delle entrate proprie sulle previsioni iniziali di parte corrente</t>
  </si>
  <si>
    <t>Quota libera di parte corrente dell'avanzo/Avanzo di amministrazione (5)</t>
  </si>
  <si>
    <t>Quota libera in conto capitale dell'avanzo/Avanzo di amministrazione (6)</t>
  </si>
  <si>
    <t>Quota accantonata dell'avanzo/Avanzo di amministrazione (7)</t>
  </si>
  <si>
    <t>Quota vincolata dell'avanzo/Avanzo di amministrazione (8)</t>
  </si>
  <si>
    <t>Incidenza degli accertamenti di parte corrente sulle previsioni iniziali di parte corrente</t>
  </si>
  <si>
    <t>Incidenza degli accertamenti di parte corrente sulle previsioni definitive di parte corrente</t>
  </si>
  <si>
    <t>Totale incassi c/competenza e c/residui dei primi tre titoli di entrata / Stanziamenti iniziali di cassa dei primi tre titoli delle Entrate</t>
  </si>
  <si>
    <t>Totale incassi c/competenza e c/residui primi tre titoli di entrata / Stanziamenti definitivi di cassa dei primi tre titoli delle Entrate</t>
  </si>
  <si>
    <t xml:space="preserve">(5) La quota libera di parte corrente del risultato di amministrazione è pari alla voce E riportata nell'allegato a) al rendiconto. Il risultato di amministrazione è pari alla lettera A del predetto allegato a) </t>
  </si>
  <si>
    <t>(6) La quota libera in c/capitale del risultato di amministrazione è pari alla voce D riportata nell'allegato a) al rendiconto. Il risultato di amministrazione è pari alla lettera A riportata nel predetto allegato a).</t>
  </si>
  <si>
    <t>(7) La quota accantonata del risultato di amministrazione è pari alla voce B riportata nell'allegato a) al rendiconto. Il risultato di amministrazione è pari alla lettera A del predetto allegato a).</t>
  </si>
  <si>
    <t>(8) La quota vincolata del risultato di amministrazione è pari alla voce C riportata nell'allegato a) al rendiconto. Il risultato di amministrazione è pari alla lettera A riportata nel predetto allegato a).</t>
  </si>
  <si>
    <t>Utilizzo medio Anticipazioni di tesoreria</t>
  </si>
  <si>
    <t>Incidenza partite di giro e conto terzi in uscita</t>
  </si>
  <si>
    <t>Incidenza partite di giro e conto terzi in entrata</t>
  </si>
  <si>
    <t>Partite di giro e conto terzi</t>
  </si>
  <si>
    <t>5.2</t>
  </si>
  <si>
    <t>5.3</t>
  </si>
  <si>
    <t>Allegato n. 4/a</t>
  </si>
  <si>
    <t>Allegato n. 4/b</t>
  </si>
  <si>
    <t>Totale incassi c/competenza e c/residui (pdc E.1.01.00.00.000 "Tributi" – "Compartecipazioni di tributi" E.1.01.04.00.000 + E.3.00.00.00.000 "Entrate extratributarie") / Stanziamenti definitivi di cassa dei primi tre titoli delle Entrate</t>
  </si>
  <si>
    <t>(9) Indicare al numeratore solo la quota del finanziamento destinata alla copertura di investimenti, e al denominatore escludere gli investimenti che, nell'esercizio, sono finanziati dal FPV.</t>
  </si>
  <si>
    <t>Fondo pluriennale vincolato</t>
  </si>
  <si>
    <t>14.1</t>
  </si>
  <si>
    <t>14.2</t>
  </si>
  <si>
    <t>Utilizzo del FPV</t>
  </si>
  <si>
    <t>Sommatoria degli utilizzi giornalieri delle anticipazioni nell'esercizio / 
(365 x max previsto dalla norma)</t>
  </si>
  <si>
    <t>Margine corrente di competenza/[Impegni + relativi FPV (Macroaggregato 2.2 "Investimenti fissi lordi e acquisto di terreni" + Macroaggregato 2.3 "Contributi agli investimenti")] (9)</t>
  </si>
  <si>
    <t>Saldo positivo delle partite finanziarie /[Impegni + relativi FPV (Macroaggregato 2.2 "Investimenti fissi lordi e acquisto di terreni" + Macroaggregato 2.3 "Contributi agli investimenti")](9)</t>
  </si>
  <si>
    <t>Accertamenti (Titolo 6"Accensione prestiti" - Categoria 6.02.02 "Anticipazioni" - Categoria 6.03.03 "Accensione prestiti a seguito di escussione di garanzie" - Accensioni di prestiti da rinegoziazioni) / [Impegni + relativi FPV (Macroaggregato 2.2 "Investimenti fissi lordi e acquisto di terreni" + Macroaggregato 2.3 "Contributi agli investimenti")] (9)</t>
  </si>
  <si>
    <t>Debiti in corso di riconoscimento</t>
  </si>
  <si>
    <t xml:space="preserve">Debiti riconosciuti e in corso di finanziamento </t>
  </si>
  <si>
    <t>12.2</t>
  </si>
  <si>
    <t>12.3</t>
  </si>
  <si>
    <t>Incidenza Missioni/Programmi: Previsioni stanziamento/ totale previsioni missioni</t>
  </si>
  <si>
    <t>di cui Incidenza FPV: Previsioni  stanziamento  FPV/ Previsione FPV totale</t>
  </si>
  <si>
    <t>Incidenza Missione programma: (Impegni + FPV)/(Totale impegni + Totale FPV)</t>
  </si>
  <si>
    <t>di cui incidenza FPV: FPV / Totale FPV</t>
  </si>
  <si>
    <t>di cui incidenza economie di spesa: Economie di competenza/ Totale Economie di competenza</t>
  </si>
  <si>
    <t>Pagamenti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Impegni di competenza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</si>
  <si>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 xml:space="preserve">Impegni (Macroaggregato 1.1 "Redditi di lavoro dipendente" + pdc 1.02.01.01.000 "IRAP" + FPV personale in uscita 1.1 – FPV personale in entrata concernente il Macroaggregato 1.1) /
(Impegni Spesa corrente – FCDE corrente + FPV concernente il Macroaggregato 1.1 – FPV di entrata concernente il Macroaggregato 1.1)
</t>
  </si>
  <si>
    <t>Piano degli indicatori di bilancio degli organismi e degli enti strumentali delle Regioni e delle Province aut.</t>
  </si>
  <si>
    <t xml:space="preserve">Totale accertamenti Entrate per conto terzi e partite di giro / Totale accertamenti primi tre titoli delle entrate
</t>
  </si>
  <si>
    <t xml:space="preserve">Totale impegni Uscite per conto terzi e partite di giro / Totale impegni del titolo I della spesa
</t>
  </si>
  <si>
    <t>Anticipazioni chiuse solo contabilmente</t>
  </si>
  <si>
    <t>Incidenza del salario accessorio ed incentivante rispetto al totale della spesa di personale
Indica il peso delle componenti afferenti la contrattazione decentrata dell'ente rispetto al totale dei redditi da lavoro</t>
  </si>
  <si>
    <t>Incidenza spesa personale flessibile rispetto al totale della spesa di personale
Indica come gli enti soddisfano le proprie esigenze di risorse umane, mixando le varie alternative contrattuali più rigide (personale dipendente) o meno rigide (forme di lavoro flessibile)</t>
  </si>
  <si>
    <t xml:space="preserve">(1) Il Patrimonio Netto è pari alla Lettera A) dello stato patrimoniale passivo. Gli organismi e gli enti strumentali delle Autonomie speciali che adottano il DLgs 118/2011 a decorrere dal 2016 elaborano l'indicatore a decorrere dal 2017. </t>
  </si>
  <si>
    <t xml:space="preserve">(2) Il debito da finanziamento è pari alla Lettera D1 dello stato patrimoniale passivo. Gli organismi e gli enti strumentali delle Autonomie speciali che adottano il DLgs 118/2011 a decorrere dal 2016 elaborano l'indicatore a decorrere dal 2017. </t>
  </si>
  <si>
    <t>(3) Indicatore da rappresentare solo in caso di disavanzo di amministrazione. Il disavanzo di amministrazione è pari alla lettera E dell'allegato al rendiconto riguardante il risultato di amministrazione dell'esercizio di riferimento, al netto del disavanzo da debito autorizzato e non contratto.</t>
  </si>
  <si>
    <t>Totale accertamenti primi tre titoli di entrata / Stanziamenti iniziali di competenza dei primi tre titoli delle Entrate</t>
  </si>
  <si>
    <t>Totale accertamenti primi tre titoli di entrata / Stanziamenti definitivi di competenza dei primi tre titoli delle Entrate</t>
  </si>
  <si>
    <t>Totale accertamenti (pdc E.1.01.00.00.000 "Tributi" – "Compartecipazioni di tributi" E.1.01.04.00.000 + E.3.00.00.00.000 "Entrate extratributarie") / Stanziamenti iniziali di competenza dei primi tre titoli delle Entrate</t>
  </si>
  <si>
    <t>Totale accertamenti (pdc E.1.01.00.00.000 "Tributi" – "Compartecipazioni di tributi" E.1.01.04.00.000 + E.3.00.00.00.000 "Entrate extratributarie") / Stanziamenti definitivi di competenza dei primi tre titoli delle Entrate</t>
  </si>
  <si>
    <t>Incidenza degli incassi correnti sulle previsioni iniziali di parte corrente</t>
  </si>
  <si>
    <t>Impegni (pdc 1.01.01.004 + 1.01.01.008 "indennità e altri compensi al personale a tempo indeterminato e determinato"+ pdc 1.01.01.003 + 1.01.01.007 "straordinario al personale a tempo indeterminato e determinato" + FPV in uscita concernente il Macroaggregato 1.1 – FPV di entrata concernente il Macroaggregato 1.1) / Impegni (Macroaggregato 1.1 "Redditi di lavoro dipendente" + pdc U.1.02.01.01.000 "IRAP" + FPV in uscita concernente il Macroaggregato 1.1 – FPV in entrata concernente il Macroaggregato 1.1)</t>
  </si>
  <si>
    <t xml:space="preserve">Impegni (pdc U.1.03.02.010.000 "Consulenze" + pdc U.1.03.02.12.000 "lavoro flessibile/LSU/Lavoro interinale" + pdc U.1.03.02.11.000 "Prestazioni professionali e specialistiche") /
Impegni (Macroaggregato 1.1 "Redditi di lavoro dipendente" + pdc U.1.02.01.01.000 "IRAP" + FPV in uscita concernente il Macroaggregato 1.1 – FPV in entrata concernente il Macroaggregato 1.1)
</t>
  </si>
  <si>
    <t>Incidenza nuovi residui passivi per incremento attività finanziarie su stock residui passivi per incremento attività finanziarie al 31 dicembre</t>
  </si>
  <si>
    <t>Incidenza nuovi residui attivi di parte corrente su stock residui attivi di parte corrente</t>
  </si>
  <si>
    <t>Smaltimento debiti commerciali nati negli esercizi precedenti</t>
  </si>
  <si>
    <t>Pagamenti in c/residui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stock residui al 1° gennaio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</si>
  <si>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 xml:space="preserve">Totale disavanzo di amministrazione (3) / Patrimonio netto (1) </t>
  </si>
  <si>
    <t>Importo Debiti fuori bilancio riconosciuti e finanziati / Totale impegni titolo I e titolo II</t>
  </si>
  <si>
    <t xml:space="preserve">Importo debiti fuori bilancio in corso di riconoscimento/Totale accertamento entrate dei titoli 1, 2 e 3 </t>
  </si>
  <si>
    <t>importo Debiti fuori bilancio riconosciuti e in corso di finanziamento/Totale accertamento entrate dei titoli 1, 2 e 3</t>
  </si>
  <si>
    <t>Totale residui attivi titoli 1,2,3 di competenza dell'esercizio / Totale residui attivi titolo 1, 2, 3  al 31 dicembre</t>
  </si>
  <si>
    <t>Totale residui attivi titolo 4 di competenza dell'esercizio / Totale residui attivi titolo 4 al 31 dicembre</t>
  </si>
  <si>
    <t>Totale residui attivi titolo 5 di competenza dell'esercizio / Totale residui attivi titolo 5 al 31 dicembre</t>
  </si>
  <si>
    <t>Impegni per estinzioni anticipate / Debito da finanziamento al 31 dicembre anno precedente  (2)</t>
  </si>
  <si>
    <t>(Totale impegni Titolo 4 della spesa – Impegni estinzioni anticipate) / Debito da finanziamento al 31/12 anno precedente (2)</t>
  </si>
  <si>
    <t>[Impegni (Totale 1.7 "Interessi passivi" – "Interessi di mora" (U.1.07.06.02.000) – "Interessi per anticipazioni prestiti" (U.1.07.06.04.000) + Titolo 4 della spesa – estinzioni anticipate) – (Accertamenti Entrate categoria E.4.02.06.00.000 "Contributi agli investimenti direttamente destinati al rimborso di prestiti da amministrazioni pubbliche")+ Trasferimenti in conto capitale per assunzione di debiti dell'amministrazione da parte di amministrazioni pubbliche  (E.4.03.01.00.000) + Trasferimenti in conto capitale da parte di amministrazioni pubbliche per cancellazione di debiti dell'amministrazione  (E.4.03.04.00.000)] / Accertamenti titoli 1, 2 e 3</t>
  </si>
  <si>
    <t>Totale incassi c/competenza e c/residui (pdc E.1.01.00.00.000 "Tributi" – "Compartecipazioni di tributi" E.1.01.04.00.000 + E.3.00.00.00.000 "Entrate extratributarie") / Stanziamenti iniziali di cassa dei primi tre titoli delle Entrate</t>
  </si>
  <si>
    <t>Disavanzo di amministrazione esercizio precedente – Disavanzo di amministrazione esercizio in corso / Totale Disavanzo esercizio precedente (3)</t>
  </si>
  <si>
    <t>Disavanzo di amministrazione esercizio in corso – Disavanzo di amministrazione esercizio precedente / Totale Disavanzo esercizio precedente (3)</t>
  </si>
  <si>
    <t>(Fondo pluriennale vincolato corrente e capitale iscritto in entrata del bilancio - Quota del fondo pluriennale vincolato corrente e capitale non utilizzata nel corso dell'esercizio e rinviata agli esercizi successivi) / Fondo pluriennale vincolato di parte corrente e in conto capitale iscritto in entrata nel bilancio
(Per il FPV riferirsi ai valori riportati nell'allegato del rendiconto concernente il FPV, totale delle colonne a) e c)</t>
  </si>
  <si>
    <t xml:space="preserve"> </t>
  </si>
  <si>
    <t>NON RILEVABILE in quanto spese presenti nel Bilancio della RT GR</t>
  </si>
  <si>
    <t>Giorni effettivi intercorrenti tra la data di scadenza della fattura o richiesta equivalente di pagamento e la data di pagamento ai fornitori moltiplicata per l’importo dovuto, rapportata alla somma degli importi pagati nel periodo di riferimento   (valore di cui all'allegato A21 attestazione tempi di pagamento)</t>
  </si>
  <si>
    <t xml:space="preserve">COMPOSIZIONE DELLE SPESE PER MISSIONI E PROGRAMMI (dati percentuali) </t>
  </si>
  <si>
    <t>Previsioni definitive</t>
  </si>
  <si>
    <t>Missione 01  
Servizi istituzionali,  generali e di gestione</t>
  </si>
  <si>
    <t>Segreteria generale</t>
  </si>
  <si>
    <t>Statistica e sistemi informativi</t>
  </si>
  <si>
    <t>10</t>
  </si>
  <si>
    <t>11</t>
  </si>
  <si>
    <t>TOTALE Missione 01  -  Servizi istituzionali,  generali e di gestione</t>
  </si>
  <si>
    <t>Missione 04  
Istruzione e diritto allo studio</t>
  </si>
  <si>
    <t>TOTALE Missione 04  -  Istruzione e diritto allo studio</t>
  </si>
  <si>
    <t>Missione 05  
Tutela e valorizzazione dei beni e delle attività culturali</t>
  </si>
  <si>
    <t>TOTALE Missione 05  -  Tutela e valorizzazione dei beni e delle attività culturali</t>
  </si>
  <si>
    <t>Missione 06  
Politiche giovanili, sport e tempo libero</t>
  </si>
  <si>
    <t>TOTALE Missione 06  -  Politiche giovanili, sport e tempo libero</t>
  </si>
  <si>
    <t>Missione 07  
Turismo</t>
  </si>
  <si>
    <t>TOTALE Missione 07  -  Turismo</t>
  </si>
  <si>
    <t>Missione 09  
Sviluppo sostenibile e tutela del territorio e dell'ambiente</t>
  </si>
  <si>
    <t>TOTALE Missione 09  -  Sviluppo sostenibile e tutela del territorio e dell'ambiente</t>
  </si>
  <si>
    <t>Missione 11  
Soccorso civile</t>
  </si>
  <si>
    <t>TOTALE Missione 11  -  Soccorso civile</t>
  </si>
  <si>
    <t>Missione 12  
Diritti sociali, politiche sociali e famiglia</t>
  </si>
  <si>
    <t>Politica regionale unitaria per i diritti sociali e la famiglia  (solo per le Regioni)</t>
  </si>
  <si>
    <t>TOTALE Missione 12  -  Diritti sociali, politiche sociali e famiglia</t>
  </si>
  <si>
    <t>Missione 14  
Sviluppo economico e competitività</t>
  </si>
  <si>
    <t>Ricerca e innovazione</t>
  </si>
  <si>
    <t>TOTALE Missione 14  -  Sviluppo economico e competitività</t>
  </si>
  <si>
    <t>Missione 15  
Politiche per il lavoro e la formazione professionale</t>
  </si>
  <si>
    <t>TOTALE Missione 15  -  Politiche per il lavoro e la formazione professionale</t>
  </si>
  <si>
    <t>Missione 18  
Relazioni con le altre autonomie territoriali e locali</t>
  </si>
  <si>
    <t>Politica regionale unitaria per le relazioni finanziarie con le altre autonomie territoriali (solo per le Regioni)</t>
  </si>
  <si>
    <t>TOTALE Missione 18  -  Relazioni con le altre autonomie territoriali e locali</t>
  </si>
  <si>
    <t>Missione 20  
Fondi e accantonamenti</t>
  </si>
  <si>
    <t>Fondo crediti di dubbia esigibilità</t>
  </si>
  <si>
    <t>TOTALE Missione 20  -  Fondi e accantonamenti</t>
  </si>
  <si>
    <t>Missione 99  
Servizi per conto terzi</t>
  </si>
  <si>
    <t>Servizi per conto terzi - Partite di giro</t>
  </si>
  <si>
    <t>TOTALE Missione 99  -  Servizi per conto terzi</t>
  </si>
  <si>
    <t xml:space="preserve">Allegato n. 4/d
</t>
  </si>
  <si>
    <t>Capacità di pagamento nel bilancio di previsione iniziale: Previsioni iniziali  cassa/ (residui +previsioni iniziali  competenza- FPV )</t>
  </si>
  <si>
    <t>Capacità di pagamento nelle previsioni definitive: Previsioni definitive cassa/ (residui +previsioni definitive  competenza- FPV )</t>
  </si>
  <si>
    <t xml:space="preserve">Capacità di pagamento a consuntivo: (Pagam. c/comp+ Pagam. c/residui )/ (Impegni + residui definitivi iniziali) </t>
  </si>
  <si>
    <t xml:space="preserve">Capacità di pagamento delle spese  nell'esercizio: Pagam. c/comp/ Impegni </t>
  </si>
  <si>
    <t xml:space="preserve">Capacità di pagamento delle spese  esigibili negli esercizi precedenti: Pagam. c/residui / residui definitivi iniziali </t>
  </si>
  <si>
    <t xml:space="preserve">Titolo
Tipologia
</t>
  </si>
  <si>
    <t>Denominazione</t>
  </si>
  <si>
    <t>Composizione delle entrate (valori percentuali)</t>
  </si>
  <si>
    <t xml:space="preserve">Accertamenti/Totale Accertamenti </t>
  </si>
  <si>
    <t xml:space="preserve">% di riscossione dei crediti esigibili negli esercizi precedenti: Riscossioni c/residui/  residui definitivi iniziali </t>
  </si>
  <si>
    <t>20000</t>
  </si>
  <si>
    <t>30000</t>
  </si>
  <si>
    <t>40000</t>
  </si>
  <si>
    <t>90000</t>
  </si>
  <si>
    <t xml:space="preserve">Nota di accompagnamento
Il basso valore percentuale degli indicatori 1.1 - 4.1 - 4.3 è imputabile al fatto che la quasi totalità della spesa per il personale consiliare è prevista negli stanziamenti di bilancio della Regione Toscana – Giunta regionale.
L’indicatore 4.2 non è rilevabile in ragione del fatto che l’intera spesa per il salario accessorio ed incentivante è prevista negli stanziamenti di bilancio della Regione Toscana – Giunta regionale.
</t>
  </si>
  <si>
    <t>Piano degli indicatori di bilancio
Indicatori analitici concernenti la composizione delle spese per missioni e programmi 
Rendiconto esercizio 2023</t>
  </si>
  <si>
    <t>CAPACITA' DI PAGARE SPESE  NEL CORSO DELL'ESERCIZIO 2023 (dati percentuali)</t>
  </si>
  <si>
    <t xml:space="preserve">Allegato n. 4/c
</t>
  </si>
  <si>
    <t>Piano degli indicatori di bilancio
Indicatori analitici concernenti la composizione delle entrate e l'effettiva capacità di riscossione
Rendiconto esercizio 2023</t>
  </si>
  <si>
    <t>Rendiconto esercizio 2023</t>
  </si>
  <si>
    <r>
      <t xml:space="preserve">VALORE INDICATORE
2023 </t>
    </r>
    <r>
      <rPr>
        <sz val="10"/>
        <rFont val="Arial"/>
        <family val="2"/>
      </rPr>
      <t>(percentuale)</t>
    </r>
  </si>
  <si>
    <t>[ripiano disavanzo a carico dell'esercizio + Impegni (Macroaggregati 1.1 "Redditi di lavoro dipendente" + pdc 1.02.01.01.000 "IRAP"– FPV entrata concernente il Macroaggregato 1.1 + FPV personale in uscita 1.1 + 1.7 "Interessi passivi" + Titolo 4 Rimborso prestiti)] /Accertamenti primi tre titoli Entrate  e trasferimenti in conto capitale per ripiano disavanzi pregressi)</t>
  </si>
  <si>
    <t>Disavanzo iscritto in spesa del conto del bilancio / (Accertamenti dei titoli 1, 2 e 3 delle entrate e trasferimenti in conto capitale per ripiano disavanzi pregressi)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</si>
</sst>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4" formatCode="#,##0.00%"/>
  </numFmts>
  <fonts count="23" x14ac:knownFonts="1">
    <font>
      <sz val="10"/>
      <name val="Arial"/>
    </font>
    <font>
      <sz val="10"/>
      <name val="Arial"/>
    </font>
    <font>
      <b/>
      <sz val="10"/>
      <name val="Arial"/>
      <family val="2"/>
    </font>
    <font>
      <sz val="10"/>
      <name val="Arial"/>
      <family val="2"/>
    </font>
    <font>
      <b/>
      <sz val="12"/>
      <name val="Arial"/>
      <family val="2"/>
    </font>
    <font>
      <i/>
      <sz val="10"/>
      <name val="Arial"/>
      <family val="2"/>
    </font>
    <font>
      <b/>
      <sz val="9"/>
      <name val="Arial"/>
      <family val="2"/>
    </font>
    <font>
      <sz val="13"/>
      <name val="Arial"/>
      <family val="2"/>
    </font>
    <font>
      <b/>
      <i/>
      <sz val="10"/>
      <name val="Arial"/>
      <family val="2"/>
    </font>
    <font>
      <b/>
      <sz val="14"/>
      <name val="Arial"/>
      <family val="2"/>
    </font>
    <font>
      <b/>
      <sz val="13"/>
      <name val="Arial"/>
      <family val="2"/>
    </font>
    <font>
      <sz val="6"/>
      <color rgb="FF000000"/>
      <name val="Arial"/>
    </font>
    <font>
      <sz val="10"/>
      <color rgb="FF000000"/>
      <name val="Arial"/>
    </font>
    <font>
      <b/>
      <sz val="10"/>
      <color rgb="FF000000"/>
      <name val="Arial"/>
    </font>
    <font>
      <sz val="9"/>
      <color rgb="FF000000"/>
      <name val="Arial"/>
      <family val="2"/>
    </font>
    <font>
      <b/>
      <i/>
      <sz val="9"/>
      <color rgb="FF000000"/>
      <name val="Arial"/>
      <family val="2"/>
    </font>
    <font>
      <b/>
      <sz val="9"/>
      <color rgb="FF000000"/>
      <name val="Arial"/>
      <family val="2"/>
    </font>
    <font>
      <sz val="10"/>
      <color rgb="FF000000"/>
      <name val="Arial"/>
      <family val="2"/>
    </font>
    <font>
      <b/>
      <sz val="9"/>
      <color rgb="FF333333"/>
      <name val="Arial"/>
      <family val="2"/>
    </font>
    <font>
      <sz val="9"/>
      <color rgb="FF333333"/>
      <name val="Arial"/>
      <family val="2"/>
    </font>
    <font>
      <sz val="10"/>
      <color rgb="FF333333"/>
      <name val="Arial"/>
    </font>
    <font>
      <b/>
      <sz val="10"/>
      <color rgb="FF333333"/>
      <name val="Arial"/>
    </font>
    <font>
      <b/>
      <sz val="11"/>
      <color rgb="FF333333"/>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9" fontId="8" fillId="0" borderId="0" applyFont="0" applyFill="0" applyBorder="0" applyAlignment="0" applyProtection="0"/>
  </cellStyleXfs>
  <cellXfs count="87">
    <xf numFmtId="0" fontId="0" fillId="0" borderId="0" xfId="0"/>
    <xf numFmtId="0" fontId="3" fillId="2" borderId="0" xfId="0" applyFont="1" applyFill="1" applyBorder="1"/>
    <xf numFmtId="0" fontId="2" fillId="2" borderId="0" xfId="0" applyFont="1" applyFill="1" applyAlignment="1">
      <alignment horizontal="right" vertical="top"/>
    </xf>
    <xf numFmtId="0" fontId="3" fillId="2" borderId="0" xfId="0" applyFont="1" applyFill="1" applyAlignment="1">
      <alignment vertical="top" wrapText="1"/>
    </xf>
    <xf numFmtId="0" fontId="3" fillId="2" borderId="0" xfId="0" applyFont="1" applyFill="1" applyAlignment="1">
      <alignment horizontal="center" vertical="top"/>
    </xf>
    <xf numFmtId="0" fontId="3" fillId="2" borderId="0" xfId="0" applyFont="1" applyFill="1"/>
    <xf numFmtId="0" fontId="7" fillId="2" borderId="0" xfId="0" applyFont="1" applyFill="1" applyBorder="1"/>
    <xf numFmtId="0" fontId="3" fillId="2" borderId="1" xfId="0" applyFont="1" applyFill="1" applyBorder="1" applyAlignment="1">
      <alignment vertical="top" wrapText="1"/>
    </xf>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top"/>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4" xfId="0" applyFont="1" applyFill="1" applyBorder="1" applyAlignment="1">
      <alignment horizontal="center" vertical="top"/>
    </xf>
    <xf numFmtId="0" fontId="3" fillId="2" borderId="5" xfId="0" applyFont="1" applyFill="1" applyBorder="1" applyAlignment="1">
      <alignment horizontal="center" vertical="top"/>
    </xf>
    <xf numFmtId="0" fontId="2" fillId="2" borderId="4" xfId="0" applyFont="1" applyFill="1" applyBorder="1" applyAlignment="1">
      <alignment horizontal="right" vertical="top"/>
    </xf>
    <xf numFmtId="10" fontId="3" fillId="2" borderId="1" xfId="0" applyNumberFormat="1" applyFont="1" applyFill="1" applyBorder="1" applyAlignment="1">
      <alignment horizontal="center" vertical="top"/>
    </xf>
    <xf numFmtId="10" fontId="3" fillId="2" borderId="1" xfId="1" applyNumberFormat="1" applyFont="1" applyFill="1" applyBorder="1" applyAlignment="1">
      <alignment horizontal="center" vertical="top"/>
    </xf>
    <xf numFmtId="0" fontId="11" fillId="3" borderId="0" xfId="0" applyFont="1" applyFill="1" applyAlignment="1">
      <alignment horizontal="left"/>
    </xf>
    <xf numFmtId="49" fontId="12" fillId="3" borderId="0" xfId="0" applyNumberFormat="1" applyFont="1" applyFill="1" applyAlignment="1">
      <alignment horizontal="right" vertical="top"/>
    </xf>
    <xf numFmtId="0" fontId="13" fillId="3" borderId="0" xfId="0" applyFont="1" applyFill="1" applyAlignment="1">
      <alignment vertical="top" wrapText="1"/>
    </xf>
    <xf numFmtId="49" fontId="14" fillId="3" borderId="7" xfId="0" applyNumberFormat="1" applyFont="1" applyFill="1" applyBorder="1" applyAlignment="1">
      <alignment horizontal="center" vertical="center" wrapText="1"/>
    </xf>
    <xf numFmtId="49" fontId="14" fillId="3" borderId="8"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xf>
    <xf numFmtId="49" fontId="15" fillId="3" borderId="7" xfId="0" applyNumberFormat="1" applyFont="1" applyFill="1" applyBorder="1" applyAlignment="1">
      <alignment horizontal="left" vertical="center"/>
    </xf>
    <xf numFmtId="49" fontId="15" fillId="3" borderId="8" xfId="0" applyNumberFormat="1" applyFont="1" applyFill="1" applyBorder="1" applyAlignment="1">
      <alignment horizontal="left" vertical="center"/>
    </xf>
    <xf numFmtId="49" fontId="15" fillId="3" borderId="1" xfId="0" applyNumberFormat="1" applyFont="1" applyFill="1" applyBorder="1" applyAlignment="1">
      <alignment horizontal="left" vertical="center"/>
    </xf>
    <xf numFmtId="49" fontId="14" fillId="3" borderId="7" xfId="0" applyNumberFormat="1" applyFont="1" applyFill="1" applyBorder="1" applyAlignment="1">
      <alignment horizontal="center" vertical="center"/>
    </xf>
    <xf numFmtId="49" fontId="14" fillId="3" borderId="7" xfId="0" applyNumberFormat="1" applyFont="1" applyFill="1" applyBorder="1" applyAlignment="1">
      <alignment horizontal="left" vertical="center" wrapText="1"/>
    </xf>
    <xf numFmtId="194" fontId="14" fillId="3" borderId="7" xfId="0" applyNumberFormat="1" applyFont="1" applyFill="1" applyBorder="1" applyAlignment="1">
      <alignment horizontal="right" vertical="center"/>
    </xf>
    <xf numFmtId="194" fontId="14" fillId="3" borderId="8" xfId="0" applyNumberFormat="1" applyFont="1" applyFill="1" applyBorder="1" applyAlignment="1">
      <alignment horizontal="right" vertical="center"/>
    </xf>
    <xf numFmtId="194" fontId="14" fillId="3" borderId="1" xfId="0" applyNumberFormat="1" applyFont="1" applyFill="1" applyBorder="1" applyAlignment="1">
      <alignment horizontal="right" vertical="center"/>
    </xf>
    <xf numFmtId="49" fontId="15" fillId="3" borderId="7" xfId="0" applyNumberFormat="1" applyFont="1" applyFill="1" applyBorder="1" applyAlignment="1">
      <alignment horizontal="left" vertical="center" wrapText="1"/>
    </xf>
    <xf numFmtId="194" fontId="16" fillId="3" borderId="7" xfId="0" applyNumberFormat="1" applyFont="1" applyFill="1" applyBorder="1" applyAlignment="1">
      <alignment horizontal="right" vertical="center"/>
    </xf>
    <xf numFmtId="194" fontId="16" fillId="3" borderId="8" xfId="0" applyNumberFormat="1" applyFont="1" applyFill="1" applyBorder="1" applyAlignment="1">
      <alignment horizontal="right" vertical="center"/>
    </xf>
    <xf numFmtId="194" fontId="16" fillId="3" borderId="1" xfId="0" applyNumberFormat="1" applyFont="1" applyFill="1" applyBorder="1" applyAlignment="1">
      <alignment horizontal="right" vertical="center"/>
    </xf>
    <xf numFmtId="49" fontId="17" fillId="3" borderId="0" xfId="0" applyNumberFormat="1" applyFont="1" applyFill="1" applyAlignment="1">
      <alignment horizontal="right" vertical="top"/>
    </xf>
    <xf numFmtId="49" fontId="18" fillId="3" borderId="7" xfId="0" applyNumberFormat="1" applyFont="1" applyFill="1" applyBorder="1" applyAlignment="1">
      <alignment horizontal="center"/>
    </xf>
    <xf numFmtId="49" fontId="18" fillId="3" borderId="7" xfId="0" applyNumberFormat="1" applyFont="1" applyFill="1" applyBorder="1" applyAlignment="1">
      <alignment horizontal="left" vertical="center" wrapText="1"/>
    </xf>
    <xf numFmtId="194" fontId="19" fillId="3" borderId="7" xfId="0" applyNumberFormat="1" applyFont="1" applyFill="1" applyBorder="1" applyAlignment="1">
      <alignment horizontal="right"/>
    </xf>
    <xf numFmtId="194" fontId="18" fillId="3" borderId="7" xfId="0" applyNumberFormat="1" applyFont="1" applyFill="1" applyBorder="1" applyAlignment="1">
      <alignment horizontal="right" vertical="center"/>
    </xf>
    <xf numFmtId="0" fontId="20" fillId="3" borderId="0" xfId="0" applyFont="1" applyFill="1" applyAlignment="1">
      <alignment vertical="center" wrapText="1"/>
    </xf>
    <xf numFmtId="194" fontId="6" fillId="4" borderId="7" xfId="0" applyNumberFormat="1" applyFont="1" applyFill="1" applyBorder="1" applyAlignment="1">
      <alignment horizontal="right" vertical="center"/>
    </xf>
    <xf numFmtId="9" fontId="3" fillId="2" borderId="1" xfId="0" applyNumberFormat="1" applyFont="1" applyFill="1" applyBorder="1" applyAlignment="1">
      <alignment horizontal="center" vertical="top"/>
    </xf>
    <xf numFmtId="0" fontId="2" fillId="2" borderId="5" xfId="0" applyFont="1" applyFill="1" applyBorder="1" applyAlignment="1">
      <alignment horizontal="center" vertical="center" wrapText="1"/>
    </xf>
    <xf numFmtId="9" fontId="3" fillId="2" borderId="1" xfId="1" applyFont="1" applyFill="1" applyBorder="1" applyAlignment="1">
      <alignment horizontal="center" vertical="top"/>
    </xf>
    <xf numFmtId="10" fontId="3" fillId="2" borderId="1" xfId="1" applyNumberFormat="1" applyFont="1" applyFill="1" applyBorder="1" applyAlignment="1">
      <alignment horizontal="center" vertical="top" wrapText="1"/>
    </xf>
    <xf numFmtId="9" fontId="3" fillId="2" borderId="1" xfId="0" applyNumberFormat="1" applyFont="1" applyFill="1" applyBorder="1" applyAlignment="1">
      <alignment horizontal="center" vertical="top" wrapText="1"/>
    </xf>
    <xf numFmtId="10" fontId="3" fillId="2" borderId="1" xfId="0" applyNumberFormat="1" applyFont="1" applyFill="1" applyBorder="1" applyAlignment="1">
      <alignment horizontal="center" vertical="top" wrapText="1"/>
    </xf>
    <xf numFmtId="0" fontId="10" fillId="2" borderId="1" xfId="0" applyFont="1" applyFill="1" applyBorder="1" applyAlignment="1">
      <alignment horizontal="right" vertical="top"/>
    </xf>
    <xf numFmtId="0" fontId="10" fillId="2" borderId="2" xfId="0" applyFont="1" applyFill="1" applyBorder="1" applyAlignment="1">
      <alignment vertical="top" wrapText="1"/>
    </xf>
    <xf numFmtId="0" fontId="7" fillId="2" borderId="3" xfId="0" applyFont="1" applyFill="1" applyBorder="1" applyAlignment="1">
      <alignment vertical="top" wrapText="1"/>
    </xf>
    <xf numFmtId="0" fontId="4" fillId="2" borderId="1" xfId="0" applyFont="1" applyFill="1" applyBorder="1" applyAlignment="1">
      <alignment horizontal="right" vertical="top"/>
    </xf>
    <xf numFmtId="0" fontId="4" fillId="2" borderId="1" xfId="0" applyFont="1" applyFill="1" applyBorder="1" applyAlignment="1">
      <alignment vertical="top" wrapText="1"/>
    </xf>
    <xf numFmtId="0" fontId="10" fillId="2" borderId="2" xfId="0" applyFont="1" applyFill="1" applyBorder="1" applyAlignment="1">
      <alignment horizontal="right" vertical="top"/>
    </xf>
    <xf numFmtId="0" fontId="3" fillId="2" borderId="0" xfId="0" applyFont="1" applyFill="1" applyBorder="1" applyAlignment="1">
      <alignment horizontal="left"/>
    </xf>
    <xf numFmtId="0" fontId="9" fillId="2" borderId="0" xfId="0" applyFont="1" applyFill="1" applyAlignment="1">
      <alignment horizontal="center"/>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5" xfId="0" applyFont="1" applyFill="1" applyBorder="1" applyAlignment="1">
      <alignment horizontal="left" vertical="top" wrapText="1"/>
    </xf>
    <xf numFmtId="0" fontId="3" fillId="2" borderId="0" xfId="0" quotePrefix="1" applyFont="1" applyFill="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0" xfId="0" applyFont="1" applyFill="1" applyBorder="1" applyAlignment="1">
      <alignment horizontal="center" vertical="top" wrapText="1"/>
    </xf>
    <xf numFmtId="0" fontId="4" fillId="2" borderId="0" xfId="0" applyFont="1" applyFill="1" applyBorder="1" applyAlignment="1">
      <alignment horizontal="center"/>
    </xf>
    <xf numFmtId="0" fontId="3" fillId="2" borderId="0" xfId="0" applyFont="1" applyFill="1" applyAlignment="1">
      <alignment horizontal="left" vertical="top" wrapText="1"/>
    </xf>
    <xf numFmtId="0" fontId="3" fillId="2" borderId="6" xfId="0" quotePrefix="1" applyFont="1" applyFill="1" applyBorder="1" applyAlignment="1">
      <alignment horizontal="left" vertical="top" wrapText="1"/>
    </xf>
    <xf numFmtId="0" fontId="2" fillId="2" borderId="0" xfId="0" applyFont="1" applyFill="1" applyAlignment="1">
      <alignment horizontal="left" vertical="top" wrapText="1"/>
    </xf>
    <xf numFmtId="0" fontId="13" fillId="3" borderId="0" xfId="0" applyFont="1" applyFill="1" applyAlignment="1">
      <alignment horizontal="center" vertical="top" wrapText="1"/>
    </xf>
    <xf numFmtId="49" fontId="16" fillId="3" borderId="1" xfId="0" applyNumberFormat="1" applyFont="1" applyFill="1" applyBorder="1" applyAlignment="1">
      <alignment horizontal="center" vertical="center"/>
    </xf>
    <xf numFmtId="49" fontId="16" fillId="3" borderId="7" xfId="0" applyNumberFormat="1" applyFont="1" applyFill="1" applyBorder="1" applyAlignment="1">
      <alignment horizontal="center" vertical="center"/>
    </xf>
    <xf numFmtId="0" fontId="16" fillId="3" borderId="7" xfId="0" applyFont="1" applyFill="1" applyBorder="1" applyAlignment="1">
      <alignment horizontal="center" vertical="center" wrapText="1"/>
    </xf>
    <xf numFmtId="49" fontId="16" fillId="3" borderId="8" xfId="0" applyNumberFormat="1" applyFont="1" applyFill="1" applyBorder="1" applyAlignment="1">
      <alignment horizontal="center" vertical="center"/>
    </xf>
    <xf numFmtId="0" fontId="18" fillId="3" borderId="7" xfId="0" applyFont="1" applyFill="1" applyBorder="1" applyAlignment="1">
      <alignment horizontal="center" vertical="center" wrapText="1"/>
    </xf>
    <xf numFmtId="49" fontId="18" fillId="3" borderId="7" xfId="0" applyNumberFormat="1" applyFont="1" applyFill="1" applyBorder="1" applyAlignment="1">
      <alignment horizontal="left" vertical="center" wrapText="1"/>
    </xf>
    <xf numFmtId="0" fontId="20" fillId="3" borderId="0" xfId="0" applyFont="1" applyFill="1" applyAlignment="1">
      <alignment horizontal="right" vertical="center" wrapText="1"/>
    </xf>
    <xf numFmtId="0" fontId="21" fillId="3" borderId="0" xfId="0" applyFont="1" applyFill="1" applyAlignment="1">
      <alignment horizontal="center" vertical="center" wrapText="1"/>
    </xf>
    <xf numFmtId="49" fontId="16" fillId="3" borderId="7" xfId="0" applyNumberFormat="1" applyFont="1" applyFill="1" applyBorder="1" applyAlignment="1">
      <alignment horizontal="center" vertical="center" wrapText="1"/>
    </xf>
    <xf numFmtId="0" fontId="22" fillId="3" borderId="0" xfId="0" applyFont="1" applyFill="1" applyAlignment="1">
      <alignment horizontal="center" vertical="center" wrapText="1"/>
    </xf>
  </cellXfs>
  <cellStyles count="3">
    <cellStyle name="Normale" xfId="0" builtinId="0"/>
    <cellStyle name="Percentuale" xfId="1" builtinId="5"/>
    <cellStyle name="Percentuale 2" xfId="2" xr:uid="{FDAB9C2D-9B41-4870-A060-11AE5639EC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0734-7FBE-4BD4-8C1B-3F2BC4845C6F}">
  <sheetPr codeName="Foglio1">
    <tabColor theme="0"/>
    <pageSetUpPr fitToPage="1"/>
  </sheetPr>
  <dimension ref="A1:D81"/>
  <sheetViews>
    <sheetView topLeftCell="A17" zoomScaleNormal="100" workbookViewId="0">
      <selection activeCell="H32" sqref="H32"/>
    </sheetView>
  </sheetViews>
  <sheetFormatPr defaultRowHeight="12.75" x14ac:dyDescent="0.2"/>
  <cols>
    <col min="1" max="1" width="5.140625" style="2" customWidth="1"/>
    <col min="2" max="2" width="44.28515625" style="3" customWidth="1"/>
    <col min="3" max="3" width="91" style="3" customWidth="1"/>
    <col min="4" max="4" width="20.7109375" style="4" bestFit="1" customWidth="1"/>
    <col min="5" max="16384" width="9.140625" style="1"/>
  </cols>
  <sheetData>
    <row r="1" spans="1:4" x14ac:dyDescent="0.2">
      <c r="D1" s="4" t="s">
        <v>195</v>
      </c>
    </row>
    <row r="2" spans="1:4" ht="18" x14ac:dyDescent="0.25">
      <c r="A2" s="61"/>
      <c r="B2" s="61"/>
      <c r="C2" s="61"/>
      <c r="D2" s="61"/>
    </row>
    <row r="3" spans="1:4" s="5" customFormat="1" ht="18" x14ac:dyDescent="0.25">
      <c r="A3" s="61" t="s">
        <v>218</v>
      </c>
      <c r="B3" s="61"/>
      <c r="C3" s="61"/>
      <c r="D3" s="61"/>
    </row>
    <row r="4" spans="1:4" ht="15.75" x14ac:dyDescent="0.2">
      <c r="A4" s="71" t="s">
        <v>108</v>
      </c>
      <c r="B4" s="71"/>
      <c r="C4" s="71"/>
      <c r="D4" s="71"/>
    </row>
    <row r="5" spans="1:4" ht="15.75" x14ac:dyDescent="0.25">
      <c r="A5" s="72" t="s">
        <v>312</v>
      </c>
      <c r="B5" s="72"/>
      <c r="C5" s="72"/>
      <c r="D5" s="72"/>
    </row>
    <row r="6" spans="1:4" x14ac:dyDescent="0.2">
      <c r="A6" s="19"/>
      <c r="B6" s="16"/>
      <c r="C6" s="16"/>
      <c r="D6" s="17"/>
    </row>
    <row r="7" spans="1:4" ht="38.25" x14ac:dyDescent="0.2">
      <c r="A7" s="69" t="s">
        <v>77</v>
      </c>
      <c r="B7" s="70"/>
      <c r="C7" s="11" t="s">
        <v>76</v>
      </c>
      <c r="D7" s="49" t="s">
        <v>313</v>
      </c>
    </row>
    <row r="8" spans="1:4" s="6" customFormat="1" ht="16.5" x14ac:dyDescent="0.25">
      <c r="A8" s="54">
        <v>1</v>
      </c>
      <c r="B8" s="62" t="s">
        <v>85</v>
      </c>
      <c r="C8" s="63"/>
      <c r="D8" s="64"/>
    </row>
    <row r="9" spans="1:4" ht="51" x14ac:dyDescent="0.2">
      <c r="A9" s="13" t="s">
        <v>79</v>
      </c>
      <c r="B9" s="7" t="s">
        <v>145</v>
      </c>
      <c r="C9" s="7" t="s">
        <v>314</v>
      </c>
      <c r="D9" s="21">
        <f>(134229.89+899431.27)/22963858.94</f>
        <v>4.5012520008102783E-2</v>
      </c>
    </row>
    <row r="10" spans="1:4" ht="16.5" x14ac:dyDescent="0.2">
      <c r="A10" s="54">
        <v>2</v>
      </c>
      <c r="B10" s="55" t="s">
        <v>138</v>
      </c>
      <c r="C10" s="56"/>
      <c r="D10" s="8"/>
    </row>
    <row r="11" spans="1:4" ht="25.5" x14ac:dyDescent="0.2">
      <c r="A11" s="13" t="s">
        <v>81</v>
      </c>
      <c r="B11" s="7" t="s">
        <v>181</v>
      </c>
      <c r="C11" s="7" t="s">
        <v>227</v>
      </c>
      <c r="D11" s="20">
        <v>1.0091000000000001</v>
      </c>
    </row>
    <row r="12" spans="1:4" ht="25.5" x14ac:dyDescent="0.2">
      <c r="A12" s="13" t="s">
        <v>93</v>
      </c>
      <c r="B12" s="7" t="s">
        <v>182</v>
      </c>
      <c r="C12" s="7" t="s">
        <v>228</v>
      </c>
      <c r="D12" s="20">
        <v>1.0059</v>
      </c>
    </row>
    <row r="13" spans="1:4" ht="38.25" x14ac:dyDescent="0.2">
      <c r="A13" s="13" t="s">
        <v>149</v>
      </c>
      <c r="B13" s="7" t="s">
        <v>172</v>
      </c>
      <c r="C13" s="15" t="s">
        <v>229</v>
      </c>
      <c r="D13" s="20">
        <v>1.2800000000000001E-2</v>
      </c>
    </row>
    <row r="14" spans="1:4" ht="38.25" x14ac:dyDescent="0.2">
      <c r="A14" s="13" t="s">
        <v>150</v>
      </c>
      <c r="B14" s="7" t="s">
        <v>165</v>
      </c>
      <c r="C14" s="15" t="s">
        <v>230</v>
      </c>
      <c r="D14" s="20">
        <v>1.2800000000000001E-2</v>
      </c>
    </row>
    <row r="15" spans="1:4" ht="25.5" x14ac:dyDescent="0.2">
      <c r="A15" s="13" t="s">
        <v>163</v>
      </c>
      <c r="B15" s="7" t="s">
        <v>231</v>
      </c>
      <c r="C15" s="7" t="s">
        <v>183</v>
      </c>
      <c r="D15" s="20">
        <v>1.006</v>
      </c>
    </row>
    <row r="16" spans="1:4" ht="25.5" x14ac:dyDescent="0.2">
      <c r="A16" s="13" t="s">
        <v>164</v>
      </c>
      <c r="B16" s="7" t="s">
        <v>173</v>
      </c>
      <c r="C16" s="7" t="s">
        <v>184</v>
      </c>
      <c r="D16" s="20">
        <v>0.99650000000000005</v>
      </c>
    </row>
    <row r="17" spans="1:4" ht="38.25" x14ac:dyDescent="0.2">
      <c r="A17" s="13" t="s">
        <v>174</v>
      </c>
      <c r="B17" s="7" t="s">
        <v>176</v>
      </c>
      <c r="C17" s="15" t="s">
        <v>248</v>
      </c>
      <c r="D17" s="20">
        <v>1.24E-2</v>
      </c>
    </row>
    <row r="18" spans="1:4" ht="38.25" x14ac:dyDescent="0.2">
      <c r="A18" s="13" t="s">
        <v>175</v>
      </c>
      <c r="B18" s="7" t="s">
        <v>162</v>
      </c>
      <c r="C18" s="15" t="s">
        <v>197</v>
      </c>
      <c r="D18" s="20">
        <v>1.23E-2</v>
      </c>
    </row>
    <row r="19" spans="1:4" s="6" customFormat="1" ht="16.5" x14ac:dyDescent="0.25">
      <c r="A19" s="54">
        <v>3</v>
      </c>
      <c r="B19" s="55" t="s">
        <v>4</v>
      </c>
      <c r="C19" s="56"/>
      <c r="D19" s="8" t="s">
        <v>252</v>
      </c>
    </row>
    <row r="20" spans="1:4" ht="25.5" x14ac:dyDescent="0.2">
      <c r="A20" s="13" t="s">
        <v>82</v>
      </c>
      <c r="B20" s="7" t="s">
        <v>189</v>
      </c>
      <c r="C20" s="7" t="s">
        <v>203</v>
      </c>
      <c r="D20" s="48">
        <v>0</v>
      </c>
    </row>
    <row r="21" spans="1:4" x14ac:dyDescent="0.2">
      <c r="A21" s="13" t="s">
        <v>83</v>
      </c>
      <c r="B21" s="7" t="s">
        <v>221</v>
      </c>
      <c r="C21" s="7" t="s">
        <v>131</v>
      </c>
      <c r="D21" s="48">
        <v>0</v>
      </c>
    </row>
    <row r="22" spans="1:4" ht="15.75" x14ac:dyDescent="0.2">
      <c r="A22" s="57">
        <v>4</v>
      </c>
      <c r="B22" s="58" t="s">
        <v>6</v>
      </c>
      <c r="C22" s="7"/>
      <c r="D22" s="8"/>
    </row>
    <row r="23" spans="1:4" ht="63.75" x14ac:dyDescent="0.2">
      <c r="A23" s="13" t="s">
        <v>84</v>
      </c>
      <c r="B23" s="7" t="s">
        <v>128</v>
      </c>
      <c r="C23" s="12" t="s">
        <v>217</v>
      </c>
      <c r="D23" s="21">
        <f>(134229.89+899431.27)/22352785.81</f>
        <v>4.6243057522502164E-2</v>
      </c>
    </row>
    <row r="24" spans="1:4" ht="76.5" x14ac:dyDescent="0.2">
      <c r="A24" s="13" t="s">
        <v>153</v>
      </c>
      <c r="B24" s="7" t="s">
        <v>222</v>
      </c>
      <c r="C24" s="10" t="s">
        <v>232</v>
      </c>
      <c r="D24" s="9" t="s">
        <v>253</v>
      </c>
    </row>
    <row r="25" spans="1:4" ht="89.25" x14ac:dyDescent="0.2">
      <c r="A25" s="13" t="s">
        <v>154</v>
      </c>
      <c r="B25" s="10" t="s">
        <v>223</v>
      </c>
      <c r="C25" s="10" t="s">
        <v>233</v>
      </c>
      <c r="D25" s="21">
        <f>5336/(134229.89+899431.27)</f>
        <v>5.1622332409200708E-3</v>
      </c>
    </row>
    <row r="26" spans="1:4" ht="15.75" x14ac:dyDescent="0.2">
      <c r="A26" s="57">
        <v>5</v>
      </c>
      <c r="B26" s="58" t="s">
        <v>80</v>
      </c>
      <c r="C26" s="14"/>
      <c r="D26" s="18"/>
    </row>
    <row r="27" spans="1:4" ht="25.5" x14ac:dyDescent="0.2">
      <c r="A27" s="13" t="s">
        <v>86</v>
      </c>
      <c r="B27" s="7" t="s">
        <v>137</v>
      </c>
      <c r="C27" s="10" t="s">
        <v>135</v>
      </c>
      <c r="D27" s="50">
        <v>0</v>
      </c>
    </row>
    <row r="28" spans="1:4" ht="25.5" x14ac:dyDescent="0.2">
      <c r="A28" s="13" t="s">
        <v>193</v>
      </c>
      <c r="B28" s="7" t="s">
        <v>132</v>
      </c>
      <c r="C28" s="7" t="s">
        <v>95</v>
      </c>
      <c r="D28" s="50">
        <v>0</v>
      </c>
    </row>
    <row r="29" spans="1:4" ht="25.5" x14ac:dyDescent="0.2">
      <c r="A29" s="13" t="s">
        <v>194</v>
      </c>
      <c r="B29" s="7" t="s">
        <v>94</v>
      </c>
      <c r="C29" s="7" t="s">
        <v>96</v>
      </c>
      <c r="D29" s="50">
        <v>0</v>
      </c>
    </row>
    <row r="30" spans="1:4" ht="15.75" x14ac:dyDescent="0.2">
      <c r="A30" s="57">
        <v>6</v>
      </c>
      <c r="B30" s="58" t="s">
        <v>3</v>
      </c>
      <c r="C30" s="14"/>
      <c r="D30" s="18"/>
    </row>
    <row r="31" spans="1:4" ht="25.5" x14ac:dyDescent="0.2">
      <c r="A31" s="13" t="s">
        <v>87</v>
      </c>
      <c r="B31" s="7" t="s">
        <v>136</v>
      </c>
      <c r="C31" s="10" t="s">
        <v>133</v>
      </c>
      <c r="D31" s="20">
        <v>9.74E-2</v>
      </c>
    </row>
    <row r="32" spans="1:4" ht="25.5" x14ac:dyDescent="0.2">
      <c r="A32" s="13" t="s">
        <v>88</v>
      </c>
      <c r="B32" s="7" t="s">
        <v>147</v>
      </c>
      <c r="C32" s="10" t="s">
        <v>204</v>
      </c>
      <c r="D32" s="51">
        <f>1388227.88/(1667185.48+564997.69+745004-874351.12)</f>
        <v>0.66016933654908572</v>
      </c>
    </row>
    <row r="33" spans="1:4" ht="25.5" x14ac:dyDescent="0.2">
      <c r="A33" s="13" t="s">
        <v>89</v>
      </c>
      <c r="B33" s="7" t="s">
        <v>148</v>
      </c>
      <c r="C33" s="10" t="s">
        <v>205</v>
      </c>
      <c r="D33" s="52">
        <v>0</v>
      </c>
    </row>
    <row r="34" spans="1:4" ht="51" x14ac:dyDescent="0.2">
      <c r="A34" s="13" t="s">
        <v>121</v>
      </c>
      <c r="B34" s="7" t="s">
        <v>146</v>
      </c>
      <c r="C34" s="10" t="s">
        <v>206</v>
      </c>
      <c r="D34" s="52">
        <v>0</v>
      </c>
    </row>
    <row r="35" spans="1:4" ht="15.75" x14ac:dyDescent="0.2">
      <c r="A35" s="57">
        <v>7</v>
      </c>
      <c r="B35" s="66" t="s">
        <v>159</v>
      </c>
      <c r="C35" s="67"/>
      <c r="D35" s="68"/>
    </row>
    <row r="36" spans="1:4" ht="25.5" x14ac:dyDescent="0.2">
      <c r="A36" s="13" t="s">
        <v>90</v>
      </c>
      <c r="B36" s="7" t="s">
        <v>110</v>
      </c>
      <c r="C36" s="10" t="s">
        <v>113</v>
      </c>
      <c r="D36" s="53">
        <v>0.93110000000000004</v>
      </c>
    </row>
    <row r="37" spans="1:4" ht="38.25" x14ac:dyDescent="0.2">
      <c r="A37" s="13" t="s">
        <v>91</v>
      </c>
      <c r="B37" s="7" t="s">
        <v>111</v>
      </c>
      <c r="C37" s="10" t="s">
        <v>115</v>
      </c>
      <c r="D37" s="53">
        <v>0.9929</v>
      </c>
    </row>
    <row r="38" spans="1:4" ht="38.25" x14ac:dyDescent="0.2">
      <c r="A38" s="13" t="s">
        <v>97</v>
      </c>
      <c r="B38" s="7" t="s">
        <v>234</v>
      </c>
      <c r="C38" s="10" t="s">
        <v>114</v>
      </c>
      <c r="D38" s="50">
        <v>0</v>
      </c>
    </row>
    <row r="39" spans="1:4" ht="25.5" x14ac:dyDescent="0.2">
      <c r="A39" s="13" t="s">
        <v>107</v>
      </c>
      <c r="B39" s="7" t="s">
        <v>235</v>
      </c>
      <c r="C39" s="10" t="s">
        <v>242</v>
      </c>
      <c r="D39" s="53">
        <v>0.999</v>
      </c>
    </row>
    <row r="40" spans="1:4" ht="25.5" x14ac:dyDescent="0.2">
      <c r="A40" s="13" t="s">
        <v>119</v>
      </c>
      <c r="B40" s="7" t="s">
        <v>129</v>
      </c>
      <c r="C40" s="10" t="s">
        <v>243</v>
      </c>
      <c r="D40" s="50">
        <v>0</v>
      </c>
    </row>
    <row r="41" spans="1:4" ht="38.25" x14ac:dyDescent="0.2">
      <c r="A41" s="13" t="s">
        <v>120</v>
      </c>
      <c r="B41" s="7" t="s">
        <v>130</v>
      </c>
      <c r="C41" s="10" t="s">
        <v>244</v>
      </c>
      <c r="D41" s="50">
        <v>0</v>
      </c>
    </row>
    <row r="42" spans="1:4" ht="15.75" x14ac:dyDescent="0.2">
      <c r="A42" s="57">
        <v>8</v>
      </c>
      <c r="B42" s="66" t="s">
        <v>109</v>
      </c>
      <c r="C42" s="67"/>
      <c r="D42" s="68"/>
    </row>
    <row r="43" spans="1:4" ht="51" x14ac:dyDescent="0.2">
      <c r="A43" s="13" t="s">
        <v>92</v>
      </c>
      <c r="B43" s="7" t="s">
        <v>116</v>
      </c>
      <c r="C43" s="10" t="s">
        <v>134</v>
      </c>
      <c r="D43" s="53">
        <v>0.88700000000000001</v>
      </c>
    </row>
    <row r="44" spans="1:4" ht="51" x14ac:dyDescent="0.2">
      <c r="A44" s="13" t="s">
        <v>122</v>
      </c>
      <c r="B44" s="7" t="s">
        <v>236</v>
      </c>
      <c r="C44" s="10" t="s">
        <v>151</v>
      </c>
      <c r="D44" s="53">
        <v>0.87619999999999998</v>
      </c>
    </row>
    <row r="45" spans="1:4" ht="140.25" x14ac:dyDescent="0.2">
      <c r="A45" s="13" t="s">
        <v>123</v>
      </c>
      <c r="B45" s="7" t="s">
        <v>118</v>
      </c>
      <c r="C45" s="10" t="s">
        <v>216</v>
      </c>
      <c r="D45" s="53">
        <v>0.98839999999999995</v>
      </c>
    </row>
    <row r="46" spans="1:4" ht="140.25" x14ac:dyDescent="0.2">
      <c r="A46" s="13" t="s">
        <v>124</v>
      </c>
      <c r="B46" s="7" t="s">
        <v>117</v>
      </c>
      <c r="C46" s="10" t="s">
        <v>237</v>
      </c>
      <c r="D46" s="53">
        <v>0.99839999999999995</v>
      </c>
    </row>
    <row r="47" spans="1:4" ht="38.25" x14ac:dyDescent="0.2">
      <c r="A47" s="13" t="s">
        <v>125</v>
      </c>
      <c r="B47" s="7" t="s">
        <v>160</v>
      </c>
      <c r="C47" s="10" t="s">
        <v>254</v>
      </c>
      <c r="D47" s="9">
        <v>-15.95</v>
      </c>
    </row>
    <row r="48" spans="1:4" ht="15.75" x14ac:dyDescent="0.2">
      <c r="A48" s="57">
        <v>9</v>
      </c>
      <c r="B48" s="66" t="s">
        <v>5</v>
      </c>
      <c r="C48" s="67"/>
      <c r="D48" s="68"/>
    </row>
    <row r="49" spans="1:4" x14ac:dyDescent="0.2">
      <c r="A49" s="13" t="s">
        <v>99</v>
      </c>
      <c r="B49" s="7" t="s">
        <v>2</v>
      </c>
      <c r="C49" s="7" t="s">
        <v>245</v>
      </c>
      <c r="D49" s="50">
        <v>0</v>
      </c>
    </row>
    <row r="50" spans="1:4" ht="25.5" x14ac:dyDescent="0.2">
      <c r="A50" s="13" t="s">
        <v>100</v>
      </c>
      <c r="B50" s="7" t="s">
        <v>106</v>
      </c>
      <c r="C50" s="10" t="s">
        <v>246</v>
      </c>
      <c r="D50" s="50">
        <v>0</v>
      </c>
    </row>
    <row r="51" spans="1:4" ht="89.25" x14ac:dyDescent="0.2">
      <c r="A51" s="13" t="s">
        <v>101</v>
      </c>
      <c r="B51" s="7" t="s">
        <v>103</v>
      </c>
      <c r="C51" s="10" t="s">
        <v>247</v>
      </c>
      <c r="D51" s="50">
        <v>0</v>
      </c>
    </row>
    <row r="52" spans="1:4" ht="15.75" x14ac:dyDescent="0.2">
      <c r="A52" s="57">
        <v>10</v>
      </c>
      <c r="B52" s="66" t="s">
        <v>139</v>
      </c>
      <c r="C52" s="67"/>
      <c r="D52" s="68"/>
    </row>
    <row r="53" spans="1:4" x14ac:dyDescent="0.2">
      <c r="A53" s="13" t="s">
        <v>102</v>
      </c>
      <c r="B53" s="7" t="s">
        <v>141</v>
      </c>
      <c r="C53" s="10" t="s">
        <v>177</v>
      </c>
      <c r="D53" s="51">
        <f>1724960.12/7283721.07</f>
        <v>0.23682402214778936</v>
      </c>
    </row>
    <row r="54" spans="1:4" x14ac:dyDescent="0.2">
      <c r="A54" s="13" t="s">
        <v>104</v>
      </c>
      <c r="B54" s="7" t="s">
        <v>142</v>
      </c>
      <c r="C54" s="10" t="s">
        <v>178</v>
      </c>
      <c r="D54" s="51">
        <f>190289.2/7283721.07</f>
        <v>2.6125272806472255E-2</v>
      </c>
    </row>
    <row r="55" spans="1:4" x14ac:dyDescent="0.2">
      <c r="A55" s="13" t="s">
        <v>105</v>
      </c>
      <c r="B55" s="7" t="s">
        <v>143</v>
      </c>
      <c r="C55" s="10" t="s">
        <v>179</v>
      </c>
      <c r="D55" s="51">
        <f>4862456.4/7283721.07</f>
        <v>0.66757861171089572</v>
      </c>
    </row>
    <row r="56" spans="1:4" x14ac:dyDescent="0.2">
      <c r="A56" s="13" t="s">
        <v>166</v>
      </c>
      <c r="B56" s="7" t="s">
        <v>144</v>
      </c>
      <c r="C56" s="10" t="s">
        <v>180</v>
      </c>
      <c r="D56" s="51">
        <f>506015.35/7283721.07</f>
        <v>6.9472093334842652E-2</v>
      </c>
    </row>
    <row r="57" spans="1:4" ht="15.75" x14ac:dyDescent="0.2">
      <c r="A57" s="57">
        <v>11</v>
      </c>
      <c r="B57" s="66" t="s">
        <v>1</v>
      </c>
      <c r="C57" s="67"/>
      <c r="D57" s="68"/>
    </row>
    <row r="58" spans="1:4" ht="25.5" x14ac:dyDescent="0.2">
      <c r="A58" s="13" t="s">
        <v>126</v>
      </c>
      <c r="B58" s="7" t="s">
        <v>152</v>
      </c>
      <c r="C58" s="10" t="s">
        <v>249</v>
      </c>
      <c r="D58" s="50">
        <v>0</v>
      </c>
    </row>
    <row r="59" spans="1:4" ht="25.5" x14ac:dyDescent="0.2">
      <c r="A59" s="13" t="s">
        <v>155</v>
      </c>
      <c r="B59" s="7" t="s">
        <v>112</v>
      </c>
      <c r="C59" s="10" t="s">
        <v>250</v>
      </c>
      <c r="D59" s="50">
        <v>0</v>
      </c>
    </row>
    <row r="60" spans="1:4" x14ac:dyDescent="0.2">
      <c r="A60" s="13" t="s">
        <v>156</v>
      </c>
      <c r="B60" s="7" t="s">
        <v>98</v>
      </c>
      <c r="C60" s="10" t="s">
        <v>238</v>
      </c>
      <c r="D60" s="50">
        <v>0</v>
      </c>
    </row>
    <row r="61" spans="1:4" ht="25.5" x14ac:dyDescent="0.2">
      <c r="A61" s="13" t="s">
        <v>157</v>
      </c>
      <c r="B61" s="7" t="s">
        <v>78</v>
      </c>
      <c r="C61" s="10" t="s">
        <v>315</v>
      </c>
      <c r="D61" s="50">
        <v>0</v>
      </c>
    </row>
    <row r="62" spans="1:4" ht="15.75" x14ac:dyDescent="0.2">
      <c r="A62" s="57">
        <v>12</v>
      </c>
      <c r="B62" s="66" t="s">
        <v>0</v>
      </c>
      <c r="C62" s="67"/>
      <c r="D62" s="68"/>
    </row>
    <row r="63" spans="1:4" x14ac:dyDescent="0.2">
      <c r="A63" s="13" t="s">
        <v>127</v>
      </c>
      <c r="B63" s="7" t="s">
        <v>161</v>
      </c>
      <c r="C63" s="7" t="s">
        <v>239</v>
      </c>
      <c r="D63" s="50">
        <v>0</v>
      </c>
    </row>
    <row r="64" spans="1:4" x14ac:dyDescent="0.2">
      <c r="A64" s="13" t="s">
        <v>209</v>
      </c>
      <c r="B64" s="7" t="s">
        <v>207</v>
      </c>
      <c r="C64" s="7" t="s">
        <v>240</v>
      </c>
      <c r="D64" s="50">
        <v>0</v>
      </c>
    </row>
    <row r="65" spans="1:4" ht="25.5" x14ac:dyDescent="0.2">
      <c r="A65" s="13" t="s">
        <v>210</v>
      </c>
      <c r="B65" s="7" t="s">
        <v>208</v>
      </c>
      <c r="C65" s="7" t="s">
        <v>241</v>
      </c>
      <c r="D65" s="50">
        <v>0</v>
      </c>
    </row>
    <row r="66" spans="1:4" ht="16.5" x14ac:dyDescent="0.2">
      <c r="A66" s="59">
        <v>13</v>
      </c>
      <c r="B66" s="63" t="s">
        <v>199</v>
      </c>
      <c r="C66" s="63"/>
      <c r="D66" s="64"/>
    </row>
    <row r="67" spans="1:4" s="5" customFormat="1" ht="89.25" x14ac:dyDescent="0.2">
      <c r="A67" s="13" t="s">
        <v>158</v>
      </c>
      <c r="B67" s="7" t="s">
        <v>202</v>
      </c>
      <c r="C67" s="10" t="s">
        <v>251</v>
      </c>
      <c r="D67" s="50">
        <v>1</v>
      </c>
    </row>
    <row r="68" spans="1:4" ht="15.75" x14ac:dyDescent="0.2">
      <c r="A68" s="57">
        <v>14</v>
      </c>
      <c r="B68" s="66" t="s">
        <v>192</v>
      </c>
      <c r="C68" s="67"/>
      <c r="D68" s="68"/>
    </row>
    <row r="69" spans="1:4" ht="38.25" x14ac:dyDescent="0.2">
      <c r="A69" s="13" t="s">
        <v>200</v>
      </c>
      <c r="B69" s="7" t="s">
        <v>191</v>
      </c>
      <c r="C69" s="10" t="s">
        <v>219</v>
      </c>
      <c r="D69" s="21">
        <f>5015899.09/22963858.94</f>
        <v>0.21842579259459602</v>
      </c>
    </row>
    <row r="70" spans="1:4" ht="25.5" x14ac:dyDescent="0.2">
      <c r="A70" s="13" t="s">
        <v>201</v>
      </c>
      <c r="B70" s="7" t="s">
        <v>190</v>
      </c>
      <c r="C70" s="10" t="s">
        <v>220</v>
      </c>
      <c r="D70" s="21">
        <f>5015899.09/22352785.81</f>
        <v>0.22439704530054727</v>
      </c>
    </row>
    <row r="71" spans="1:4" x14ac:dyDescent="0.2">
      <c r="A71" s="74" t="s">
        <v>224</v>
      </c>
      <c r="B71" s="74"/>
      <c r="C71" s="74"/>
      <c r="D71" s="74"/>
    </row>
    <row r="72" spans="1:4" x14ac:dyDescent="0.2">
      <c r="A72" s="73" t="s">
        <v>225</v>
      </c>
      <c r="B72" s="73"/>
      <c r="C72" s="73"/>
      <c r="D72" s="73"/>
    </row>
    <row r="73" spans="1:4" x14ac:dyDescent="0.2">
      <c r="A73" s="65" t="s">
        <v>226</v>
      </c>
      <c r="B73" s="65"/>
      <c r="C73" s="65"/>
      <c r="D73" s="65"/>
    </row>
    <row r="74" spans="1:4" x14ac:dyDescent="0.2">
      <c r="A74" s="65" t="s">
        <v>140</v>
      </c>
      <c r="B74" s="65"/>
      <c r="C74" s="65"/>
      <c r="D74" s="65"/>
    </row>
    <row r="75" spans="1:4" s="60" customFormat="1" x14ac:dyDescent="0.2">
      <c r="A75" s="65" t="s">
        <v>185</v>
      </c>
      <c r="B75" s="65"/>
      <c r="C75" s="65"/>
      <c r="D75" s="65"/>
    </row>
    <row r="76" spans="1:4" x14ac:dyDescent="0.2">
      <c r="A76" s="65" t="s">
        <v>186</v>
      </c>
      <c r="B76" s="65"/>
      <c r="C76" s="65"/>
      <c r="D76" s="65"/>
    </row>
    <row r="77" spans="1:4" x14ac:dyDescent="0.2">
      <c r="A77" s="65" t="s">
        <v>187</v>
      </c>
      <c r="B77" s="65"/>
      <c r="C77" s="65"/>
      <c r="D77" s="65"/>
    </row>
    <row r="78" spans="1:4" x14ac:dyDescent="0.2">
      <c r="A78" s="65" t="s">
        <v>188</v>
      </c>
      <c r="B78" s="65"/>
      <c r="C78" s="65"/>
      <c r="D78" s="65"/>
    </row>
    <row r="79" spans="1:4" x14ac:dyDescent="0.2">
      <c r="A79" s="73" t="s">
        <v>198</v>
      </c>
      <c r="B79" s="73"/>
      <c r="C79" s="73"/>
      <c r="D79" s="73"/>
    </row>
    <row r="81" spans="1:4" ht="72" customHeight="1" x14ac:dyDescent="0.2">
      <c r="A81" s="75" t="s">
        <v>307</v>
      </c>
      <c r="B81" s="75"/>
      <c r="C81" s="75"/>
      <c r="D81" s="75"/>
    </row>
  </sheetData>
  <mergeCells count="24">
    <mergeCell ref="A79:D79"/>
    <mergeCell ref="A78:D78"/>
    <mergeCell ref="B57:D57"/>
    <mergeCell ref="B35:D35"/>
    <mergeCell ref="A77:D77"/>
    <mergeCell ref="A81:D81"/>
    <mergeCell ref="A5:D5"/>
    <mergeCell ref="B68:D68"/>
    <mergeCell ref="A74:D74"/>
    <mergeCell ref="A75:D75"/>
    <mergeCell ref="A76:D76"/>
    <mergeCell ref="B48:D48"/>
    <mergeCell ref="A72:D72"/>
    <mergeCell ref="A71:D71"/>
    <mergeCell ref="A2:D2"/>
    <mergeCell ref="B8:D8"/>
    <mergeCell ref="A73:D73"/>
    <mergeCell ref="B62:D62"/>
    <mergeCell ref="B42:D42"/>
    <mergeCell ref="B66:D66"/>
    <mergeCell ref="B52:D52"/>
    <mergeCell ref="A7:B7"/>
    <mergeCell ref="A3:D3"/>
    <mergeCell ref="A4:D4"/>
  </mergeCells>
  <printOptions horizontalCentered="1"/>
  <pageMargins left="0.78740157480314965" right="0.78740157480314965" top="0.39370078740157483" bottom="0.19685039370078741" header="0.51181102362204722" footer="0.51181102362204722"/>
  <pageSetup paperSize="9" scale="81" fitToHeight="0" orientation="landscape" r:id="rId1"/>
  <rowBreaks count="3" manualBreakCount="3">
    <brk id="24" max="3" man="1"/>
    <brk id="41" max="3" man="1"/>
    <brk id="5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BE77D-8A4E-4080-8CC7-911A4E006F11}">
  <sheetPr>
    <tabColor theme="0"/>
  </sheetPr>
  <dimension ref="A1:J24"/>
  <sheetViews>
    <sheetView zoomScaleNormal="100" workbookViewId="0">
      <selection activeCell="H32" sqref="H32"/>
    </sheetView>
  </sheetViews>
  <sheetFormatPr defaultRowHeight="12.75" x14ac:dyDescent="0.2"/>
  <cols>
    <col min="1" max="1" width="9.7109375" customWidth="1"/>
    <col min="2" max="2" width="45.5703125" customWidth="1"/>
    <col min="3" max="3" width="15.140625" customWidth="1"/>
    <col min="4" max="4" width="14.5703125" customWidth="1"/>
    <col min="5" max="5" width="12" customWidth="1"/>
    <col min="6" max="7" width="17.7109375" customWidth="1"/>
    <col min="8" max="9" width="14.28515625" customWidth="1"/>
    <col min="10" max="10" width="16.7109375" customWidth="1"/>
  </cols>
  <sheetData>
    <row r="1" spans="1:10" x14ac:dyDescent="0.2">
      <c r="A1" s="24"/>
      <c r="B1" s="24"/>
      <c r="C1" s="24"/>
      <c r="D1" s="24"/>
      <c r="E1" s="24"/>
      <c r="F1" s="24"/>
      <c r="G1" s="24"/>
      <c r="H1" s="41" t="s">
        <v>252</v>
      </c>
      <c r="I1" s="22"/>
      <c r="J1" s="23" t="s">
        <v>196</v>
      </c>
    </row>
    <row r="2" spans="1:10" ht="40.5" customHeight="1" x14ac:dyDescent="0.2">
      <c r="A2" s="76" t="s">
        <v>311</v>
      </c>
      <c r="B2" s="76"/>
      <c r="C2" s="76"/>
      <c r="D2" s="76"/>
      <c r="E2" s="76"/>
      <c r="F2" s="76"/>
      <c r="G2" s="76"/>
      <c r="H2" s="76"/>
      <c r="I2" s="76"/>
      <c r="J2" s="76"/>
    </row>
    <row r="3" spans="1:10" x14ac:dyDescent="0.2">
      <c r="A3" s="22"/>
      <c r="B3" s="22"/>
      <c r="C3" s="22"/>
      <c r="D3" s="22"/>
      <c r="E3" s="22"/>
      <c r="F3" s="22"/>
      <c r="G3" s="22"/>
      <c r="H3" s="22"/>
      <c r="I3" s="22"/>
      <c r="J3" s="22"/>
    </row>
    <row r="4" spans="1:10" ht="12.75" customHeight="1" x14ac:dyDescent="0.2">
      <c r="A4" s="79" t="s">
        <v>298</v>
      </c>
      <c r="B4" s="78" t="s">
        <v>299</v>
      </c>
      <c r="C4" s="78" t="s">
        <v>300</v>
      </c>
      <c r="D4" s="78"/>
      <c r="E4" s="80"/>
      <c r="F4" s="77" t="s">
        <v>167</v>
      </c>
      <c r="G4" s="77"/>
      <c r="H4" s="77"/>
      <c r="I4" s="77"/>
      <c r="J4" s="77"/>
    </row>
    <row r="5" spans="1:10" ht="108" x14ac:dyDescent="0.2">
      <c r="A5" s="79"/>
      <c r="B5" s="78"/>
      <c r="C5" s="25" t="s">
        <v>65</v>
      </c>
      <c r="D5" s="25" t="s">
        <v>66</v>
      </c>
      <c r="E5" s="26" t="s">
        <v>301</v>
      </c>
      <c r="F5" s="27" t="s">
        <v>168</v>
      </c>
      <c r="G5" s="27" t="s">
        <v>170</v>
      </c>
      <c r="H5" s="27" t="s">
        <v>171</v>
      </c>
      <c r="I5" s="27" t="s">
        <v>169</v>
      </c>
      <c r="J5" s="27" t="s">
        <v>302</v>
      </c>
    </row>
    <row r="6" spans="1:10" ht="19.149999999999999" customHeight="1" x14ac:dyDescent="0.2">
      <c r="A6" s="28" t="s">
        <v>32</v>
      </c>
      <c r="B6" s="29" t="s">
        <v>33</v>
      </c>
      <c r="C6" s="29"/>
      <c r="D6" s="29"/>
      <c r="E6" s="30"/>
      <c r="F6" s="31"/>
      <c r="G6" s="31"/>
      <c r="H6" s="31"/>
      <c r="I6" s="31"/>
      <c r="J6" s="31"/>
    </row>
    <row r="7" spans="1:10" ht="28.15" customHeight="1" x14ac:dyDescent="0.2">
      <c r="A7" s="32" t="s">
        <v>34</v>
      </c>
      <c r="B7" s="33" t="s">
        <v>35</v>
      </c>
      <c r="C7" s="34">
        <v>0.72924642481597501</v>
      </c>
      <c r="D7" s="34">
        <v>0.72515320244120396</v>
      </c>
      <c r="E7" s="35">
        <v>0.76664236510201</v>
      </c>
      <c r="F7" s="36">
        <v>1</v>
      </c>
      <c r="G7" s="36">
        <v>1</v>
      </c>
      <c r="H7" s="36">
        <v>0.99612092336509395</v>
      </c>
      <c r="I7" s="36">
        <v>0.99611649388908197</v>
      </c>
      <c r="J7" s="36">
        <v>1</v>
      </c>
    </row>
    <row r="8" spans="1:10" ht="28.15" customHeight="1" x14ac:dyDescent="0.2">
      <c r="A8" s="32" t="s">
        <v>36</v>
      </c>
      <c r="B8" s="33" t="s">
        <v>37</v>
      </c>
      <c r="C8" s="34">
        <v>1.7804428868384799E-4</v>
      </c>
      <c r="D8" s="34">
        <v>1.7658746116388599E-4</v>
      </c>
      <c r="E8" s="35">
        <v>1.8602562522131101E-4</v>
      </c>
      <c r="F8" s="36">
        <v>1</v>
      </c>
      <c r="G8" s="36">
        <v>1</v>
      </c>
      <c r="H8" s="36">
        <v>1</v>
      </c>
      <c r="I8" s="36">
        <v>1</v>
      </c>
      <c r="J8" s="36">
        <v>0</v>
      </c>
    </row>
    <row r="9" spans="1:10" ht="21" customHeight="1" x14ac:dyDescent="0.2">
      <c r="A9" s="28" t="s">
        <v>303</v>
      </c>
      <c r="B9" s="37" t="s">
        <v>38</v>
      </c>
      <c r="C9" s="38">
        <v>0.72942446910465897</v>
      </c>
      <c r="D9" s="38">
        <v>0.72532978990236796</v>
      </c>
      <c r="E9" s="39">
        <v>0.76682839072723197</v>
      </c>
      <c r="F9" s="40">
        <v>1</v>
      </c>
      <c r="G9" s="40">
        <v>1</v>
      </c>
      <c r="H9" s="40">
        <v>0.99612186332090102</v>
      </c>
      <c r="I9" s="40">
        <v>0.99611743599250502</v>
      </c>
      <c r="J9" s="40">
        <v>1</v>
      </c>
    </row>
    <row r="10" spans="1:10" ht="21" customHeight="1" x14ac:dyDescent="0.2">
      <c r="A10" s="28" t="s">
        <v>39</v>
      </c>
      <c r="B10" s="29" t="s">
        <v>40</v>
      </c>
      <c r="C10" s="29"/>
      <c r="D10" s="29"/>
      <c r="E10" s="30"/>
      <c r="F10" s="31"/>
      <c r="G10" s="31"/>
      <c r="H10" s="31"/>
      <c r="I10" s="31"/>
      <c r="J10" s="31"/>
    </row>
    <row r="11" spans="1:10" ht="28.15" customHeight="1" x14ac:dyDescent="0.2">
      <c r="A11" s="32" t="s">
        <v>41</v>
      </c>
      <c r="B11" s="33" t="s">
        <v>42</v>
      </c>
      <c r="C11" s="34">
        <v>6.4743377703217498E-5</v>
      </c>
      <c r="D11" s="34">
        <v>6.4213622241413197E-5</v>
      </c>
      <c r="E11" s="35">
        <v>1.4281322539603901E-4</v>
      </c>
      <c r="F11" s="36">
        <v>1</v>
      </c>
      <c r="G11" s="36">
        <v>1</v>
      </c>
      <c r="H11" s="36">
        <v>0.98687473208301502</v>
      </c>
      <c r="I11" s="36">
        <v>0.98687473208301502</v>
      </c>
      <c r="J11" s="36">
        <v>0</v>
      </c>
    </row>
    <row r="12" spans="1:10" ht="28.15" customHeight="1" x14ac:dyDescent="0.2">
      <c r="A12" s="32" t="s">
        <v>43</v>
      </c>
      <c r="B12" s="33" t="s">
        <v>44</v>
      </c>
      <c r="C12" s="34">
        <v>3.23716888516087E-6</v>
      </c>
      <c r="D12" s="34">
        <v>3.21068111207066E-6</v>
      </c>
      <c r="E12" s="35">
        <v>0</v>
      </c>
      <c r="F12" s="36">
        <v>1</v>
      </c>
      <c r="G12" s="36">
        <v>1</v>
      </c>
      <c r="H12" s="36">
        <v>0</v>
      </c>
      <c r="I12" s="36">
        <v>0</v>
      </c>
      <c r="J12" s="36">
        <v>0</v>
      </c>
    </row>
    <row r="13" spans="1:10" ht="21" customHeight="1" x14ac:dyDescent="0.2">
      <c r="A13" s="32" t="s">
        <v>45</v>
      </c>
      <c r="B13" s="33" t="s">
        <v>46</v>
      </c>
      <c r="C13" s="34">
        <v>6.4743377703217503E-7</v>
      </c>
      <c r="D13" s="34">
        <v>1.0723572172520401E-3</v>
      </c>
      <c r="E13" s="35">
        <v>1.12899560757951E-3</v>
      </c>
      <c r="F13" s="36">
        <v>1</v>
      </c>
      <c r="G13" s="36">
        <v>1</v>
      </c>
      <c r="H13" s="36">
        <v>1</v>
      </c>
      <c r="I13" s="36">
        <v>1</v>
      </c>
      <c r="J13" s="36">
        <v>0</v>
      </c>
    </row>
    <row r="14" spans="1:10" ht="21" customHeight="1" x14ac:dyDescent="0.2">
      <c r="A14" s="32" t="s">
        <v>47</v>
      </c>
      <c r="B14" s="33" t="s">
        <v>48</v>
      </c>
      <c r="C14" s="34">
        <v>7.16877523956646E-3</v>
      </c>
      <c r="D14" s="34">
        <v>6.4658654750357298E-3</v>
      </c>
      <c r="E14" s="35">
        <v>8.6027489502481808E-3</v>
      </c>
      <c r="F14" s="36">
        <v>1</v>
      </c>
      <c r="G14" s="36">
        <v>1</v>
      </c>
      <c r="H14" s="36">
        <v>0.80478579245721804</v>
      </c>
      <c r="I14" s="36">
        <v>0.77200868481728102</v>
      </c>
      <c r="J14" s="36">
        <v>0.97268106990332004</v>
      </c>
    </row>
    <row r="15" spans="1:10" ht="21" customHeight="1" x14ac:dyDescent="0.2">
      <c r="A15" s="28" t="s">
        <v>304</v>
      </c>
      <c r="B15" s="37" t="s">
        <v>49</v>
      </c>
      <c r="C15" s="38">
        <v>7.2374032199318704E-3</v>
      </c>
      <c r="D15" s="38">
        <v>7.6056469956412498E-3</v>
      </c>
      <c r="E15" s="39">
        <v>9.8745577832237297E-3</v>
      </c>
      <c r="F15" s="40">
        <v>1</v>
      </c>
      <c r="G15" s="40">
        <v>1</v>
      </c>
      <c r="H15" s="40">
        <v>0.82611176913429896</v>
      </c>
      <c r="I15" s="40">
        <v>0.80118334893592302</v>
      </c>
      <c r="J15" s="40">
        <v>0.97268106990332004</v>
      </c>
    </row>
    <row r="16" spans="1:10" ht="21" customHeight="1" x14ac:dyDescent="0.2">
      <c r="A16" s="28" t="s">
        <v>50</v>
      </c>
      <c r="B16" s="29" t="s">
        <v>51</v>
      </c>
      <c r="C16" s="29"/>
      <c r="D16" s="29"/>
      <c r="E16" s="30"/>
      <c r="F16" s="31"/>
      <c r="G16" s="31"/>
      <c r="H16" s="31"/>
      <c r="I16" s="31"/>
      <c r="J16" s="31"/>
    </row>
    <row r="17" spans="1:10" ht="21" customHeight="1" x14ac:dyDescent="0.2">
      <c r="A17" s="32" t="s">
        <v>52</v>
      </c>
      <c r="B17" s="33" t="s">
        <v>53</v>
      </c>
      <c r="C17" s="34">
        <v>4.84890995271808E-2</v>
      </c>
      <c r="D17" s="34">
        <v>4.8092342882350703E-2</v>
      </c>
      <c r="E17" s="35">
        <v>5.0662759938227199E-2</v>
      </c>
      <c r="F17" s="36">
        <v>1</v>
      </c>
      <c r="G17" s="36">
        <v>1</v>
      </c>
      <c r="H17" s="36">
        <v>1</v>
      </c>
      <c r="I17" s="36">
        <v>1</v>
      </c>
      <c r="J17" s="36">
        <v>0</v>
      </c>
    </row>
    <row r="18" spans="1:10" ht="21" customHeight="1" x14ac:dyDescent="0.2">
      <c r="A18" s="32" t="s">
        <v>54</v>
      </c>
      <c r="B18" s="33" t="s">
        <v>55</v>
      </c>
      <c r="C18" s="34">
        <v>1.78044288683848E-3</v>
      </c>
      <c r="D18" s="34">
        <v>2.8310232076580802E-3</v>
      </c>
      <c r="E18" s="35">
        <v>2.9823344123616701E-3</v>
      </c>
      <c r="F18" s="36">
        <v>1</v>
      </c>
      <c r="G18" s="36">
        <v>1</v>
      </c>
      <c r="H18" s="36">
        <v>1</v>
      </c>
      <c r="I18" s="36">
        <v>1</v>
      </c>
      <c r="J18" s="36">
        <v>0</v>
      </c>
    </row>
    <row r="19" spans="1:10" ht="21" customHeight="1" x14ac:dyDescent="0.2">
      <c r="A19" s="28" t="s">
        <v>305</v>
      </c>
      <c r="B19" s="37" t="s">
        <v>56</v>
      </c>
      <c r="C19" s="38">
        <v>5.0269542414019298E-2</v>
      </c>
      <c r="D19" s="38">
        <v>5.0923366090008797E-2</v>
      </c>
      <c r="E19" s="39">
        <v>5.3645094350588798E-2</v>
      </c>
      <c r="F19" s="40">
        <v>1</v>
      </c>
      <c r="G19" s="40">
        <v>1</v>
      </c>
      <c r="H19" s="40">
        <v>1</v>
      </c>
      <c r="I19" s="40">
        <v>1</v>
      </c>
      <c r="J19" s="40">
        <v>0</v>
      </c>
    </row>
    <row r="20" spans="1:10" ht="21" customHeight="1" x14ac:dyDescent="0.2">
      <c r="A20" s="28" t="s">
        <v>57</v>
      </c>
      <c r="B20" s="29" t="s">
        <v>58</v>
      </c>
      <c r="C20" s="29"/>
      <c r="D20" s="29"/>
      <c r="E20" s="30"/>
      <c r="F20" s="31"/>
      <c r="G20" s="31"/>
      <c r="H20" s="31"/>
      <c r="I20" s="31"/>
      <c r="J20" s="31"/>
    </row>
    <row r="21" spans="1:10" ht="21" customHeight="1" x14ac:dyDescent="0.2">
      <c r="A21" s="32" t="s">
        <v>59</v>
      </c>
      <c r="B21" s="33" t="s">
        <v>60</v>
      </c>
      <c r="C21" s="34">
        <v>0.21235640810665499</v>
      </c>
      <c r="D21" s="34">
        <v>0.21254523416646301</v>
      </c>
      <c r="E21" s="35">
        <v>0.16812614113804999</v>
      </c>
      <c r="F21" s="36">
        <v>1</v>
      </c>
      <c r="G21" s="36">
        <v>1</v>
      </c>
      <c r="H21" s="36">
        <v>0.99174196156779404</v>
      </c>
      <c r="I21" s="36">
        <v>0.99169287091714897</v>
      </c>
      <c r="J21" s="36">
        <v>1</v>
      </c>
    </row>
    <row r="22" spans="1:10" ht="21" customHeight="1" x14ac:dyDescent="0.2">
      <c r="A22" s="32" t="s">
        <v>61</v>
      </c>
      <c r="B22" s="33" t="s">
        <v>62</v>
      </c>
      <c r="C22" s="34">
        <v>7.1217715473539196E-4</v>
      </c>
      <c r="D22" s="34">
        <v>3.5959628455191398E-3</v>
      </c>
      <c r="E22" s="35">
        <v>1.5258160009061501E-3</v>
      </c>
      <c r="F22" s="36">
        <v>1</v>
      </c>
      <c r="G22" s="36">
        <v>1</v>
      </c>
      <c r="H22" s="36">
        <v>0.98533551141582099</v>
      </c>
      <c r="I22" s="36">
        <v>1</v>
      </c>
      <c r="J22" s="36">
        <v>0</v>
      </c>
    </row>
    <row r="23" spans="1:10" ht="27" customHeight="1" x14ac:dyDescent="0.2">
      <c r="A23" s="28" t="s">
        <v>306</v>
      </c>
      <c r="B23" s="37" t="s">
        <v>63</v>
      </c>
      <c r="C23" s="38">
        <v>0.21306858526139</v>
      </c>
      <c r="D23" s="38">
        <v>0.21614119701198201</v>
      </c>
      <c r="E23" s="39">
        <v>0.16965195713895601</v>
      </c>
      <c r="F23" s="40">
        <v>1</v>
      </c>
      <c r="G23" s="40">
        <v>1</v>
      </c>
      <c r="H23" s="40">
        <v>0.991683835914977</v>
      </c>
      <c r="I23" s="40">
        <v>0.99176758358589701</v>
      </c>
      <c r="J23" s="40">
        <v>0.97778375602402101</v>
      </c>
    </row>
    <row r="24" spans="1:10" ht="21" customHeight="1" x14ac:dyDescent="0.2">
      <c r="A24" s="78" t="s">
        <v>64</v>
      </c>
      <c r="B24" s="78"/>
      <c r="C24" s="38">
        <v>1</v>
      </c>
      <c r="D24" s="38">
        <v>1</v>
      </c>
      <c r="E24" s="39">
        <v>1</v>
      </c>
      <c r="F24" s="40">
        <v>1</v>
      </c>
      <c r="G24" s="40">
        <v>1</v>
      </c>
      <c r="H24" s="40">
        <v>0.99361711006706299</v>
      </c>
      <c r="I24" s="40">
        <v>0.99366286762440303</v>
      </c>
      <c r="J24" s="40">
        <v>0.98082505317102398</v>
      </c>
    </row>
  </sheetData>
  <mergeCells count="6">
    <mergeCell ref="A2:J2"/>
    <mergeCell ref="F4:J4"/>
    <mergeCell ref="A24:B24"/>
    <mergeCell ref="A4:A5"/>
    <mergeCell ref="B4:B5"/>
    <mergeCell ref="C4:E4"/>
  </mergeCells>
  <pageMargins left="0.70866141732283472" right="0.70866141732283472" top="0.74803149606299213" bottom="0.74803149606299213" header="0.31496062992125984" footer="0.31496062992125984"/>
  <pageSetup paperSize="9" scale="74" orientation="landscape" r:id="rId1"/>
  <colBreaks count="1" manualBreakCount="1">
    <brk id="11" max="2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093CE-D144-4835-9DA1-035068C97F71}">
  <sheetPr>
    <tabColor theme="0"/>
    <pageSetUpPr fitToPage="1"/>
  </sheetPr>
  <dimension ref="A1:J51"/>
  <sheetViews>
    <sheetView topLeftCell="A12" zoomScaleNormal="100" workbookViewId="0">
      <selection activeCell="H32" sqref="H32"/>
    </sheetView>
  </sheetViews>
  <sheetFormatPr defaultRowHeight="12.75" x14ac:dyDescent="0.2"/>
  <cols>
    <col min="1" max="1" width="20.42578125" customWidth="1"/>
    <col min="2" max="2" width="7.140625" customWidth="1"/>
    <col min="3" max="3" width="40.42578125" customWidth="1"/>
    <col min="4" max="10" width="17.28515625" customWidth="1"/>
  </cols>
  <sheetData>
    <row r="1" spans="1:10" ht="25.15" customHeight="1" x14ac:dyDescent="0.2">
      <c r="I1" s="83" t="s">
        <v>310</v>
      </c>
      <c r="J1" s="83"/>
    </row>
    <row r="2" spans="1:10" ht="33" customHeight="1" x14ac:dyDescent="0.2">
      <c r="A2" s="84" t="s">
        <v>308</v>
      </c>
      <c r="B2" s="84"/>
      <c r="C2" s="84"/>
      <c r="D2" s="84"/>
      <c r="E2" s="84"/>
      <c r="F2" s="84"/>
      <c r="G2" s="84"/>
      <c r="H2" s="84"/>
      <c r="I2" s="84"/>
      <c r="J2" s="84"/>
    </row>
    <row r="3" spans="1:10" ht="30.6" customHeight="1" x14ac:dyDescent="0.2">
      <c r="A3" s="84"/>
      <c r="B3" s="84"/>
      <c r="C3" s="84"/>
      <c r="D3" s="84"/>
      <c r="E3" s="84"/>
      <c r="F3" s="84"/>
      <c r="G3" s="84"/>
      <c r="H3" s="84"/>
      <c r="I3" s="84"/>
      <c r="J3" s="84"/>
    </row>
    <row r="4" spans="1:10" ht="18" customHeight="1" x14ac:dyDescent="0.2">
      <c r="A4" s="22"/>
      <c r="B4" s="22"/>
      <c r="C4" s="22"/>
      <c r="D4" s="22"/>
      <c r="E4" s="22"/>
      <c r="F4" s="22"/>
      <c r="G4" s="22"/>
      <c r="H4" s="22"/>
      <c r="I4" s="22"/>
      <c r="J4" s="22"/>
    </row>
    <row r="5" spans="1:10" x14ac:dyDescent="0.2">
      <c r="A5" s="85" t="s">
        <v>8</v>
      </c>
      <c r="B5" s="85"/>
      <c r="C5" s="85"/>
      <c r="D5" s="85" t="s">
        <v>255</v>
      </c>
      <c r="E5" s="85"/>
      <c r="F5" s="85"/>
      <c r="G5" s="85"/>
      <c r="H5" s="85"/>
      <c r="I5" s="85"/>
      <c r="J5" s="85"/>
    </row>
    <row r="6" spans="1:10" x14ac:dyDescent="0.2">
      <c r="A6" s="85"/>
      <c r="B6" s="85"/>
      <c r="C6" s="85"/>
      <c r="D6" s="85" t="s">
        <v>67</v>
      </c>
      <c r="E6" s="85"/>
      <c r="F6" s="85" t="s">
        <v>256</v>
      </c>
      <c r="G6" s="85"/>
      <c r="H6" s="85" t="s">
        <v>68</v>
      </c>
      <c r="I6" s="85"/>
      <c r="J6" s="85"/>
    </row>
    <row r="7" spans="1:10" ht="72" x14ac:dyDescent="0.2">
      <c r="A7" s="85"/>
      <c r="B7" s="85"/>
      <c r="C7" s="85"/>
      <c r="D7" s="25" t="s">
        <v>211</v>
      </c>
      <c r="E7" s="25" t="s">
        <v>212</v>
      </c>
      <c r="F7" s="25" t="s">
        <v>211</v>
      </c>
      <c r="G7" s="25" t="s">
        <v>212</v>
      </c>
      <c r="H7" s="25" t="s">
        <v>213</v>
      </c>
      <c r="I7" s="25" t="s">
        <v>214</v>
      </c>
      <c r="J7" s="25" t="s">
        <v>215</v>
      </c>
    </row>
    <row r="8" spans="1:10" ht="23.45" customHeight="1" x14ac:dyDescent="0.2">
      <c r="A8" s="81" t="s">
        <v>257</v>
      </c>
      <c r="B8" s="42" t="s">
        <v>69</v>
      </c>
      <c r="C8" s="43" t="s">
        <v>7</v>
      </c>
      <c r="D8" s="44">
        <v>0.50975704505008801</v>
      </c>
      <c r="E8" s="44">
        <v>0</v>
      </c>
      <c r="F8" s="44">
        <v>0.41423027379010602</v>
      </c>
      <c r="G8" s="44">
        <v>4.1697856183806503E-2</v>
      </c>
      <c r="H8" s="44">
        <v>0.50754476433901097</v>
      </c>
      <c r="I8" s="44">
        <v>4.1697856183806503E-2</v>
      </c>
      <c r="J8" s="44">
        <v>8.8120184436443302E-2</v>
      </c>
    </row>
    <row r="9" spans="1:10" ht="23.45" customHeight="1" x14ac:dyDescent="0.2">
      <c r="A9" s="81"/>
      <c r="B9" s="42" t="s">
        <v>70</v>
      </c>
      <c r="C9" s="43" t="s">
        <v>258</v>
      </c>
      <c r="D9" s="44">
        <v>1.05154511290751E-3</v>
      </c>
      <c r="E9" s="44">
        <v>0</v>
      </c>
      <c r="F9" s="44">
        <v>8.4151188943092699E-4</v>
      </c>
      <c r="G9" s="44">
        <v>0</v>
      </c>
      <c r="H9" s="44">
        <v>5.4422652676563402E-4</v>
      </c>
      <c r="I9" s="44">
        <v>0</v>
      </c>
      <c r="J9" s="44">
        <v>1.88044759611525E-3</v>
      </c>
    </row>
    <row r="10" spans="1:10" ht="31.15" customHeight="1" x14ac:dyDescent="0.2">
      <c r="A10" s="81"/>
      <c r="B10" s="42" t="s">
        <v>71</v>
      </c>
      <c r="C10" s="43" t="s">
        <v>9</v>
      </c>
      <c r="D10" s="44">
        <v>9.55789166159077E-2</v>
      </c>
      <c r="E10" s="44">
        <v>0</v>
      </c>
      <c r="F10" s="44">
        <v>7.5579568436990999E-2</v>
      </c>
      <c r="G10" s="44">
        <v>1.25590282825709E-3</v>
      </c>
      <c r="H10" s="44">
        <v>8.2589015479880901E-2</v>
      </c>
      <c r="I10" s="44">
        <v>1.25590282825709E-3</v>
      </c>
      <c r="J10" s="44">
        <v>5.1083357955312603E-2</v>
      </c>
    </row>
    <row r="11" spans="1:10" ht="23.45" customHeight="1" x14ac:dyDescent="0.2">
      <c r="A11" s="81"/>
      <c r="B11" s="42" t="s">
        <v>72</v>
      </c>
      <c r="C11" s="43" t="s">
        <v>10</v>
      </c>
      <c r="D11" s="44">
        <v>7.8086607749181403E-3</v>
      </c>
      <c r="E11" s="44">
        <v>0</v>
      </c>
      <c r="F11" s="44">
        <v>6.8485220780081296E-3</v>
      </c>
      <c r="G11" s="44">
        <v>0</v>
      </c>
      <c r="H11" s="44">
        <v>8.5217500660510898E-3</v>
      </c>
      <c r="I11" s="44">
        <v>0</v>
      </c>
      <c r="J11" s="44">
        <v>1.0010215935709001E-3</v>
      </c>
    </row>
    <row r="12" spans="1:10" ht="23.45" customHeight="1" x14ac:dyDescent="0.2">
      <c r="A12" s="81"/>
      <c r="B12" s="42" t="s">
        <v>73</v>
      </c>
      <c r="C12" s="43" t="s">
        <v>11</v>
      </c>
      <c r="D12" s="44">
        <v>3.8567459672481499E-2</v>
      </c>
      <c r="E12" s="44">
        <v>0</v>
      </c>
      <c r="F12" s="44">
        <v>2.9503220519581701E-2</v>
      </c>
      <c r="G12" s="44">
        <v>3.5409192042731402E-4</v>
      </c>
      <c r="H12" s="44">
        <v>2.8481093404107202E-2</v>
      </c>
      <c r="I12" s="44">
        <v>3.5409192042731402E-4</v>
      </c>
      <c r="J12" s="44">
        <v>3.30752912987013E-2</v>
      </c>
    </row>
    <row r="13" spans="1:10" ht="23.45" customHeight="1" x14ac:dyDescent="0.2">
      <c r="A13" s="81"/>
      <c r="B13" s="42" t="s">
        <v>75</v>
      </c>
      <c r="C13" s="43" t="s">
        <v>259</v>
      </c>
      <c r="D13" s="44">
        <v>7.14357344037507E-2</v>
      </c>
      <c r="E13" s="44">
        <v>0</v>
      </c>
      <c r="F13" s="44">
        <v>7.2576469844362307E-2</v>
      </c>
      <c r="G13" s="44">
        <v>0.741574542943785</v>
      </c>
      <c r="H13" s="44">
        <v>9.1479137712618799E-2</v>
      </c>
      <c r="I13" s="44">
        <v>0.741574542943785</v>
      </c>
      <c r="J13" s="44">
        <v>6.51651847690488E-3</v>
      </c>
    </row>
    <row r="14" spans="1:10" ht="23.45" customHeight="1" x14ac:dyDescent="0.2">
      <c r="A14" s="81"/>
      <c r="B14" s="42" t="s">
        <v>260</v>
      </c>
      <c r="C14" s="43" t="s">
        <v>12</v>
      </c>
      <c r="D14" s="44">
        <v>4.8029488429345898E-3</v>
      </c>
      <c r="E14" s="44">
        <v>0</v>
      </c>
      <c r="F14" s="44">
        <v>5.45440007240973E-3</v>
      </c>
      <c r="G14" s="44">
        <v>0</v>
      </c>
      <c r="H14" s="44">
        <v>3.37828756688608E-3</v>
      </c>
      <c r="I14" s="44">
        <v>0</v>
      </c>
      <c r="J14" s="44">
        <v>1.27098780876891E-2</v>
      </c>
    </row>
    <row r="15" spans="1:10" ht="23.45" customHeight="1" x14ac:dyDescent="0.2">
      <c r="A15" s="81"/>
      <c r="B15" s="42" t="s">
        <v>261</v>
      </c>
      <c r="C15" s="43" t="s">
        <v>13</v>
      </c>
      <c r="D15" s="44">
        <v>6.5872653624665797E-4</v>
      </c>
      <c r="E15" s="44">
        <v>0</v>
      </c>
      <c r="F15" s="44">
        <v>5.2143141340389102E-4</v>
      </c>
      <c r="G15" s="44">
        <v>0</v>
      </c>
      <c r="H15" s="44">
        <v>7.5952905933726007E-5</v>
      </c>
      <c r="I15" s="44">
        <v>0</v>
      </c>
      <c r="J15" s="44">
        <v>2.0782639591497699E-3</v>
      </c>
    </row>
    <row r="16" spans="1:10" ht="31.15" customHeight="1" x14ac:dyDescent="0.2">
      <c r="A16" s="81"/>
      <c r="B16" s="82" t="s">
        <v>262</v>
      </c>
      <c r="C16" s="82"/>
      <c r="D16" s="45">
        <v>0.72966103700923501</v>
      </c>
      <c r="E16" s="45">
        <v>0</v>
      </c>
      <c r="F16" s="45">
        <v>0.60555539804429404</v>
      </c>
      <c r="G16" s="45">
        <v>0.78488239387627701</v>
      </c>
      <c r="H16" s="45">
        <v>0.72261422800125497</v>
      </c>
      <c r="I16" s="45">
        <v>0.78488239387627701</v>
      </c>
      <c r="J16" s="45">
        <v>0.196464963403888</v>
      </c>
    </row>
    <row r="17" spans="1:10" ht="31.15" customHeight="1" x14ac:dyDescent="0.2">
      <c r="A17" s="81" t="s">
        <v>263</v>
      </c>
      <c r="B17" s="42" t="s">
        <v>74</v>
      </c>
      <c r="C17" s="43" t="s">
        <v>14</v>
      </c>
      <c r="D17" s="44">
        <v>3.1807172199259199E-3</v>
      </c>
      <c r="E17" s="44">
        <v>0</v>
      </c>
      <c r="F17" s="44">
        <v>2.54540801400764E-3</v>
      </c>
      <c r="G17" s="44">
        <v>0</v>
      </c>
      <c r="H17" s="44">
        <v>3.27376159710894E-3</v>
      </c>
      <c r="I17" s="44">
        <v>0</v>
      </c>
      <c r="J17" s="44">
        <v>0</v>
      </c>
    </row>
    <row r="18" spans="1:10" ht="31.15" customHeight="1" x14ac:dyDescent="0.2">
      <c r="A18" s="81"/>
      <c r="B18" s="82" t="s">
        <v>264</v>
      </c>
      <c r="C18" s="82"/>
      <c r="D18" s="45">
        <v>3.1807172199259199E-3</v>
      </c>
      <c r="E18" s="45">
        <v>0</v>
      </c>
      <c r="F18" s="45">
        <v>2.54540801400764E-3</v>
      </c>
      <c r="G18" s="45">
        <v>0</v>
      </c>
      <c r="H18" s="45">
        <v>3.27376159710894E-3</v>
      </c>
      <c r="I18" s="45">
        <v>0</v>
      </c>
      <c r="J18" s="45">
        <v>0</v>
      </c>
    </row>
    <row r="19" spans="1:10" ht="31.15" customHeight="1" x14ac:dyDescent="0.2">
      <c r="A19" s="81" t="s">
        <v>265</v>
      </c>
      <c r="B19" s="42" t="s">
        <v>69</v>
      </c>
      <c r="C19" s="43" t="s">
        <v>15</v>
      </c>
      <c r="D19" s="44">
        <v>0</v>
      </c>
      <c r="E19" s="44">
        <v>0</v>
      </c>
      <c r="F19" s="44">
        <v>5.0908160280152904E-3</v>
      </c>
      <c r="G19" s="44">
        <v>3.9214284812357197E-2</v>
      </c>
      <c r="H19" s="44">
        <v>4.9106423956634098E-3</v>
      </c>
      <c r="I19" s="44">
        <v>3.9214284812357197E-2</v>
      </c>
      <c r="J19" s="44">
        <v>5.72047642695034E-3</v>
      </c>
    </row>
    <row r="20" spans="1:10" ht="31.15" customHeight="1" x14ac:dyDescent="0.2">
      <c r="A20" s="81"/>
      <c r="B20" s="42" t="s">
        <v>70</v>
      </c>
      <c r="C20" s="43" t="s">
        <v>16</v>
      </c>
      <c r="D20" s="44">
        <v>4.3409350354411402E-2</v>
      </c>
      <c r="E20" s="44">
        <v>0</v>
      </c>
      <c r="F20" s="44">
        <v>5.8166515193466002E-2</v>
      </c>
      <c r="G20" s="44">
        <v>0.17548070896394399</v>
      </c>
      <c r="H20" s="44">
        <v>6.7869479153159495E-2</v>
      </c>
      <c r="I20" s="44">
        <v>0.17548070896394399</v>
      </c>
      <c r="J20" s="44">
        <v>2.4257157436937501E-2</v>
      </c>
    </row>
    <row r="21" spans="1:10" ht="31.15" customHeight="1" x14ac:dyDescent="0.2">
      <c r="A21" s="81"/>
      <c r="B21" s="82" t="s">
        <v>266</v>
      </c>
      <c r="C21" s="82"/>
      <c r="D21" s="45">
        <v>4.3409350354411402E-2</v>
      </c>
      <c r="E21" s="45">
        <v>0</v>
      </c>
      <c r="F21" s="45">
        <v>6.3257331221481305E-2</v>
      </c>
      <c r="G21" s="45">
        <v>0.214694993776301</v>
      </c>
      <c r="H21" s="45">
        <v>7.2780121548822893E-2</v>
      </c>
      <c r="I21" s="45">
        <v>0.214694993776301</v>
      </c>
      <c r="J21" s="45">
        <v>2.9977633863887802E-2</v>
      </c>
    </row>
    <row r="22" spans="1:10" x14ac:dyDescent="0.2">
      <c r="A22" s="81" t="s">
        <v>267</v>
      </c>
      <c r="B22" s="42" t="s">
        <v>69</v>
      </c>
      <c r="C22" s="43" t="s">
        <v>17</v>
      </c>
      <c r="D22" s="44">
        <v>0</v>
      </c>
      <c r="E22" s="44">
        <v>0</v>
      </c>
      <c r="F22" s="44">
        <v>6.3635200350191097E-4</v>
      </c>
      <c r="G22" s="44">
        <v>0</v>
      </c>
      <c r="H22" s="44">
        <v>8.1844039927723598E-4</v>
      </c>
      <c r="I22" s="44">
        <v>0</v>
      </c>
      <c r="J22" s="44">
        <v>0</v>
      </c>
    </row>
    <row r="23" spans="1:10" x14ac:dyDescent="0.2">
      <c r="A23" s="81"/>
      <c r="B23" s="42" t="s">
        <v>70</v>
      </c>
      <c r="C23" s="43" t="s">
        <v>18</v>
      </c>
      <c r="D23" s="44">
        <v>0</v>
      </c>
      <c r="E23" s="44">
        <v>0</v>
      </c>
      <c r="F23" s="44">
        <v>0</v>
      </c>
      <c r="G23" s="44">
        <v>0</v>
      </c>
      <c r="H23" s="44">
        <v>0</v>
      </c>
      <c r="I23" s="44">
        <v>0</v>
      </c>
      <c r="J23" s="44">
        <v>0</v>
      </c>
    </row>
    <row r="24" spans="1:10" ht="31.15" customHeight="1" x14ac:dyDescent="0.2">
      <c r="A24" s="81"/>
      <c r="B24" s="82" t="s">
        <v>268</v>
      </c>
      <c r="C24" s="82"/>
      <c r="D24" s="45">
        <v>0</v>
      </c>
      <c r="E24" s="45">
        <v>0</v>
      </c>
      <c r="F24" s="45">
        <v>6.3635200350191097E-4</v>
      </c>
      <c r="G24" s="45">
        <v>0</v>
      </c>
      <c r="H24" s="45">
        <v>8.1844039927723598E-4</v>
      </c>
      <c r="I24" s="45">
        <v>0</v>
      </c>
      <c r="J24" s="45">
        <v>0</v>
      </c>
    </row>
    <row r="25" spans="1:10" ht="31.15" customHeight="1" x14ac:dyDescent="0.2">
      <c r="A25" s="81" t="s">
        <v>269</v>
      </c>
      <c r="B25" s="42" t="s">
        <v>69</v>
      </c>
      <c r="C25" s="43" t="s">
        <v>19</v>
      </c>
      <c r="D25" s="44">
        <v>0</v>
      </c>
      <c r="E25" s="44">
        <v>0</v>
      </c>
      <c r="F25" s="44">
        <v>0</v>
      </c>
      <c r="G25" s="44">
        <v>0</v>
      </c>
      <c r="H25" s="44">
        <v>0</v>
      </c>
      <c r="I25" s="44">
        <v>0</v>
      </c>
      <c r="J25" s="44">
        <v>0</v>
      </c>
    </row>
    <row r="26" spans="1:10" ht="31.15" customHeight="1" x14ac:dyDescent="0.2">
      <c r="A26" s="81"/>
      <c r="B26" s="82" t="s">
        <v>270</v>
      </c>
      <c r="C26" s="82"/>
      <c r="D26" s="45">
        <v>0</v>
      </c>
      <c r="E26" s="45">
        <v>0</v>
      </c>
      <c r="F26" s="45">
        <v>0</v>
      </c>
      <c r="G26" s="45">
        <v>0</v>
      </c>
      <c r="H26" s="45">
        <v>0</v>
      </c>
      <c r="I26" s="45">
        <v>0</v>
      </c>
      <c r="J26" s="45">
        <v>0</v>
      </c>
    </row>
    <row r="27" spans="1:10" x14ac:dyDescent="0.2">
      <c r="A27" s="81" t="s">
        <v>271</v>
      </c>
      <c r="B27" s="42" t="s">
        <v>71</v>
      </c>
      <c r="C27" s="43" t="s">
        <v>20</v>
      </c>
      <c r="D27" s="44">
        <v>4.2621610747007297E-4</v>
      </c>
      <c r="E27" s="44">
        <v>0</v>
      </c>
      <c r="F27" s="44">
        <v>3.4108467387702402E-4</v>
      </c>
      <c r="G27" s="44">
        <v>0</v>
      </c>
      <c r="H27" s="44">
        <v>1.7355094141905701E-4</v>
      </c>
      <c r="I27" s="44">
        <v>0</v>
      </c>
      <c r="J27" s="44">
        <v>9.2657188106470996E-4</v>
      </c>
    </row>
    <row r="28" spans="1:10" x14ac:dyDescent="0.2">
      <c r="A28" s="81"/>
      <c r="B28" s="42" t="s">
        <v>75</v>
      </c>
      <c r="C28" s="43" t="s">
        <v>21</v>
      </c>
      <c r="D28" s="44">
        <v>0</v>
      </c>
      <c r="E28" s="44">
        <v>0</v>
      </c>
      <c r="F28" s="44">
        <v>1.3281251756928099E-2</v>
      </c>
      <c r="G28" s="44">
        <v>0</v>
      </c>
      <c r="H28" s="44">
        <v>1.6590539858516901E-2</v>
      </c>
      <c r="I28" s="44">
        <v>0</v>
      </c>
      <c r="J28" s="44">
        <v>1.7161429280851E-3</v>
      </c>
    </row>
    <row r="29" spans="1:10" ht="31.15" customHeight="1" x14ac:dyDescent="0.2">
      <c r="A29" s="81"/>
      <c r="B29" s="82" t="s">
        <v>272</v>
      </c>
      <c r="C29" s="82"/>
      <c r="D29" s="45">
        <v>4.2621610747007297E-4</v>
      </c>
      <c r="E29" s="45">
        <v>0</v>
      </c>
      <c r="F29" s="45">
        <v>1.36223364308051E-2</v>
      </c>
      <c r="G29" s="45">
        <v>0</v>
      </c>
      <c r="H29" s="45">
        <v>1.6764090799936002E-2</v>
      </c>
      <c r="I29" s="45">
        <v>0</v>
      </c>
      <c r="J29" s="45">
        <v>2.6427148091498101E-3</v>
      </c>
    </row>
    <row r="30" spans="1:10" ht="31.15" customHeight="1" x14ac:dyDescent="0.2">
      <c r="A30" s="81" t="s">
        <v>273</v>
      </c>
      <c r="B30" s="42" t="s">
        <v>70</v>
      </c>
      <c r="C30" s="43" t="s">
        <v>22</v>
      </c>
      <c r="D30" s="44">
        <v>0</v>
      </c>
      <c r="E30" s="44">
        <v>0</v>
      </c>
      <c r="F30" s="44">
        <v>0</v>
      </c>
      <c r="G30" s="44">
        <v>0</v>
      </c>
      <c r="H30" s="44">
        <v>0</v>
      </c>
      <c r="I30" s="44">
        <v>0</v>
      </c>
      <c r="J30" s="44">
        <v>0</v>
      </c>
    </row>
    <row r="31" spans="1:10" ht="31.15" customHeight="1" x14ac:dyDescent="0.2">
      <c r="A31" s="81"/>
      <c r="B31" s="82" t="s">
        <v>274</v>
      </c>
      <c r="C31" s="82"/>
      <c r="D31" s="45">
        <v>0</v>
      </c>
      <c r="E31" s="45">
        <v>0</v>
      </c>
      <c r="F31" s="45">
        <v>0</v>
      </c>
      <c r="G31" s="45">
        <v>0</v>
      </c>
      <c r="H31" s="45">
        <v>0</v>
      </c>
      <c r="I31" s="45">
        <v>0</v>
      </c>
      <c r="J31" s="45">
        <v>0</v>
      </c>
    </row>
    <row r="32" spans="1:10" ht="24" x14ac:dyDescent="0.2">
      <c r="A32" s="81" t="s">
        <v>275</v>
      </c>
      <c r="B32" s="42" t="s">
        <v>69</v>
      </c>
      <c r="C32" s="43" t="s">
        <v>23</v>
      </c>
      <c r="D32" s="44">
        <v>0</v>
      </c>
      <c r="E32" s="44">
        <v>0</v>
      </c>
      <c r="F32" s="44">
        <v>6.06395096585055E-3</v>
      </c>
      <c r="G32" s="44">
        <v>0</v>
      </c>
      <c r="H32" s="44">
        <v>7.7991149904086E-3</v>
      </c>
      <c r="I32" s="44">
        <v>0</v>
      </c>
      <c r="J32" s="44">
        <v>0</v>
      </c>
    </row>
    <row r="33" spans="1:10" x14ac:dyDescent="0.2">
      <c r="A33" s="81"/>
      <c r="B33" s="42" t="s">
        <v>70</v>
      </c>
      <c r="C33" s="43" t="s">
        <v>24</v>
      </c>
      <c r="D33" s="44">
        <v>0</v>
      </c>
      <c r="E33" s="44">
        <v>0</v>
      </c>
      <c r="F33" s="44">
        <v>0</v>
      </c>
      <c r="G33" s="44">
        <v>0</v>
      </c>
      <c r="H33" s="44">
        <v>0</v>
      </c>
      <c r="I33" s="44">
        <v>0</v>
      </c>
      <c r="J33" s="44">
        <v>0</v>
      </c>
    </row>
    <row r="34" spans="1:10" ht="24" x14ac:dyDescent="0.2">
      <c r="A34" s="81"/>
      <c r="B34" s="42" t="s">
        <v>74</v>
      </c>
      <c r="C34" s="43" t="s">
        <v>25</v>
      </c>
      <c r="D34" s="44">
        <v>0</v>
      </c>
      <c r="E34" s="44">
        <v>0</v>
      </c>
      <c r="F34" s="44">
        <v>3.1053977770893298E-4</v>
      </c>
      <c r="G34" s="44">
        <v>0</v>
      </c>
      <c r="H34" s="44">
        <v>0</v>
      </c>
      <c r="I34" s="44">
        <v>0</v>
      </c>
      <c r="J34" s="44">
        <v>1.3957962481758799E-3</v>
      </c>
    </row>
    <row r="35" spans="1:10" ht="24" x14ac:dyDescent="0.2">
      <c r="A35" s="81"/>
      <c r="B35" s="42" t="s">
        <v>260</v>
      </c>
      <c r="C35" s="43" t="s">
        <v>276</v>
      </c>
      <c r="D35" s="44">
        <v>3.8804750083096202E-4</v>
      </c>
      <c r="E35" s="44">
        <v>0</v>
      </c>
      <c r="F35" s="44">
        <v>0</v>
      </c>
      <c r="G35" s="44">
        <v>0</v>
      </c>
      <c r="H35" s="44">
        <v>0</v>
      </c>
      <c r="I35" s="44">
        <v>0</v>
      </c>
      <c r="J35" s="44">
        <v>0</v>
      </c>
    </row>
    <row r="36" spans="1:10" ht="31.15" customHeight="1" x14ac:dyDescent="0.2">
      <c r="A36" s="81"/>
      <c r="B36" s="82" t="s">
        <v>277</v>
      </c>
      <c r="C36" s="82"/>
      <c r="D36" s="45">
        <v>3.8804750083096202E-4</v>
      </c>
      <c r="E36" s="45">
        <v>0</v>
      </c>
      <c r="F36" s="45">
        <v>6.37449074355949E-3</v>
      </c>
      <c r="G36" s="45">
        <v>0</v>
      </c>
      <c r="H36" s="45">
        <v>7.7991149904086E-3</v>
      </c>
      <c r="I36" s="45">
        <v>0</v>
      </c>
      <c r="J36" s="45">
        <v>1.3957962481758799E-3</v>
      </c>
    </row>
    <row r="37" spans="1:10" x14ac:dyDescent="0.2">
      <c r="A37" s="81" t="s">
        <v>278</v>
      </c>
      <c r="B37" s="42" t="s">
        <v>69</v>
      </c>
      <c r="C37" s="43" t="s">
        <v>26</v>
      </c>
      <c r="D37" s="44">
        <v>0</v>
      </c>
      <c r="E37" s="44">
        <v>0</v>
      </c>
      <c r="F37" s="44">
        <v>2.9272192161087902E-3</v>
      </c>
      <c r="G37" s="44">
        <v>4.22612347422773E-4</v>
      </c>
      <c r="H37" s="44">
        <v>2.11681424869064E-3</v>
      </c>
      <c r="I37" s="44">
        <v>4.22612347422773E-4</v>
      </c>
      <c r="J37" s="44">
        <v>5.7593756666536001E-3</v>
      </c>
    </row>
    <row r="38" spans="1:10" ht="24" x14ac:dyDescent="0.2">
      <c r="A38" s="81"/>
      <c r="B38" s="42" t="s">
        <v>70</v>
      </c>
      <c r="C38" s="43" t="s">
        <v>27</v>
      </c>
      <c r="D38" s="44">
        <v>0</v>
      </c>
      <c r="E38" s="44">
        <v>0</v>
      </c>
      <c r="F38" s="44">
        <v>0</v>
      </c>
      <c r="G38" s="44">
        <v>0</v>
      </c>
      <c r="H38" s="44">
        <v>0</v>
      </c>
      <c r="I38" s="44">
        <v>0</v>
      </c>
      <c r="J38" s="44">
        <v>0</v>
      </c>
    </row>
    <row r="39" spans="1:10" x14ac:dyDescent="0.2">
      <c r="A39" s="81"/>
      <c r="B39" s="42" t="s">
        <v>71</v>
      </c>
      <c r="C39" s="43" t="s">
        <v>279</v>
      </c>
      <c r="D39" s="44">
        <v>4.7710758298888803E-3</v>
      </c>
      <c r="E39" s="44">
        <v>0</v>
      </c>
      <c r="F39" s="44">
        <v>3.8690201812916201E-3</v>
      </c>
      <c r="G39" s="44">
        <v>0</v>
      </c>
      <c r="H39" s="44">
        <v>4.9761087884492797E-3</v>
      </c>
      <c r="I39" s="44">
        <v>0</v>
      </c>
      <c r="J39" s="44">
        <v>3.0890572704333099E-8</v>
      </c>
    </row>
    <row r="40" spans="1:10" ht="31.15" customHeight="1" x14ac:dyDescent="0.2">
      <c r="A40" s="81"/>
      <c r="B40" s="82" t="s">
        <v>280</v>
      </c>
      <c r="C40" s="82"/>
      <c r="D40" s="45">
        <v>4.7710758298888803E-3</v>
      </c>
      <c r="E40" s="45">
        <v>0</v>
      </c>
      <c r="F40" s="45">
        <v>6.7962393974004102E-3</v>
      </c>
      <c r="G40" s="45">
        <v>4.22612347422773E-4</v>
      </c>
      <c r="H40" s="45">
        <v>7.0929230371399197E-3</v>
      </c>
      <c r="I40" s="45">
        <v>4.22612347422773E-4</v>
      </c>
      <c r="J40" s="45">
        <v>5.7594065572262997E-3</v>
      </c>
    </row>
    <row r="41" spans="1:10" ht="31.15" customHeight="1" x14ac:dyDescent="0.2">
      <c r="A41" s="81" t="s">
        <v>281</v>
      </c>
      <c r="B41" s="42" t="s">
        <v>70</v>
      </c>
      <c r="C41" s="43" t="s">
        <v>28</v>
      </c>
      <c r="D41" s="44">
        <v>3.1807172199259199E-3</v>
      </c>
      <c r="E41" s="44">
        <v>0</v>
      </c>
      <c r="F41" s="44">
        <v>2.54540801400764E-3</v>
      </c>
      <c r="G41" s="44">
        <v>0</v>
      </c>
      <c r="H41" s="44">
        <v>2.61900927768715E-3</v>
      </c>
      <c r="I41" s="44">
        <v>0</v>
      </c>
      <c r="J41" s="44">
        <v>2.28819057078013E-3</v>
      </c>
    </row>
    <row r="42" spans="1:10" ht="31.15" customHeight="1" x14ac:dyDescent="0.2">
      <c r="A42" s="81"/>
      <c r="B42" s="82" t="s">
        <v>282</v>
      </c>
      <c r="C42" s="82"/>
      <c r="D42" s="45">
        <v>3.1807172199259199E-3</v>
      </c>
      <c r="E42" s="45">
        <v>0</v>
      </c>
      <c r="F42" s="45">
        <v>2.54540801400764E-3</v>
      </c>
      <c r="G42" s="45">
        <v>0</v>
      </c>
      <c r="H42" s="45">
        <v>2.61900927768715E-3</v>
      </c>
      <c r="I42" s="45">
        <v>0</v>
      </c>
      <c r="J42" s="45">
        <v>2.28819057078013E-3</v>
      </c>
    </row>
    <row r="43" spans="1:10" ht="31.15" customHeight="1" x14ac:dyDescent="0.2">
      <c r="A43" s="81" t="s">
        <v>283</v>
      </c>
      <c r="B43" s="42" t="s">
        <v>69</v>
      </c>
      <c r="C43" s="43" t="s">
        <v>29</v>
      </c>
      <c r="D43" s="44">
        <v>0</v>
      </c>
      <c r="E43" s="44">
        <v>0</v>
      </c>
      <c r="F43" s="44">
        <v>1.57815296868474E-3</v>
      </c>
      <c r="G43" s="44">
        <v>0</v>
      </c>
      <c r="H43" s="44">
        <v>2.0297321902075401E-3</v>
      </c>
      <c r="I43" s="44">
        <v>0</v>
      </c>
      <c r="J43" s="44">
        <v>0</v>
      </c>
    </row>
    <row r="44" spans="1:10" ht="42" customHeight="1" x14ac:dyDescent="0.2">
      <c r="A44" s="81"/>
      <c r="B44" s="42" t="s">
        <v>70</v>
      </c>
      <c r="C44" s="43" t="s">
        <v>284</v>
      </c>
      <c r="D44" s="44">
        <v>1.97204467635407E-3</v>
      </c>
      <c r="E44" s="44">
        <v>0</v>
      </c>
      <c r="F44" s="44">
        <v>0</v>
      </c>
      <c r="G44" s="44">
        <v>0</v>
      </c>
      <c r="H44" s="44">
        <v>0</v>
      </c>
      <c r="I44" s="44">
        <v>0</v>
      </c>
      <c r="J44" s="44">
        <v>0</v>
      </c>
    </row>
    <row r="45" spans="1:10" ht="31.15" customHeight="1" x14ac:dyDescent="0.2">
      <c r="A45" s="81"/>
      <c r="B45" s="82" t="s">
        <v>285</v>
      </c>
      <c r="C45" s="82"/>
      <c r="D45" s="45">
        <v>1.97204467635407E-3</v>
      </c>
      <c r="E45" s="45">
        <v>0</v>
      </c>
      <c r="F45" s="45">
        <v>1.57815296868474E-3</v>
      </c>
      <c r="G45" s="45">
        <v>0</v>
      </c>
      <c r="H45" s="45">
        <v>2.0297321902075401E-3</v>
      </c>
      <c r="I45" s="45">
        <v>0</v>
      </c>
      <c r="J45" s="45">
        <v>0</v>
      </c>
    </row>
    <row r="46" spans="1:10" x14ac:dyDescent="0.2">
      <c r="A46" s="81" t="s">
        <v>286</v>
      </c>
      <c r="B46" s="42" t="s">
        <v>69</v>
      </c>
      <c r="C46" s="43" t="s">
        <v>30</v>
      </c>
      <c r="D46" s="44">
        <v>2.5445737759407401E-3</v>
      </c>
      <c r="E46" s="44">
        <v>0</v>
      </c>
      <c r="F46" s="44">
        <v>1.43678100758676E-3</v>
      </c>
      <c r="G46" s="44">
        <v>0</v>
      </c>
      <c r="H46" s="44">
        <v>0</v>
      </c>
      <c r="I46" s="44">
        <v>0</v>
      </c>
      <c r="J46" s="44">
        <v>6.4579602479127697E-3</v>
      </c>
    </row>
    <row r="47" spans="1:10" x14ac:dyDescent="0.2">
      <c r="A47" s="81"/>
      <c r="B47" s="42" t="s">
        <v>70</v>
      </c>
      <c r="C47" s="43" t="s">
        <v>287</v>
      </c>
      <c r="D47" s="44">
        <v>0</v>
      </c>
      <c r="E47" s="44">
        <v>0</v>
      </c>
      <c r="F47" s="44">
        <v>0</v>
      </c>
      <c r="G47" s="44">
        <v>0</v>
      </c>
      <c r="H47" s="44">
        <v>0</v>
      </c>
      <c r="I47" s="44">
        <v>0</v>
      </c>
      <c r="J47" s="44">
        <v>0</v>
      </c>
    </row>
    <row r="48" spans="1:10" x14ac:dyDescent="0.2">
      <c r="A48" s="81"/>
      <c r="B48" s="42" t="s">
        <v>71</v>
      </c>
      <c r="C48" s="43" t="s">
        <v>31</v>
      </c>
      <c r="D48" s="44">
        <v>1.1132510269740699E-3</v>
      </c>
      <c r="E48" s="44">
        <v>0</v>
      </c>
      <c r="F48" s="44">
        <v>0.12429670564296801</v>
      </c>
      <c r="G48" s="44">
        <v>0</v>
      </c>
      <c r="H48" s="44">
        <v>0</v>
      </c>
      <c r="I48" s="44">
        <v>0</v>
      </c>
      <c r="J48" s="44">
        <v>0.55868164998717396</v>
      </c>
    </row>
    <row r="49" spans="1:10" x14ac:dyDescent="0.2">
      <c r="A49" s="81"/>
      <c r="B49" s="82" t="s">
        <v>288</v>
      </c>
      <c r="C49" s="82"/>
      <c r="D49" s="45">
        <v>3.6578248029148098E-3</v>
      </c>
      <c r="E49" s="45">
        <v>0</v>
      </c>
      <c r="F49" s="45">
        <v>0.125733486650555</v>
      </c>
      <c r="G49" s="45">
        <v>0</v>
      </c>
      <c r="H49" s="45">
        <v>0</v>
      </c>
      <c r="I49" s="45">
        <v>0</v>
      </c>
      <c r="J49" s="45">
        <v>0.56513961023508696</v>
      </c>
    </row>
    <row r="50" spans="1:10" x14ac:dyDescent="0.2">
      <c r="A50" s="81" t="s">
        <v>289</v>
      </c>
      <c r="B50" s="42" t="s">
        <v>69</v>
      </c>
      <c r="C50" s="43" t="s">
        <v>290</v>
      </c>
      <c r="D50" s="44">
        <v>0.20935296927904301</v>
      </c>
      <c r="E50" s="44">
        <v>0</v>
      </c>
      <c r="F50" s="44">
        <v>0.17135539651170301</v>
      </c>
      <c r="G50" s="44">
        <v>0</v>
      </c>
      <c r="H50" s="44">
        <v>0.16420857815815701</v>
      </c>
      <c r="I50" s="44">
        <v>0</v>
      </c>
      <c r="J50" s="44">
        <v>0.196331684311806</v>
      </c>
    </row>
    <row r="51" spans="1:10" ht="31.15" customHeight="1" x14ac:dyDescent="0.2">
      <c r="A51" s="81"/>
      <c r="B51" s="82" t="s">
        <v>291</v>
      </c>
      <c r="C51" s="82"/>
      <c r="D51" s="45">
        <v>0.20935296927904301</v>
      </c>
      <c r="E51" s="45">
        <v>0</v>
      </c>
      <c r="F51" s="45">
        <v>0.17135539651170301</v>
      </c>
      <c r="G51" s="45">
        <v>0</v>
      </c>
      <c r="H51" s="45">
        <v>0.16420857815815701</v>
      </c>
      <c r="I51" s="45">
        <v>0</v>
      </c>
      <c r="J51" s="45">
        <v>0.196331684311806</v>
      </c>
    </row>
  </sheetData>
  <mergeCells count="33">
    <mergeCell ref="A5:C7"/>
    <mergeCell ref="D5:J5"/>
    <mergeCell ref="D6:E6"/>
    <mergeCell ref="F6:G6"/>
    <mergeCell ref="H6:J6"/>
    <mergeCell ref="A8:A16"/>
    <mergeCell ref="B16:C16"/>
    <mergeCell ref="A30:A31"/>
    <mergeCell ref="B31:C31"/>
    <mergeCell ref="A17:A18"/>
    <mergeCell ref="B18:C18"/>
    <mergeCell ref="A19:A21"/>
    <mergeCell ref="B21:C21"/>
    <mergeCell ref="A22:A24"/>
    <mergeCell ref="B24:C24"/>
    <mergeCell ref="A32:A36"/>
    <mergeCell ref="B36:C36"/>
    <mergeCell ref="A37:A40"/>
    <mergeCell ref="B40:C40"/>
    <mergeCell ref="I1:J1"/>
    <mergeCell ref="A2:J3"/>
    <mergeCell ref="A25:A26"/>
    <mergeCell ref="B26:C26"/>
    <mergeCell ref="A27:A29"/>
    <mergeCell ref="B29:C29"/>
    <mergeCell ref="A50:A51"/>
    <mergeCell ref="B51:C51"/>
    <mergeCell ref="A41:A42"/>
    <mergeCell ref="B42:C42"/>
    <mergeCell ref="A43:A45"/>
    <mergeCell ref="B45:C45"/>
    <mergeCell ref="A46:A49"/>
    <mergeCell ref="B49:C49"/>
  </mergeCells>
  <printOptions horizontalCentered="1"/>
  <pageMargins left="0.23622047244094491" right="0.23622047244094491" top="0.35433070866141736" bottom="0.35433070866141736" header="0.31496062992125984" footer="0.31496062992125984"/>
  <pageSetup paperSize="9" scale="77" fitToHeight="0" orientation="landscape" r:id="rId1"/>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B708-4CCB-47D5-8CBB-79B43F2EFC1D}">
  <sheetPr>
    <tabColor theme="0"/>
  </sheetPr>
  <dimension ref="A1:I50"/>
  <sheetViews>
    <sheetView tabSelected="1" topLeftCell="A19" zoomScaleNormal="100" workbookViewId="0">
      <selection activeCell="H32" sqref="H32"/>
    </sheetView>
  </sheetViews>
  <sheetFormatPr defaultRowHeight="12.75" x14ac:dyDescent="0.2"/>
  <cols>
    <col min="1" max="1" width="26" customWidth="1"/>
    <col min="2" max="2" width="3.5703125" customWidth="1"/>
    <col min="3" max="3" width="56.140625" customWidth="1"/>
    <col min="4" max="8" width="18.7109375" customWidth="1"/>
  </cols>
  <sheetData>
    <row r="1" spans="1:9" ht="33" customHeight="1" x14ac:dyDescent="0.2">
      <c r="H1" s="46" t="s">
        <v>292</v>
      </c>
      <c r="I1" s="46"/>
    </row>
    <row r="2" spans="1:9" ht="30" customHeight="1" x14ac:dyDescent="0.2">
      <c r="A2" s="86" t="s">
        <v>308</v>
      </c>
      <c r="B2" s="86"/>
      <c r="C2" s="86"/>
      <c r="D2" s="86"/>
      <c r="E2" s="86"/>
      <c r="F2" s="86"/>
      <c r="G2" s="86"/>
      <c r="H2" s="86"/>
    </row>
    <row r="3" spans="1:9" ht="21" customHeight="1" x14ac:dyDescent="0.2">
      <c r="A3" s="86"/>
      <c r="B3" s="86"/>
      <c r="C3" s="86"/>
      <c r="D3" s="86"/>
      <c r="E3" s="86"/>
      <c r="F3" s="86"/>
      <c r="G3" s="86"/>
      <c r="H3" s="86"/>
    </row>
    <row r="4" spans="1:9" x14ac:dyDescent="0.2">
      <c r="A4" s="22"/>
      <c r="B4" s="22"/>
      <c r="C4" s="22"/>
      <c r="D4" s="22"/>
      <c r="E4" s="22"/>
      <c r="F4" s="22"/>
      <c r="G4" s="22"/>
      <c r="H4" s="22"/>
    </row>
    <row r="5" spans="1:9" x14ac:dyDescent="0.2">
      <c r="A5" s="85" t="s">
        <v>8</v>
      </c>
      <c r="B5" s="85"/>
      <c r="C5" s="85"/>
      <c r="D5" s="85" t="s">
        <v>309</v>
      </c>
      <c r="E5" s="85"/>
      <c r="F5" s="85"/>
      <c r="G5" s="85"/>
      <c r="H5" s="85"/>
    </row>
    <row r="6" spans="1:9" ht="96" x14ac:dyDescent="0.2">
      <c r="A6" s="85"/>
      <c r="B6" s="85"/>
      <c r="C6" s="85"/>
      <c r="D6" s="25" t="s">
        <v>293</v>
      </c>
      <c r="E6" s="25" t="s">
        <v>294</v>
      </c>
      <c r="F6" s="25" t="s">
        <v>295</v>
      </c>
      <c r="G6" s="25" t="s">
        <v>296</v>
      </c>
      <c r="H6" s="25" t="s">
        <v>297</v>
      </c>
    </row>
    <row r="7" spans="1:9" ht="29.45" customHeight="1" x14ac:dyDescent="0.2">
      <c r="A7" s="81" t="s">
        <v>257</v>
      </c>
      <c r="B7" s="42" t="s">
        <v>69</v>
      </c>
      <c r="C7" s="43" t="s">
        <v>7</v>
      </c>
      <c r="D7" s="44">
        <v>1</v>
      </c>
      <c r="E7" s="44">
        <v>1.0019244161963301</v>
      </c>
      <c r="F7" s="44">
        <v>0.97884181504204204</v>
      </c>
      <c r="G7" s="44">
        <v>0.97841605206886895</v>
      </c>
      <c r="H7" s="44">
        <v>0.99852117904631998</v>
      </c>
    </row>
    <row r="8" spans="1:9" ht="29.45" customHeight="1" x14ac:dyDescent="0.2">
      <c r="A8" s="81"/>
      <c r="B8" s="42" t="s">
        <v>70</v>
      </c>
      <c r="C8" s="43" t="s">
        <v>258</v>
      </c>
      <c r="D8" s="44">
        <v>1</v>
      </c>
      <c r="E8" s="44">
        <v>1</v>
      </c>
      <c r="F8" s="44">
        <v>0.84197831050536098</v>
      </c>
      <c r="G8" s="44">
        <v>0.82368687473268898</v>
      </c>
      <c r="H8" s="44">
        <v>1</v>
      </c>
    </row>
    <row r="9" spans="1:9" ht="29.45" customHeight="1" x14ac:dyDescent="0.2">
      <c r="A9" s="81"/>
      <c r="B9" s="42" t="s">
        <v>71</v>
      </c>
      <c r="C9" s="43" t="s">
        <v>9</v>
      </c>
      <c r="D9" s="44">
        <v>1</v>
      </c>
      <c r="E9" s="44">
        <v>1.0002804765791</v>
      </c>
      <c r="F9" s="44">
        <v>0.831803571056276</v>
      </c>
      <c r="G9" s="44">
        <v>0.84922486269354602</v>
      </c>
      <c r="H9" s="44">
        <v>0.73573481770982996</v>
      </c>
    </row>
    <row r="10" spans="1:9" ht="29.45" customHeight="1" x14ac:dyDescent="0.2">
      <c r="A10" s="81"/>
      <c r="B10" s="42" t="s">
        <v>72</v>
      </c>
      <c r="C10" s="43" t="s">
        <v>10</v>
      </c>
      <c r="D10" s="44">
        <v>1</v>
      </c>
      <c r="E10" s="44">
        <v>1</v>
      </c>
      <c r="F10" s="44">
        <v>0.99311174033906302</v>
      </c>
      <c r="G10" s="44">
        <v>0.99807148964824099</v>
      </c>
      <c r="H10" s="44">
        <v>0</v>
      </c>
    </row>
    <row r="11" spans="1:9" ht="29.45" customHeight="1" x14ac:dyDescent="0.2">
      <c r="A11" s="81"/>
      <c r="B11" s="42" t="s">
        <v>73</v>
      </c>
      <c r="C11" s="43" t="s">
        <v>11</v>
      </c>
      <c r="D11" s="44">
        <v>1</v>
      </c>
      <c r="E11" s="44">
        <v>1.00019367855337</v>
      </c>
      <c r="F11" s="44">
        <v>0.43847402502302502</v>
      </c>
      <c r="G11" s="44">
        <v>0.39843271167500599</v>
      </c>
      <c r="H11" s="44">
        <v>0.58366471434025402</v>
      </c>
    </row>
    <row r="12" spans="1:9" ht="29.45" customHeight="1" x14ac:dyDescent="0.2">
      <c r="A12" s="81"/>
      <c r="B12" s="42" t="s">
        <v>75</v>
      </c>
      <c r="C12" s="43" t="s">
        <v>259</v>
      </c>
      <c r="D12" s="44">
        <v>1</v>
      </c>
      <c r="E12" s="44">
        <v>1.1679646677000399</v>
      </c>
      <c r="F12" s="44">
        <v>0.71640476705616496</v>
      </c>
      <c r="G12" s="44">
        <v>0.58906125199285397</v>
      </c>
      <c r="H12" s="44">
        <v>0.97570166335967501</v>
      </c>
    </row>
    <row r="13" spans="1:9" ht="29.45" customHeight="1" x14ac:dyDescent="0.2">
      <c r="A13" s="81"/>
      <c r="B13" s="42" t="s">
        <v>260</v>
      </c>
      <c r="C13" s="43" t="s">
        <v>12</v>
      </c>
      <c r="D13" s="44">
        <v>1</v>
      </c>
      <c r="E13" s="44">
        <v>1</v>
      </c>
      <c r="F13" s="44">
        <v>0.46769297571361401</v>
      </c>
      <c r="G13" s="44">
        <v>0.33742176298278098</v>
      </c>
      <c r="H13" s="44">
        <v>0.78679885660733695</v>
      </c>
    </row>
    <row r="14" spans="1:9" ht="29.45" customHeight="1" x14ac:dyDescent="0.2">
      <c r="A14" s="81"/>
      <c r="B14" s="42" t="s">
        <v>261</v>
      </c>
      <c r="C14" s="43" t="s">
        <v>13</v>
      </c>
      <c r="D14" s="44">
        <v>1</v>
      </c>
      <c r="E14" s="44">
        <v>1</v>
      </c>
      <c r="F14" s="44">
        <v>0.85546922923084401</v>
      </c>
      <c r="G14" s="44">
        <v>1</v>
      </c>
      <c r="H14" s="44">
        <v>0.83387870054511004</v>
      </c>
    </row>
    <row r="15" spans="1:9" ht="29.45" customHeight="1" x14ac:dyDescent="0.2">
      <c r="A15" s="81"/>
      <c r="B15" s="82" t="s">
        <v>262</v>
      </c>
      <c r="C15" s="82"/>
      <c r="D15" s="45">
        <v>1</v>
      </c>
      <c r="E15" s="45">
        <v>1.0236622649971401</v>
      </c>
      <c r="F15" s="45">
        <v>0.89496760572580403</v>
      </c>
      <c r="G15" s="45">
        <v>0.89641090737926998</v>
      </c>
      <c r="H15" s="45">
        <v>0.88079349092414805</v>
      </c>
    </row>
    <row r="16" spans="1:9" ht="19.149999999999999" customHeight="1" x14ac:dyDescent="0.2">
      <c r="A16" s="81" t="s">
        <v>263</v>
      </c>
      <c r="B16" s="42" t="s">
        <v>74</v>
      </c>
      <c r="C16" s="43" t="s">
        <v>14</v>
      </c>
      <c r="D16" s="44">
        <v>1</v>
      </c>
      <c r="E16" s="44">
        <v>1</v>
      </c>
      <c r="F16" s="44">
        <v>1</v>
      </c>
      <c r="G16" s="44">
        <v>1</v>
      </c>
      <c r="H16" s="44">
        <v>0</v>
      </c>
    </row>
    <row r="17" spans="1:8" ht="19.149999999999999" customHeight="1" x14ac:dyDescent="0.2">
      <c r="A17" s="81"/>
      <c r="B17" s="82" t="s">
        <v>264</v>
      </c>
      <c r="C17" s="82"/>
      <c r="D17" s="45">
        <v>1</v>
      </c>
      <c r="E17" s="45">
        <v>1</v>
      </c>
      <c r="F17" s="45">
        <v>1</v>
      </c>
      <c r="G17" s="45">
        <v>1</v>
      </c>
      <c r="H17" s="45">
        <v>0</v>
      </c>
    </row>
    <row r="18" spans="1:8" ht="19.149999999999999" customHeight="1" x14ac:dyDescent="0.2">
      <c r="A18" s="81" t="s">
        <v>265</v>
      </c>
      <c r="B18" s="42" t="s">
        <v>69</v>
      </c>
      <c r="C18" s="43" t="s">
        <v>15</v>
      </c>
      <c r="D18" s="44">
        <v>0</v>
      </c>
      <c r="E18" s="44">
        <v>1.1764705882352899</v>
      </c>
      <c r="F18" s="44">
        <v>0</v>
      </c>
      <c r="G18" s="44">
        <v>0</v>
      </c>
      <c r="H18" s="44">
        <v>0</v>
      </c>
    </row>
    <row r="19" spans="1:8" ht="19.149999999999999" customHeight="1" x14ac:dyDescent="0.2">
      <c r="A19" s="81"/>
      <c r="B19" s="42" t="s">
        <v>70</v>
      </c>
      <c r="C19" s="43" t="s">
        <v>16</v>
      </c>
      <c r="D19" s="44">
        <v>1</v>
      </c>
      <c r="E19" s="44">
        <v>1.0598369484813199</v>
      </c>
      <c r="F19" s="44">
        <v>0.95493670159806099</v>
      </c>
      <c r="G19" s="44">
        <v>0.955388702662337</v>
      </c>
      <c r="H19" s="44">
        <v>0.94547752966343002</v>
      </c>
    </row>
    <row r="20" spans="1:8" ht="36" customHeight="1" x14ac:dyDescent="0.2">
      <c r="A20" s="81"/>
      <c r="B20" s="82" t="s">
        <v>266</v>
      </c>
      <c r="C20" s="82"/>
      <c r="D20" s="45">
        <v>1</v>
      </c>
      <c r="E20" s="45">
        <v>1.0680520963442199</v>
      </c>
      <c r="F20" s="45">
        <v>0.90167594679091301</v>
      </c>
      <c r="G20" s="47">
        <v>0.89970000000000006</v>
      </c>
      <c r="H20" s="45">
        <v>0.94547752966343002</v>
      </c>
    </row>
    <row r="21" spans="1:8" ht="19.149999999999999" customHeight="1" x14ac:dyDescent="0.2">
      <c r="A21" s="81" t="s">
        <v>267</v>
      </c>
      <c r="B21" s="42" t="s">
        <v>69</v>
      </c>
      <c r="C21" s="43" t="s">
        <v>17</v>
      </c>
      <c r="D21" s="44">
        <v>0</v>
      </c>
      <c r="E21" s="44">
        <v>1</v>
      </c>
      <c r="F21" s="44">
        <v>1</v>
      </c>
      <c r="G21" s="44">
        <v>1</v>
      </c>
      <c r="H21" s="44">
        <v>0</v>
      </c>
    </row>
    <row r="22" spans="1:8" ht="19.149999999999999" customHeight="1" x14ac:dyDescent="0.2">
      <c r="A22" s="81"/>
      <c r="B22" s="42" t="s">
        <v>70</v>
      </c>
      <c r="C22" s="43" t="s">
        <v>18</v>
      </c>
      <c r="D22" s="44">
        <v>1</v>
      </c>
      <c r="E22" s="44">
        <v>1</v>
      </c>
      <c r="F22" s="44">
        <v>1</v>
      </c>
      <c r="G22" s="44">
        <v>0</v>
      </c>
      <c r="H22" s="44">
        <v>1</v>
      </c>
    </row>
    <row r="23" spans="1:8" ht="32.450000000000003" customHeight="1" x14ac:dyDescent="0.2">
      <c r="A23" s="81"/>
      <c r="B23" s="82" t="s">
        <v>268</v>
      </c>
      <c r="C23" s="82"/>
      <c r="D23" s="45">
        <v>1</v>
      </c>
      <c r="E23" s="45">
        <v>1</v>
      </c>
      <c r="F23" s="45">
        <v>1</v>
      </c>
      <c r="G23" s="45">
        <v>1</v>
      </c>
      <c r="H23" s="45">
        <v>1</v>
      </c>
    </row>
    <row r="24" spans="1:8" ht="19.149999999999999" customHeight="1" x14ac:dyDescent="0.2">
      <c r="A24" s="81" t="s">
        <v>269</v>
      </c>
      <c r="B24" s="42" t="s">
        <v>69</v>
      </c>
      <c r="C24" s="43" t="s">
        <v>19</v>
      </c>
      <c r="D24" s="44">
        <v>0</v>
      </c>
      <c r="E24" s="44">
        <v>0</v>
      </c>
      <c r="F24" s="44">
        <v>0</v>
      </c>
      <c r="G24" s="44">
        <v>0</v>
      </c>
      <c r="H24" s="44">
        <v>0</v>
      </c>
    </row>
    <row r="25" spans="1:8" ht="19.149999999999999" customHeight="1" x14ac:dyDescent="0.2">
      <c r="A25" s="81"/>
      <c r="B25" s="82" t="s">
        <v>270</v>
      </c>
      <c r="C25" s="82"/>
      <c r="D25" s="45">
        <v>0</v>
      </c>
      <c r="E25" s="45">
        <v>0</v>
      </c>
      <c r="F25" s="45">
        <v>0</v>
      </c>
      <c r="G25" s="45">
        <v>0</v>
      </c>
      <c r="H25" s="45">
        <v>0</v>
      </c>
    </row>
    <row r="26" spans="1:8" ht="28.15" customHeight="1" x14ac:dyDescent="0.2">
      <c r="A26" s="81" t="s">
        <v>271</v>
      </c>
      <c r="B26" s="42" t="s">
        <v>71</v>
      </c>
      <c r="C26" s="43" t="s">
        <v>20</v>
      </c>
      <c r="D26" s="44">
        <v>1</v>
      </c>
      <c r="E26" s="44">
        <v>1</v>
      </c>
      <c r="F26" s="44">
        <v>0.56739103100038202</v>
      </c>
      <c r="G26" s="44">
        <v>0.26014332414685498</v>
      </c>
      <c r="H26" s="44">
        <v>1</v>
      </c>
    </row>
    <row r="27" spans="1:8" ht="28.15" customHeight="1" x14ac:dyDescent="0.2">
      <c r="A27" s="81"/>
      <c r="B27" s="42" t="s">
        <v>75</v>
      </c>
      <c r="C27" s="43" t="s">
        <v>21</v>
      </c>
      <c r="D27" s="44">
        <v>0</v>
      </c>
      <c r="E27" s="44">
        <v>1</v>
      </c>
      <c r="F27" s="44">
        <v>1</v>
      </c>
      <c r="G27" s="44">
        <v>1</v>
      </c>
      <c r="H27" s="44">
        <v>0</v>
      </c>
    </row>
    <row r="28" spans="1:8" ht="28.15" customHeight="1" x14ac:dyDescent="0.2">
      <c r="A28" s="81"/>
      <c r="B28" s="82" t="s">
        <v>272</v>
      </c>
      <c r="C28" s="82"/>
      <c r="D28" s="45">
        <v>1</v>
      </c>
      <c r="E28" s="45">
        <v>1</v>
      </c>
      <c r="F28" s="45">
        <v>0.99239650857183603</v>
      </c>
      <c r="G28" s="45">
        <v>0.99234060324882201</v>
      </c>
      <c r="H28" s="45">
        <v>1</v>
      </c>
    </row>
    <row r="29" spans="1:8" ht="19.149999999999999" customHeight="1" x14ac:dyDescent="0.2">
      <c r="A29" s="81" t="s">
        <v>273</v>
      </c>
      <c r="B29" s="42" t="s">
        <v>70</v>
      </c>
      <c r="C29" s="43" t="s">
        <v>22</v>
      </c>
      <c r="D29" s="44">
        <v>0</v>
      </c>
      <c r="E29" s="44">
        <v>0</v>
      </c>
      <c r="F29" s="44">
        <v>0</v>
      </c>
      <c r="G29" s="44">
        <v>0</v>
      </c>
      <c r="H29" s="44">
        <v>0</v>
      </c>
    </row>
    <row r="30" spans="1:8" ht="19.149999999999999" customHeight="1" x14ac:dyDescent="0.2">
      <c r="A30" s="81"/>
      <c r="B30" s="82" t="s">
        <v>274</v>
      </c>
      <c r="C30" s="82"/>
      <c r="D30" s="45">
        <v>0</v>
      </c>
      <c r="E30" s="45">
        <v>0</v>
      </c>
      <c r="F30" s="45">
        <v>0</v>
      </c>
      <c r="G30" s="45">
        <v>0</v>
      </c>
      <c r="H30" s="45">
        <v>0</v>
      </c>
    </row>
    <row r="31" spans="1:8" ht="34.9" customHeight="1" x14ac:dyDescent="0.2">
      <c r="A31" s="81" t="s">
        <v>275</v>
      </c>
      <c r="B31" s="42" t="s">
        <v>69</v>
      </c>
      <c r="C31" s="43" t="s">
        <v>23</v>
      </c>
      <c r="D31" s="44">
        <v>0</v>
      </c>
      <c r="E31" s="44">
        <v>1</v>
      </c>
      <c r="F31" s="44">
        <v>1</v>
      </c>
      <c r="G31" s="44">
        <v>1</v>
      </c>
      <c r="H31" s="44">
        <v>0</v>
      </c>
    </row>
    <row r="32" spans="1:8" ht="34.9" customHeight="1" x14ac:dyDescent="0.2">
      <c r="A32" s="81"/>
      <c r="B32" s="42" t="s">
        <v>70</v>
      </c>
      <c r="C32" s="43" t="s">
        <v>24</v>
      </c>
      <c r="D32" s="44">
        <v>1</v>
      </c>
      <c r="E32" s="44">
        <v>0</v>
      </c>
      <c r="F32" s="44">
        <v>0</v>
      </c>
      <c r="G32" s="44">
        <v>0</v>
      </c>
      <c r="H32" s="44">
        <v>0</v>
      </c>
    </row>
    <row r="33" spans="1:8" ht="34.9" customHeight="1" x14ac:dyDescent="0.2">
      <c r="A33" s="81"/>
      <c r="B33" s="42" t="s">
        <v>74</v>
      </c>
      <c r="C33" s="43" t="s">
        <v>25</v>
      </c>
      <c r="D33" s="44">
        <v>0</v>
      </c>
      <c r="E33" s="44">
        <v>1</v>
      </c>
      <c r="F33" s="44">
        <v>0</v>
      </c>
      <c r="G33" s="44">
        <v>0</v>
      </c>
      <c r="H33" s="44">
        <v>0</v>
      </c>
    </row>
    <row r="34" spans="1:8" ht="34.9" customHeight="1" x14ac:dyDescent="0.2">
      <c r="A34" s="81"/>
      <c r="B34" s="42" t="s">
        <v>260</v>
      </c>
      <c r="C34" s="43" t="s">
        <v>276</v>
      </c>
      <c r="D34" s="44">
        <v>1</v>
      </c>
      <c r="E34" s="44">
        <v>0</v>
      </c>
      <c r="F34" s="44">
        <v>0</v>
      </c>
      <c r="G34" s="44">
        <v>0</v>
      </c>
      <c r="H34" s="44">
        <v>0</v>
      </c>
    </row>
    <row r="35" spans="1:8" x14ac:dyDescent="0.2">
      <c r="A35" s="81"/>
      <c r="B35" s="82" t="s">
        <v>277</v>
      </c>
      <c r="C35" s="82"/>
      <c r="D35" s="45">
        <v>1</v>
      </c>
      <c r="E35" s="45">
        <v>1</v>
      </c>
      <c r="F35" s="45">
        <v>1</v>
      </c>
      <c r="G35" s="45">
        <v>1</v>
      </c>
      <c r="H35" s="45">
        <v>0</v>
      </c>
    </row>
    <row r="36" spans="1:8" x14ac:dyDescent="0.2">
      <c r="A36" s="81" t="s">
        <v>278</v>
      </c>
      <c r="B36" s="42" t="s">
        <v>69</v>
      </c>
      <c r="C36" s="43" t="s">
        <v>26</v>
      </c>
      <c r="D36" s="44">
        <v>0</v>
      </c>
      <c r="E36" s="44">
        <v>1.00281931750908</v>
      </c>
      <c r="F36" s="44">
        <v>0</v>
      </c>
      <c r="G36" s="44">
        <v>0</v>
      </c>
      <c r="H36" s="44">
        <v>0</v>
      </c>
    </row>
    <row r="37" spans="1:8" x14ac:dyDescent="0.2">
      <c r="A37" s="81"/>
      <c r="B37" s="42" t="s">
        <v>70</v>
      </c>
      <c r="C37" s="43" t="s">
        <v>27</v>
      </c>
      <c r="D37" s="44">
        <v>0</v>
      </c>
      <c r="E37" s="44">
        <v>0</v>
      </c>
      <c r="F37" s="44">
        <v>0</v>
      </c>
      <c r="G37" s="44">
        <v>0</v>
      </c>
      <c r="H37" s="44">
        <v>0</v>
      </c>
    </row>
    <row r="38" spans="1:8" x14ac:dyDescent="0.2">
      <c r="A38" s="81"/>
      <c r="B38" s="42" t="s">
        <v>71</v>
      </c>
      <c r="C38" s="43" t="s">
        <v>279</v>
      </c>
      <c r="D38" s="44">
        <v>1</v>
      </c>
      <c r="E38" s="44">
        <v>1</v>
      </c>
      <c r="F38" s="44">
        <v>0.61353757349909799</v>
      </c>
      <c r="G38" s="44">
        <v>0.37211513467820001</v>
      </c>
      <c r="H38" s="44">
        <v>1</v>
      </c>
    </row>
    <row r="39" spans="1:8" x14ac:dyDescent="0.2">
      <c r="A39" s="81"/>
      <c r="B39" s="82" t="s">
        <v>280</v>
      </c>
      <c r="C39" s="82"/>
      <c r="D39" s="45">
        <v>1</v>
      </c>
      <c r="E39" s="45">
        <v>1.0008940336835901</v>
      </c>
      <c r="F39" s="45">
        <v>0.48673322402489799</v>
      </c>
      <c r="G39" s="45">
        <v>0.26145112320893499</v>
      </c>
      <c r="H39" s="45">
        <v>1</v>
      </c>
    </row>
    <row r="40" spans="1:8" ht="33" customHeight="1" x14ac:dyDescent="0.2">
      <c r="A40" s="81" t="s">
        <v>281</v>
      </c>
      <c r="B40" s="42" t="s">
        <v>70</v>
      </c>
      <c r="C40" s="43" t="s">
        <v>28</v>
      </c>
      <c r="D40" s="44">
        <v>1</v>
      </c>
      <c r="E40" s="44">
        <v>1</v>
      </c>
      <c r="F40" s="44">
        <v>1</v>
      </c>
      <c r="G40" s="44">
        <v>1</v>
      </c>
      <c r="H40" s="44">
        <v>0</v>
      </c>
    </row>
    <row r="41" spans="1:8" ht="33" customHeight="1" x14ac:dyDescent="0.2">
      <c r="A41" s="81"/>
      <c r="B41" s="82" t="s">
        <v>282</v>
      </c>
      <c r="C41" s="82"/>
      <c r="D41" s="45">
        <v>1</v>
      </c>
      <c r="E41" s="45">
        <v>1</v>
      </c>
      <c r="F41" s="45">
        <v>1</v>
      </c>
      <c r="G41" s="45">
        <v>1</v>
      </c>
      <c r="H41" s="45">
        <v>0</v>
      </c>
    </row>
    <row r="42" spans="1:8" x14ac:dyDescent="0.2">
      <c r="A42" s="81" t="s">
        <v>283</v>
      </c>
      <c r="B42" s="42" t="s">
        <v>69</v>
      </c>
      <c r="C42" s="43" t="s">
        <v>29</v>
      </c>
      <c r="D42" s="44">
        <v>0</v>
      </c>
      <c r="E42" s="44">
        <v>1</v>
      </c>
      <c r="F42" s="44">
        <v>1</v>
      </c>
      <c r="G42" s="44">
        <v>1</v>
      </c>
      <c r="H42" s="44">
        <v>0</v>
      </c>
    </row>
    <row r="43" spans="1:8" ht="24" x14ac:dyDescent="0.2">
      <c r="A43" s="81"/>
      <c r="B43" s="42" t="s">
        <v>70</v>
      </c>
      <c r="C43" s="43" t="s">
        <v>284</v>
      </c>
      <c r="D43" s="44">
        <v>1</v>
      </c>
      <c r="E43" s="44">
        <v>0</v>
      </c>
      <c r="F43" s="44">
        <v>0</v>
      </c>
      <c r="G43" s="44">
        <v>0</v>
      </c>
      <c r="H43" s="44">
        <v>0</v>
      </c>
    </row>
    <row r="44" spans="1:8" x14ac:dyDescent="0.2">
      <c r="A44" s="81"/>
      <c r="B44" s="82" t="s">
        <v>285</v>
      </c>
      <c r="C44" s="82"/>
      <c r="D44" s="45">
        <v>1</v>
      </c>
      <c r="E44" s="45">
        <v>1</v>
      </c>
      <c r="F44" s="45">
        <v>1</v>
      </c>
      <c r="G44" s="45">
        <v>1</v>
      </c>
      <c r="H44" s="45">
        <v>0</v>
      </c>
    </row>
    <row r="45" spans="1:8" x14ac:dyDescent="0.2">
      <c r="A45" s="81" t="s">
        <v>286</v>
      </c>
      <c r="B45" s="42" t="s">
        <v>69</v>
      </c>
      <c r="C45" s="43" t="s">
        <v>30</v>
      </c>
      <c r="D45" s="44">
        <v>1</v>
      </c>
      <c r="E45" s="44">
        <v>1</v>
      </c>
      <c r="F45" s="44">
        <v>0</v>
      </c>
      <c r="G45" s="44">
        <v>0</v>
      </c>
      <c r="H45" s="44">
        <v>0</v>
      </c>
    </row>
    <row r="46" spans="1:8" x14ac:dyDescent="0.2">
      <c r="A46" s="81"/>
      <c r="B46" s="42" t="s">
        <v>70</v>
      </c>
      <c r="C46" s="43" t="s">
        <v>287</v>
      </c>
      <c r="D46" s="44">
        <v>0</v>
      </c>
      <c r="E46" s="44">
        <v>0</v>
      </c>
      <c r="F46" s="44">
        <v>0</v>
      </c>
      <c r="G46" s="44">
        <v>0</v>
      </c>
      <c r="H46" s="44">
        <v>0</v>
      </c>
    </row>
    <row r="47" spans="1:8" x14ac:dyDescent="0.2">
      <c r="A47" s="81"/>
      <c r="B47" s="42" t="s">
        <v>71</v>
      </c>
      <c r="C47" s="43" t="s">
        <v>31</v>
      </c>
      <c r="D47" s="44">
        <v>1</v>
      </c>
      <c r="E47" s="44">
        <v>1</v>
      </c>
      <c r="F47" s="44">
        <v>0</v>
      </c>
      <c r="G47" s="44">
        <v>0</v>
      </c>
      <c r="H47" s="44">
        <v>0</v>
      </c>
    </row>
    <row r="48" spans="1:8" x14ac:dyDescent="0.2">
      <c r="A48" s="81"/>
      <c r="B48" s="82" t="s">
        <v>288</v>
      </c>
      <c r="C48" s="82"/>
      <c r="D48" s="45">
        <v>1</v>
      </c>
      <c r="E48" s="45">
        <v>1</v>
      </c>
      <c r="F48" s="45">
        <v>0</v>
      </c>
      <c r="G48" s="45">
        <v>0</v>
      </c>
      <c r="H48" s="45">
        <v>0</v>
      </c>
    </row>
    <row r="49" spans="1:8" x14ac:dyDescent="0.2">
      <c r="A49" s="81" t="s">
        <v>289</v>
      </c>
      <c r="B49" s="42" t="s">
        <v>69</v>
      </c>
      <c r="C49" s="43" t="s">
        <v>290</v>
      </c>
      <c r="D49" s="44">
        <v>1</v>
      </c>
      <c r="E49" s="44">
        <v>1</v>
      </c>
      <c r="F49" s="44">
        <v>0.99870407679991802</v>
      </c>
      <c r="G49" s="44">
        <v>0.99870407679991802</v>
      </c>
      <c r="H49" s="44">
        <v>0</v>
      </c>
    </row>
    <row r="50" spans="1:8" x14ac:dyDescent="0.2">
      <c r="A50" s="81"/>
      <c r="B50" s="82" t="s">
        <v>291</v>
      </c>
      <c r="C50" s="82"/>
      <c r="D50" s="45">
        <v>1</v>
      </c>
      <c r="E50" s="45">
        <v>1</v>
      </c>
      <c r="F50" s="45">
        <v>0.99870407679991802</v>
      </c>
      <c r="G50" s="45">
        <v>0.99870407679991802</v>
      </c>
      <c r="H50" s="45">
        <v>0</v>
      </c>
    </row>
  </sheetData>
  <mergeCells count="29">
    <mergeCell ref="B25:C25"/>
    <mergeCell ref="A26:A28"/>
    <mergeCell ref="A5:C6"/>
    <mergeCell ref="D5:H5"/>
    <mergeCell ref="A7:A15"/>
    <mergeCell ref="B15:C15"/>
    <mergeCell ref="A16:A17"/>
    <mergeCell ref="B17:C17"/>
    <mergeCell ref="B28:C28"/>
    <mergeCell ref="A29:A30"/>
    <mergeCell ref="B30:C30"/>
    <mergeCell ref="A2:H3"/>
    <mergeCell ref="A42:A44"/>
    <mergeCell ref="B44:C44"/>
    <mergeCell ref="A18:A20"/>
    <mergeCell ref="B20:C20"/>
    <mergeCell ref="A21:A23"/>
    <mergeCell ref="B23:C23"/>
    <mergeCell ref="A24:A25"/>
    <mergeCell ref="A45:A48"/>
    <mergeCell ref="B48:C48"/>
    <mergeCell ref="A49:A50"/>
    <mergeCell ref="B50:C50"/>
    <mergeCell ref="A31:A35"/>
    <mergeCell ref="B35:C35"/>
    <mergeCell ref="A36:A39"/>
    <mergeCell ref="B39:C39"/>
    <mergeCell ref="A40:A41"/>
    <mergeCell ref="B41:C41"/>
  </mergeCells>
  <pageMargins left="0.70866141732283472" right="0.70866141732283472" top="0.55118110236220474" bottom="0.55118110236220474" header="0.31496062992125984" footer="0.31496062992125984"/>
  <pageSetup paperSize="9" scale="74" orientation="landscape" r:id="rId1"/>
  <rowBreaks count="1" manualBreakCount="1">
    <brk id="2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All. 4a IND sint. 2023</vt:lpstr>
      <vt:lpstr>Entrate ind.anal 2023</vt:lpstr>
      <vt:lpstr>Spese-ind. analatici 2023</vt:lpstr>
      <vt:lpstr>Spese -cap PAG ind. analit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Simeone</dc:creator>
  <cp:lastModifiedBy>Nenci Alessandra</cp:lastModifiedBy>
  <cp:lastPrinted>2024-05-20T09:29:15Z</cp:lastPrinted>
  <dcterms:created xsi:type="dcterms:W3CDTF">2009-01-23T08:33:04Z</dcterms:created>
  <dcterms:modified xsi:type="dcterms:W3CDTF">2024-07-11T08:55:26Z</dcterms:modified>
</cp:coreProperties>
</file>