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nenci\Desktop\DEL_UP_9_2025\"/>
    </mc:Choice>
  </mc:AlternateContent>
  <xr:revisionPtr revIDLastSave="0" documentId="8_{F1B47F77-4FF3-49C0-8F03-54437DFBD7AD}" xr6:coauthVersionLast="36" xr6:coauthVersionMax="36" xr10:uidLastSave="{00000000-0000-0000-0000-000000000000}"/>
  <bookViews>
    <workbookView xWindow="0" yWindow="0" windowWidth="28800" windowHeight="12105" activeTab="1"/>
  </bookViews>
  <sheets>
    <sheet name="Entrata" sheetId="2" r:id="rId1"/>
    <sheet name="Spesa " sheetId="3" r:id="rId2"/>
  </sheets>
  <definedNames>
    <definedName name="_xlnm._FilterDatabase" localSheetId="1" hidden="1">#N/A</definedName>
    <definedName name="_xlnm.Print_Area" localSheetId="0">Entrata!$A$1:$G$13</definedName>
    <definedName name="_xlnm.Print_Area" localSheetId="1">'Spesa '!$A$1:$N$51</definedName>
  </definedNames>
  <calcPr calcId="191029"/>
</workbook>
</file>

<file path=xl/calcChain.xml><?xml version="1.0" encoding="utf-8"?>
<calcChain xmlns="http://schemas.openxmlformats.org/spreadsheetml/2006/main">
  <c r="K33" i="3" l="1"/>
  <c r="K34" i="3"/>
  <c r="K35" i="3"/>
  <c r="K38" i="3"/>
  <c r="K39" i="3"/>
  <c r="J33" i="3"/>
  <c r="J34" i="3"/>
  <c r="K26" i="3"/>
  <c r="J26" i="3"/>
  <c r="J23" i="3"/>
  <c r="K21" i="3"/>
  <c r="J21" i="3"/>
  <c r="J24" i="3"/>
  <c r="K32" i="3"/>
  <c r="J32" i="3"/>
  <c r="K37" i="3"/>
  <c r="J37" i="3"/>
  <c r="E11" i="2"/>
  <c r="E6" i="2"/>
  <c r="K7" i="3"/>
  <c r="J7" i="3"/>
  <c r="J8" i="3"/>
  <c r="K5" i="3"/>
  <c r="K8" i="3"/>
  <c r="J5" i="3"/>
  <c r="K23" i="3"/>
  <c r="K24" i="3"/>
  <c r="F12" i="2"/>
  <c r="E12" i="2"/>
  <c r="J35" i="3"/>
  <c r="J38" i="3"/>
  <c r="J39" i="3"/>
</calcChain>
</file>

<file path=xl/sharedStrings.xml><?xml version="1.0" encoding="utf-8"?>
<sst xmlns="http://schemas.openxmlformats.org/spreadsheetml/2006/main" count="233" uniqueCount="133">
  <si>
    <t>Tipo stanziamento</t>
  </si>
  <si>
    <t>Descrizione</t>
  </si>
  <si>
    <t>Titolo</t>
  </si>
  <si>
    <t>Avanzo</t>
  </si>
  <si>
    <t>SERVIZI PER IL FUNZIONAMENTO E ORGANIZZAZIONE OLI</t>
  </si>
  <si>
    <t>RIMBORSI SPESE RELATORI A CONVEGNI E RIUNIONI OLI</t>
  </si>
  <si>
    <t>CORECOM - ATTIVITA' DI CONCILIAZIONE E DEFINIZIONE GESTIONE DELLE DELEGHE</t>
  </si>
  <si>
    <t>FONDO RISCHI DA CONTENZIOSO</t>
  </si>
  <si>
    <t>COMPENSI E RIMBORSI DOCENTI FORMAZIONE OLI A PERSONALE ESTERNO ALL'ENTE</t>
  </si>
  <si>
    <t>CORECOM - BENI PER RELAZIONI PUBBLICHE, MOSTRE E CONVEGNI PER LA GESTIONE DELLE DELEGHE</t>
  </si>
  <si>
    <t>CORECOM - ATTIVITA DI COMUNICAZIONE SULLE FUNZIONE DELEGATE DA AGCOM</t>
  </si>
  <si>
    <t>POSTAZIONI DI LAVORO PER GLI UFFICI DEL CORECOM PER LA GESTIONE DELLE DELEGHE</t>
  </si>
  <si>
    <t>APPARATI MULTIMEDIALI PER OLI</t>
  </si>
  <si>
    <t>Motivazioni</t>
  </si>
  <si>
    <t>Macro aggregato</t>
  </si>
  <si>
    <t>Totale generale</t>
  </si>
  <si>
    <t xml:space="preserve"> </t>
  </si>
  <si>
    <t>Capitolo (SPESA)</t>
  </si>
  <si>
    <t xml:space="preserve">Piano Conti  </t>
  </si>
  <si>
    <t>Totale parte vincolata</t>
  </si>
  <si>
    <t>12</t>
  </si>
  <si>
    <t>13</t>
  </si>
  <si>
    <t>Avanzo di amministrazione esercizio precedente - parte accantonata relativa al fondo rischi da contenzioso</t>
  </si>
  <si>
    <t>14</t>
  </si>
  <si>
    <t>Avanzo di amministrazione esercizio precedente - parte vincolata relativa a vincoli derivanti da leggi e dai principi contabili - trasferimenti Agcom</t>
  </si>
  <si>
    <t>15</t>
  </si>
  <si>
    <t>Avanzo di amministrazione esercizio precedente - parte vincolata relativa a vincoli da trasferimenti ex art. 5 bis legge regione Toscana n. 4/2008 - Osservatorio legislativo interregionale</t>
  </si>
  <si>
    <t>16</t>
  </si>
  <si>
    <t>Avanzo di amministrazione esercizio precedente - parte vincolata relativa a vincoli da trasferimenti rete Coordinamento Biblioteche regionali (Cobire)</t>
  </si>
  <si>
    <t>Capitolo  (ENTRATA)</t>
  </si>
  <si>
    <t>ACQUISTO RISORSE DIGITALI CONDIVISE CON COBIRE - RISORSE VINCOLATE</t>
  </si>
  <si>
    <t>CORECOM - MISSIONI COMPONENTI CORECOM PER LA GESTIONE DELLE DELEGHE</t>
  </si>
  <si>
    <t>CORECOM - SERVIZI PER RELAZIONI PUBBLICHE. MOSTRE E CONVEGNI PER LA GESTIONE DELLE DELEGHE</t>
  </si>
  <si>
    <t>CORECOM - RELATORI CONVEGNI PER LA GESTIONE DELLE DELEGHE</t>
  </si>
  <si>
    <t>CORECOM - SERVIZI PER L'ATTUAZIONE DEL PIANO DI ATTIVITA PER LA GESTIONE DELLE DELEGHE</t>
  </si>
  <si>
    <t>Totale parte vincolata Agcom</t>
  </si>
  <si>
    <t>Totale parte vincolata Agcom - capitale</t>
  </si>
  <si>
    <t>Totale parte vincolata Agcom - corrente</t>
  </si>
  <si>
    <t>Totale parte vincolata Oli - corrente</t>
  </si>
  <si>
    <t xml:space="preserve">Totale parte vincolata OLI  </t>
  </si>
  <si>
    <t>Totale parte vincolata Oli - capitale</t>
  </si>
  <si>
    <t>Totale generale parte vincolata</t>
  </si>
  <si>
    <t>Totale avanzo applicato nella parte spesa</t>
  </si>
  <si>
    <t>Miss /Progr.</t>
  </si>
  <si>
    <t xml:space="preserve">Miss </t>
  </si>
  <si>
    <t>Settore</t>
  </si>
  <si>
    <t>Bilancio e finanze</t>
  </si>
  <si>
    <t>Segretariato generale del Consiglio regionale</t>
  </si>
  <si>
    <t>AVANZO</t>
  </si>
  <si>
    <t>10072</t>
  </si>
  <si>
    <t>10074</t>
  </si>
  <si>
    <t>10077</t>
  </si>
  <si>
    <t>10133</t>
  </si>
  <si>
    <t>10136</t>
  </si>
  <si>
    <t>10335</t>
  </si>
  <si>
    <t>10341</t>
  </si>
  <si>
    <t>10507</t>
  </si>
  <si>
    <t>10508</t>
  </si>
  <si>
    <t>10531</t>
  </si>
  <si>
    <t>CORECOM - INCARICHI IN OCCASIONE DI CONVEGNI PER LA GESTIONE DELLE DELEGHE</t>
  </si>
  <si>
    <t>10547</t>
  </si>
  <si>
    <t>FORMAZIONE DEL PERSONALE CORECOM SULLE MATERIE DELEGATE</t>
  </si>
  <si>
    <t>10568</t>
  </si>
  <si>
    <t>10597</t>
  </si>
  <si>
    <t>104</t>
  </si>
  <si>
    <t>10598</t>
  </si>
  <si>
    <t>10605</t>
  </si>
  <si>
    <t>10606</t>
  </si>
  <si>
    <t>10624</t>
  </si>
  <si>
    <t>10654</t>
  </si>
  <si>
    <t>10687</t>
  </si>
  <si>
    <t>20030</t>
  </si>
  <si>
    <t>20038</t>
  </si>
  <si>
    <t>Totale parziale parte accantonata</t>
  </si>
  <si>
    <t>Totale generale parte accantonata</t>
  </si>
  <si>
    <t xml:space="preserve">Informatica. Archivio e protocollo. Comunicazione web, Urp </t>
  </si>
  <si>
    <t>Assistenza giuridica e legislativa</t>
  </si>
  <si>
    <t>Assistenza al Difensore Civico e ai Garanti. Assistenza generale al CORECOM. Biblioteca e documentazione</t>
  </si>
  <si>
    <t xml:space="preserve">Organizzazione e personale. Formazione    </t>
  </si>
  <si>
    <t>CORECOM GESTIONE DELLE DELEGHE - INPS QUOTA 2/3 SU COMPETENZE EROGATE</t>
  </si>
  <si>
    <t>Motivazione</t>
  </si>
  <si>
    <t>Avanzo di amministrazione esercizio precedente - parte vincolata relativa ad altri vincoli di cui al fondo oneri ex art. 27-ter legge Regione Toscana n. 3/2009</t>
  </si>
  <si>
    <t>Iniziative istituzionali e Contributi. Rappresentanza e Cerimoniale. Servizi di supporto</t>
  </si>
  <si>
    <t>Totale parte vincolata fondo oneri ex art. 27-ter legge R.T. n. 3/2009</t>
  </si>
  <si>
    <t>Totale parte vincolata Cobire</t>
  </si>
  <si>
    <t>FONDO ONERI DI CUI ALL'ART 27 TER L.R. 3/2009 PER FRONTEGGIARE EMERGENZE SOCIALI - TRASFERIMENTI A ISTITUZIONI SOCIALI PRIVATE</t>
  </si>
  <si>
    <t>1</t>
  </si>
  <si>
    <t>1040401</t>
  </si>
  <si>
    <t>FONDO SPECIALE PER FINANZIAMENTO NUOVI PROVVEDIMENTI LEGISLATIVI DI INIZIATIVA CONSILIARE - SPESE CORRENTI</t>
  </si>
  <si>
    <t>IRAP CORECOM GESTIONE DELLE DELEGHE</t>
  </si>
  <si>
    <t>1100102</t>
  </si>
  <si>
    <t>IRAP SU COMPETENZE - OLI</t>
  </si>
  <si>
    <t>ONERI INPS  QUOTA 2/3 SU COMPETENZE - OLI</t>
  </si>
  <si>
    <r>
      <t>Avanzo di amministrazione esercizio precedente - parte accantonata relativa alle quote non utilizzate dei fondi speciali per finanziamento provvedimenti legislativi di iniziativa consiliare - spese correnti</t>
    </r>
    <r>
      <rPr>
        <sz val="16"/>
        <color indexed="10"/>
        <rFont val="Arial"/>
        <family val="2"/>
      </rPr>
      <t xml:space="preserve"> </t>
    </r>
  </si>
  <si>
    <t>CORECOM - TRASFERIMENTI AD ENTI PUBBLICI PER PROGETTI COMUNI (RISORSE VINCOLATE)RISORSE AGCOM</t>
  </si>
  <si>
    <t>Variazione competenza 2025</t>
  </si>
  <si>
    <t>Variazione Cassa 2025</t>
  </si>
  <si>
    <r>
      <t xml:space="preserve">Relazione illustrativa alla </t>
    </r>
    <r>
      <rPr>
        <b/>
        <u/>
        <sz val="18"/>
        <rFont val="Calibri"/>
        <family val="2"/>
      </rPr>
      <t>1^ variazione</t>
    </r>
    <r>
      <rPr>
        <b/>
        <sz val="18"/>
        <rFont val="Calibri"/>
        <family val="2"/>
      </rPr>
      <t xml:space="preserve"> al bilancio 2025-2026-2027 - Applicazione avanzo e richieste di fabbisogno d.lgs. 118/2011  </t>
    </r>
  </si>
  <si>
    <t>Variaizone competenza 2025</t>
  </si>
  <si>
    <t>PURO</t>
  </si>
  <si>
    <t>1030201</t>
  </si>
  <si>
    <t>TRATTAMENTO INDENNITARIO AMMINISTRATORI</t>
  </si>
  <si>
    <t xml:space="preserve">Creazione nuovo capitolo di spesa e storno di risorse dal capitolo 10663 per la restituzione di somme ad una Consigliera </t>
  </si>
  <si>
    <t>RESTITUZIONE E RIMBORSI DI SOMME NON DOVUTE O INCASSATE IN ECCESSO</t>
  </si>
  <si>
    <t>1099904</t>
  </si>
  <si>
    <t>NC 10746</t>
  </si>
  <si>
    <t xml:space="preserve">Variazioni conseguenti all’applicazione delle quote vincolate ed accantonate dell’avanzo presunto di amministrazione 2024 – 1^ variazione di cui alla delibera del Consiglio n.1 approvata nella seduta del 14 gennaio 2025  </t>
  </si>
  <si>
    <t xml:space="preserve">Variazioni conseguenti all’applicazione delle quote vincolate ed accantonate dell’avanzo presunto di amministrazione 2024 – 1^ variazione di cui alla delibera del Consiglio n. 1 approvata nella seduta del 14 gennaio 2025  </t>
  </si>
  <si>
    <t>--</t>
  </si>
  <si>
    <t>---</t>
  </si>
  <si>
    <t xml:space="preserve">	CONTRIBUTI AD AMMINISTRAZIONI LOCALI- SPESE DI RAPPRESENTANZA DEL CONSIGLIO REGIONALE - L.R. 4/2009 ART. 1 C. 1 LETT. C)</t>
  </si>
  <si>
    <t>Aggiornamento descrizione capitolo 10365 sostituendo il termine “comuni” con “amministrazioni locali”.</t>
  </si>
  <si>
    <t>Relazione illustrativa alla 1^ variazione al bilancio 2025-2026-2027</t>
  </si>
  <si>
    <t xml:space="preserve">Variazioni richieste dai responsabili delle articolazioni organizzative di livello dirigenziale (art. 51 d.lgs 118/2011)    </t>
  </si>
  <si>
    <t>Applicazione avanzo da preconsuntivo 2024 conseguente alla deliberazione di Consiglio relativa alla 1^ variazione del bilancio di previsione finanziario 2025 - 2027</t>
  </si>
  <si>
    <t>BENI DI RAPPRESENTANZA  (art. 1 c.1 lett a) e b) lr 4/2009)</t>
  </si>
  <si>
    <t>1030102</t>
  </si>
  <si>
    <t>SPESE PER ADESIONE ALLA CONFERENZA DEI PRESIDENTI DELLE ASSEMBLEE LEGISLATIVE DELLE REGIONI E DELLE PROVINCE AUTONOME (l.r. 45/96) E SPESE PER L' ADESIONE AD ORGANISMI NAZIONALI. REGIONALI E LOCALI</t>
  </si>
  <si>
    <t>1030299</t>
  </si>
  <si>
    <t xml:space="preserve">Iniziative istituzionali e contributi. Rappresentanza e cerimoniale. Servizi di supporto                </t>
  </si>
  <si>
    <t>Incremento quota di adesione alla Conferenza dei Presidenti per l'anno 2025</t>
  </si>
  <si>
    <t>EVENTI ISTITUZIONALI COMPARTECIPAZIONI ENTI LOCALI L.R. 46/2015</t>
  </si>
  <si>
    <t>1.04.01.02</t>
  </si>
  <si>
    <t>EVENTI ISTITUZIONALI COMPARTECIPAZIONI ISTITUZIONI SOCIALI PRIVATE L.R. 46/2015</t>
  </si>
  <si>
    <t xml:space="preserve"> 1.04.04.01</t>
  </si>
  <si>
    <t xml:space="preserve"> 1.04.01.02</t>
  </si>
  <si>
    <t xml:space="preserve"> 	
1.04.04.01</t>
  </si>
  <si>
    <t>7</t>
  </si>
  <si>
    <t>Diversa allocazione di risorse come da decisione dell'Ufifcio di presidenza da destinare alle iniziative di salvaguardia delle identità e del folklore</t>
  </si>
  <si>
    <t>Variazione Plu 2026</t>
  </si>
  <si>
    <t>Variazione Plu 2027</t>
  </si>
  <si>
    <t>SALVAGUARDIA E VALORIZZAZIONE DELLE IDENTITA' E DELLE TRADIZIONI DEL TERRITORIO REGIONALE - TRASFERIMENTI CORRENTI A AMMINISTRAZIONI LOCALI</t>
  </si>
  <si>
    <t>SALVAGUARDIA E VALORIZZAZIONE DELLE IDENTITA' E DELLE TRADIZIONI DEL TERRITORIO REGIONALE - TRASFERIMENTI CORRENTI A ISTITUZIONI SOCIALI PRIVATE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</si>
</sst>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_(* #,##0.00_);_(* \(#,##0.00\);_(* &quot;-&quot;??_);_(@_)"/>
    <numFmt numFmtId="186" formatCode="#,##0.00\ &quot;€&quot;"/>
  </numFmts>
  <fonts count="14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sz val="18"/>
      <name val="Calibri"/>
      <family val="2"/>
    </font>
    <font>
      <b/>
      <u/>
      <sz val="18"/>
      <name val="Calibri"/>
      <family val="2"/>
    </font>
    <font>
      <b/>
      <sz val="18"/>
      <name val="Arial"/>
      <family val="2"/>
    </font>
    <font>
      <b/>
      <i/>
      <sz val="16"/>
      <name val="Arial"/>
      <family val="2"/>
    </font>
    <font>
      <sz val="18"/>
      <name val="Arial"/>
      <family val="2"/>
    </font>
    <font>
      <i/>
      <sz val="18"/>
      <name val="Arial"/>
      <family val="2"/>
    </font>
    <font>
      <sz val="16"/>
      <color indexed="10"/>
      <name val="Arial"/>
      <family val="2"/>
    </font>
    <font>
      <sz val="1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179" fontId="1" fillId="0" borderId="0" applyFont="0" applyFill="0" applyBorder="0" applyAlignment="0" applyProtection="0"/>
  </cellStyleXfs>
  <cellXfs count="130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186" fontId="8" fillId="2" borderId="1" xfId="1" applyNumberFormat="1" applyFont="1" applyFill="1" applyBorder="1" applyAlignment="1">
      <alignment horizontal="right" vertical="center" wrapText="1"/>
    </xf>
    <xf numFmtId="186" fontId="8" fillId="2" borderId="2" xfId="0" applyNumberFormat="1" applyFont="1" applyFill="1" applyBorder="1" applyAlignment="1">
      <alignment vertical="center" wrapText="1"/>
    </xf>
    <xf numFmtId="186" fontId="8" fillId="2" borderId="0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center" vertical="center" wrapText="1"/>
    </xf>
    <xf numFmtId="49" fontId="10" fillId="2" borderId="0" xfId="0" applyNumberFormat="1" applyFont="1" applyFill="1" applyAlignment="1">
      <alignment horizontal="right" vertical="center" wrapText="1"/>
    </xf>
    <xf numFmtId="186" fontId="10" fillId="2" borderId="0" xfId="0" applyNumberFormat="1" applyFont="1" applyFill="1" applyAlignment="1">
      <alignment horizontal="right" vertical="center" wrapText="1"/>
    </xf>
    <xf numFmtId="186" fontId="10" fillId="2" borderId="0" xfId="1" applyNumberFormat="1" applyFont="1" applyFill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86" fontId="8" fillId="2" borderId="2" xfId="0" applyNumberFormat="1" applyFont="1" applyFill="1" applyBorder="1" applyAlignment="1">
      <alignment horizontal="center" vertical="center" wrapText="1"/>
    </xf>
    <xf numFmtId="186" fontId="10" fillId="2" borderId="2" xfId="1" applyNumberFormat="1" applyFont="1" applyFill="1" applyBorder="1" applyAlignment="1">
      <alignment horizontal="right" vertical="center" wrapText="1"/>
    </xf>
    <xf numFmtId="186" fontId="10" fillId="2" borderId="3" xfId="1" applyNumberFormat="1" applyFont="1" applyFill="1" applyBorder="1" applyAlignment="1">
      <alignment horizontal="right" vertical="center" wrapText="1"/>
    </xf>
    <xf numFmtId="186" fontId="10" fillId="2" borderId="0" xfId="1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right" vertical="center" wrapText="1"/>
    </xf>
    <xf numFmtId="186" fontId="10" fillId="2" borderId="0" xfId="0" applyNumberFormat="1" applyFont="1" applyFill="1" applyBorder="1" applyAlignment="1">
      <alignment horizontal="right" vertical="center" wrapText="1"/>
    </xf>
    <xf numFmtId="186" fontId="10" fillId="2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" fontId="4" fillId="0" borderId="2" xfId="0" quotePrefix="1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179" fontId="4" fillId="0" borderId="5" xfId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9" fontId="4" fillId="0" borderId="7" xfId="1" applyFont="1" applyFill="1" applyBorder="1" applyAlignment="1">
      <alignment horizontal="right" vertical="center" wrapText="1"/>
    </xf>
    <xf numFmtId="16" fontId="9" fillId="0" borderId="2" xfId="0" quotePrefix="1" applyNumberFormat="1" applyFont="1" applyFill="1" applyBorder="1" applyAlignment="1">
      <alignment horizontal="right" vertical="center" wrapText="1"/>
    </xf>
    <xf numFmtId="4" fontId="9" fillId="0" borderId="8" xfId="0" applyNumberFormat="1" applyFont="1" applyFill="1" applyBorder="1" applyAlignment="1">
      <alignment horizontal="right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179" fontId="4" fillId="0" borderId="1" xfId="1" applyFont="1" applyFill="1" applyBorder="1" applyAlignment="1">
      <alignment horizontal="right" vertical="center" wrapText="1"/>
    </xf>
    <xf numFmtId="0" fontId="4" fillId="0" borderId="2" xfId="0" quotePrefix="1" applyNumberFormat="1" applyFont="1" applyFill="1" applyBorder="1" applyAlignment="1">
      <alignment horizontal="center" vertical="center" wrapText="1"/>
    </xf>
    <xf numFmtId="16" fontId="4" fillId="0" borderId="10" xfId="0" quotePrefix="1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16" fontId="5" fillId="0" borderId="2" xfId="0" quotePrefix="1" applyNumberFormat="1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179" fontId="3" fillId="0" borderId="1" xfId="1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center" vertical="center" wrapText="1"/>
    </xf>
    <xf numFmtId="186" fontId="8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right" vertical="center" wrapText="1"/>
    </xf>
    <xf numFmtId="186" fontId="10" fillId="2" borderId="11" xfId="1" applyNumberFormat="1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center" wrapText="1"/>
    </xf>
    <xf numFmtId="49" fontId="10" fillId="2" borderId="12" xfId="1" applyNumberFormat="1" applyFont="1" applyFill="1" applyBorder="1" applyAlignment="1">
      <alignment horizontal="right" vertical="center" wrapText="1"/>
    </xf>
    <xf numFmtId="186" fontId="8" fillId="2" borderId="11" xfId="1" applyNumberFormat="1" applyFont="1" applyFill="1" applyBorder="1" applyAlignment="1">
      <alignment horizontal="right" vertical="center" wrapText="1"/>
    </xf>
    <xf numFmtId="0" fontId="10" fillId="2" borderId="8" xfId="0" applyFont="1" applyFill="1" applyBorder="1" applyAlignment="1">
      <alignment horizontal="center" vertical="center" wrapText="1"/>
    </xf>
    <xf numFmtId="49" fontId="10" fillId="2" borderId="8" xfId="1" applyNumberFormat="1" applyFont="1" applyFill="1" applyBorder="1" applyAlignment="1">
      <alignment horizontal="right" vertical="center" wrapText="1"/>
    </xf>
    <xf numFmtId="49" fontId="10" fillId="2" borderId="13" xfId="1" applyNumberFormat="1" applyFont="1" applyFill="1" applyBorder="1" applyAlignment="1">
      <alignment horizontal="right" vertical="center" wrapText="1"/>
    </xf>
    <xf numFmtId="186" fontId="11" fillId="2" borderId="11" xfId="1" applyNumberFormat="1" applyFont="1" applyFill="1" applyBorder="1" applyAlignment="1">
      <alignment horizontal="right" vertical="center" wrapText="1"/>
    </xf>
    <xf numFmtId="186" fontId="11" fillId="2" borderId="2" xfId="1" applyNumberFormat="1" applyFont="1" applyFill="1" applyBorder="1" applyAlignment="1">
      <alignment horizontal="right" vertical="center" wrapText="1"/>
    </xf>
    <xf numFmtId="49" fontId="10" fillId="2" borderId="14" xfId="1" applyNumberFormat="1" applyFont="1" applyFill="1" applyBorder="1" applyAlignment="1">
      <alignment horizontal="right" vertical="center" wrapText="1"/>
    </xf>
    <xf numFmtId="186" fontId="11" fillId="2" borderId="3" xfId="1" applyNumberFormat="1" applyFont="1" applyFill="1" applyBorder="1" applyAlignment="1">
      <alignment horizontal="right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86" fontId="11" fillId="2" borderId="5" xfId="1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186" fontId="11" fillId="2" borderId="7" xfId="1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center" vertical="center" wrapText="1"/>
    </xf>
    <xf numFmtId="186" fontId="10" fillId="2" borderId="1" xfId="1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49" fontId="8" fillId="2" borderId="0" xfId="1" applyNumberFormat="1" applyFont="1" applyFill="1" applyBorder="1" applyAlignment="1">
      <alignment horizontal="right" vertical="center" wrapText="1"/>
    </xf>
    <xf numFmtId="49" fontId="10" fillId="2" borderId="2" xfId="1" applyNumberFormat="1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86" fontId="10" fillId="2" borderId="2" xfId="0" applyNumberFormat="1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center" vertical="center" wrapText="1"/>
    </xf>
    <xf numFmtId="49" fontId="8" fillId="2" borderId="0" xfId="1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vertical="center" wrapText="1"/>
    </xf>
    <xf numFmtId="186" fontId="10" fillId="2" borderId="2" xfId="0" quotePrefix="1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vertical="center" wrapText="1"/>
    </xf>
    <xf numFmtId="186" fontId="10" fillId="2" borderId="2" xfId="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86" fontId="11" fillId="2" borderId="1" xfId="1" applyNumberFormat="1" applyFont="1" applyFill="1" applyBorder="1" applyAlignment="1">
      <alignment horizontal="right" vertical="center" wrapText="1"/>
    </xf>
    <xf numFmtId="186" fontId="11" fillId="2" borderId="17" xfId="1" applyNumberFormat="1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186" fontId="10" fillId="2" borderId="10" xfId="1" applyNumberFormat="1" applyFont="1" applyFill="1" applyBorder="1" applyAlignment="1">
      <alignment horizontal="center" vertical="center" wrapText="1"/>
    </xf>
    <xf numFmtId="186" fontId="10" fillId="2" borderId="19" xfId="1" applyNumberFormat="1" applyFont="1" applyFill="1" applyBorder="1" applyAlignment="1">
      <alignment horizontal="center" vertical="center" wrapText="1"/>
    </xf>
    <xf numFmtId="186" fontId="10" fillId="2" borderId="20" xfId="1" applyNumberFormat="1" applyFont="1" applyFill="1" applyBorder="1" applyAlignment="1">
      <alignment horizontal="center" vertical="center" wrapText="1"/>
    </xf>
    <xf numFmtId="49" fontId="8" fillId="2" borderId="25" xfId="1" applyNumberFormat="1" applyFont="1" applyFill="1" applyBorder="1" applyAlignment="1">
      <alignment horizontal="right" vertical="center" wrapText="1"/>
    </xf>
    <xf numFmtId="49" fontId="8" fillId="2" borderId="26" xfId="1" applyNumberFormat="1" applyFont="1" applyFill="1" applyBorder="1" applyAlignment="1">
      <alignment horizontal="right" vertical="center" wrapText="1"/>
    </xf>
    <xf numFmtId="49" fontId="10" fillId="2" borderId="5" xfId="1" applyNumberFormat="1" applyFont="1" applyFill="1" applyBorder="1" applyAlignment="1">
      <alignment horizontal="right" vertical="center" wrapText="1"/>
    </xf>
    <xf numFmtId="49" fontId="10" fillId="2" borderId="28" xfId="1" applyNumberFormat="1" applyFont="1" applyFill="1" applyBorder="1" applyAlignment="1">
      <alignment horizontal="right" vertical="center" wrapText="1"/>
    </xf>
    <xf numFmtId="49" fontId="10" fillId="2" borderId="29" xfId="1" applyNumberFormat="1" applyFont="1" applyFill="1" applyBorder="1" applyAlignment="1">
      <alignment horizontal="right" vertical="center" wrapText="1"/>
    </xf>
    <xf numFmtId="49" fontId="8" fillId="2" borderId="30" xfId="1" applyNumberFormat="1" applyFont="1" applyFill="1" applyBorder="1" applyAlignment="1">
      <alignment horizontal="right" vertical="center" wrapText="1"/>
    </xf>
    <xf numFmtId="49" fontId="8" fillId="2" borderId="31" xfId="1" applyNumberFormat="1" applyFont="1" applyFill="1" applyBorder="1" applyAlignment="1">
      <alignment horizontal="right" vertical="center" wrapText="1"/>
    </xf>
    <xf numFmtId="49" fontId="8" fillId="2" borderId="32" xfId="1" applyNumberFormat="1" applyFont="1" applyFill="1" applyBorder="1" applyAlignment="1">
      <alignment horizontal="right" vertical="center" wrapText="1"/>
    </xf>
    <xf numFmtId="49" fontId="8" fillId="2" borderId="5" xfId="1" applyNumberFormat="1" applyFont="1" applyFill="1" applyBorder="1" applyAlignment="1">
      <alignment horizontal="right" vertical="center" wrapText="1"/>
    </xf>
    <xf numFmtId="49" fontId="8" fillId="2" borderId="28" xfId="1" applyNumberFormat="1" applyFont="1" applyFill="1" applyBorder="1" applyAlignment="1">
      <alignment horizontal="right" vertical="center" wrapText="1"/>
    </xf>
    <xf numFmtId="49" fontId="8" fillId="2" borderId="29" xfId="1" applyNumberFormat="1" applyFont="1" applyFill="1" applyBorder="1" applyAlignment="1">
      <alignment horizontal="right" vertical="center" wrapText="1"/>
    </xf>
    <xf numFmtId="49" fontId="11" fillId="2" borderId="6" xfId="1" applyNumberFormat="1" applyFont="1" applyFill="1" applyBorder="1" applyAlignment="1">
      <alignment horizontal="right" vertical="center" wrapText="1"/>
    </xf>
    <xf numFmtId="49" fontId="11" fillId="2" borderId="0" xfId="1" applyNumberFormat="1" applyFont="1" applyFill="1" applyBorder="1" applyAlignment="1">
      <alignment horizontal="right" vertical="center" wrapText="1"/>
    </xf>
    <xf numFmtId="49" fontId="11" fillId="2" borderId="22" xfId="1" applyNumberFormat="1" applyFont="1" applyFill="1" applyBorder="1" applyAlignment="1">
      <alignment horizontal="right" vertical="center" wrapText="1"/>
    </xf>
    <xf numFmtId="49" fontId="10" fillId="2" borderId="2" xfId="1" applyNumberFormat="1" applyFont="1" applyFill="1" applyBorder="1" applyAlignment="1">
      <alignment horizontal="right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right" vertical="center" wrapText="1"/>
    </xf>
    <xf numFmtId="49" fontId="8" fillId="2" borderId="3" xfId="1" applyNumberFormat="1" applyFont="1" applyFill="1" applyBorder="1" applyAlignment="1">
      <alignment horizontal="right" vertical="center" wrapText="1"/>
    </xf>
    <xf numFmtId="49" fontId="8" fillId="2" borderId="13" xfId="1" applyNumberFormat="1" applyFont="1" applyFill="1" applyBorder="1" applyAlignment="1">
      <alignment horizontal="right" vertical="center" wrapText="1"/>
    </xf>
    <xf numFmtId="49" fontId="11" fillId="2" borderId="25" xfId="1" applyNumberFormat="1" applyFont="1" applyFill="1" applyBorder="1" applyAlignment="1">
      <alignment horizontal="right" vertical="center" wrapText="1"/>
    </xf>
    <xf numFmtId="49" fontId="11" fillId="2" borderId="26" xfId="1" applyNumberFormat="1" applyFont="1" applyFill="1" applyBorder="1" applyAlignment="1">
      <alignment horizontal="right" vertical="center" wrapText="1"/>
    </xf>
    <xf numFmtId="49" fontId="11" fillId="2" borderId="24" xfId="1" applyNumberFormat="1" applyFont="1" applyFill="1" applyBorder="1" applyAlignment="1">
      <alignment horizontal="right" vertical="center" wrapText="1"/>
    </xf>
    <xf numFmtId="49" fontId="11" fillId="2" borderId="27" xfId="1" applyNumberFormat="1" applyFont="1" applyFill="1" applyBorder="1" applyAlignment="1">
      <alignment horizontal="right" vertical="center" wrapText="1"/>
    </xf>
    <xf numFmtId="49" fontId="8" fillId="2" borderId="27" xfId="1" applyNumberFormat="1" applyFont="1" applyFill="1" applyBorder="1" applyAlignment="1">
      <alignment horizontal="right" vertical="center" wrapText="1"/>
    </xf>
    <xf numFmtId="186" fontId="10" fillId="2" borderId="2" xfId="1" applyNumberFormat="1" applyFont="1" applyFill="1" applyBorder="1" applyAlignment="1">
      <alignment horizontal="center" vertical="center" wrapText="1"/>
    </xf>
    <xf numFmtId="49" fontId="11" fillId="2" borderId="21" xfId="1" applyNumberFormat="1" applyFont="1" applyFill="1" applyBorder="1" applyAlignment="1">
      <alignment horizontal="right" vertical="center" wrapText="1"/>
    </xf>
    <xf numFmtId="0" fontId="10" fillId="2" borderId="23" xfId="0" applyFont="1" applyFill="1" applyBorder="1" applyAlignment="1">
      <alignment horizontal="center" vertical="center" wrapText="1"/>
    </xf>
    <xf numFmtId="49" fontId="11" fillId="2" borderId="2" xfId="1" applyNumberFormat="1" applyFont="1" applyFill="1" applyBorder="1" applyAlignment="1">
      <alignment horizontal="right" vertical="center" wrapText="1"/>
    </xf>
    <xf numFmtId="49" fontId="8" fillId="2" borderId="0" xfId="1" applyNumberFormat="1" applyFont="1" applyFill="1" applyBorder="1" applyAlignment="1">
      <alignment horizontal="right" vertical="center" wrapText="1"/>
    </xf>
    <xf numFmtId="49" fontId="8" fillId="2" borderId="22" xfId="1" applyNumberFormat="1" applyFont="1" applyFill="1" applyBorder="1" applyAlignment="1">
      <alignment horizontal="right" vertical="center" wrapText="1"/>
    </xf>
    <xf numFmtId="49" fontId="8" fillId="2" borderId="24" xfId="1" applyNumberFormat="1" applyFont="1" applyFill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="70" zoomScaleNormal="70" zoomScaleSheetLayoutView="70" workbookViewId="0">
      <selection activeCell="F5" sqref="F5"/>
    </sheetView>
  </sheetViews>
  <sheetFormatPr defaultColWidth="17.7109375" defaultRowHeight="15" x14ac:dyDescent="0.2"/>
  <cols>
    <col min="1" max="1" width="19.7109375" style="1" customWidth="1"/>
    <col min="2" max="2" width="28" style="1" customWidth="1"/>
    <col min="3" max="3" width="151.28515625" style="1" customWidth="1"/>
    <col min="4" max="4" width="28.85546875" style="1" customWidth="1"/>
    <col min="5" max="6" width="27.85546875" style="6" customWidth="1"/>
    <col min="7" max="7" width="72.7109375" style="1" customWidth="1"/>
    <col min="8" max="8" width="35.5703125" style="1" customWidth="1"/>
    <col min="9" max="16384" width="17.7109375" style="1"/>
  </cols>
  <sheetData>
    <row r="1" spans="1:7" ht="43.5" customHeight="1" x14ac:dyDescent="0.2">
      <c r="A1" s="20" t="s">
        <v>97</v>
      </c>
      <c r="B1" s="21"/>
      <c r="C1" s="21"/>
      <c r="D1" s="21"/>
      <c r="E1" s="22"/>
      <c r="F1" s="22"/>
      <c r="G1" s="23" t="s">
        <v>16</v>
      </c>
    </row>
    <row r="2" spans="1:7" x14ac:dyDescent="0.2">
      <c r="A2" s="21"/>
      <c r="B2" s="21"/>
      <c r="C2" s="21"/>
      <c r="D2" s="21"/>
      <c r="E2" s="22"/>
      <c r="F2" s="22"/>
      <c r="G2" s="21"/>
    </row>
    <row r="3" spans="1:7" ht="72.75" customHeight="1" x14ac:dyDescent="0.2">
      <c r="A3" s="24" t="s">
        <v>29</v>
      </c>
      <c r="B3" s="24" t="s">
        <v>0</v>
      </c>
      <c r="C3" s="24" t="s">
        <v>1</v>
      </c>
      <c r="D3" s="24" t="s">
        <v>45</v>
      </c>
      <c r="E3" s="24" t="s">
        <v>98</v>
      </c>
      <c r="F3" s="24" t="s">
        <v>96</v>
      </c>
      <c r="G3" s="24" t="s">
        <v>80</v>
      </c>
    </row>
    <row r="4" spans="1:7" s="21" customFormat="1" ht="106.5" customHeight="1" x14ac:dyDescent="0.2">
      <c r="A4" s="25" t="s">
        <v>20</v>
      </c>
      <c r="B4" s="25" t="s">
        <v>3</v>
      </c>
      <c r="C4" s="25" t="s">
        <v>93</v>
      </c>
      <c r="D4" s="86" t="s">
        <v>46</v>
      </c>
      <c r="E4" s="26">
        <v>3459500</v>
      </c>
      <c r="F4" s="27">
        <v>0</v>
      </c>
      <c r="G4" s="88" t="s">
        <v>106</v>
      </c>
    </row>
    <row r="5" spans="1:7" s="21" customFormat="1" ht="97.5" customHeight="1" x14ac:dyDescent="0.2">
      <c r="A5" s="25" t="s">
        <v>21</v>
      </c>
      <c r="B5" s="25" t="s">
        <v>3</v>
      </c>
      <c r="C5" s="25" t="s">
        <v>22</v>
      </c>
      <c r="D5" s="87"/>
      <c r="E5" s="26">
        <v>4456.3999999999996</v>
      </c>
      <c r="F5" s="30">
        <v>0</v>
      </c>
      <c r="G5" s="88"/>
    </row>
    <row r="6" spans="1:7" s="21" customFormat="1" ht="39.75" customHeight="1" x14ac:dyDescent="0.2">
      <c r="A6" s="25"/>
      <c r="B6" s="25"/>
      <c r="C6" s="31" t="s">
        <v>74</v>
      </c>
      <c r="D6" s="87"/>
      <c r="E6" s="32">
        <f>SUM(E4:E5)</f>
        <v>3463956.4</v>
      </c>
      <c r="F6" s="30">
        <v>0</v>
      </c>
      <c r="G6" s="88"/>
    </row>
    <row r="7" spans="1:7" s="21" customFormat="1" ht="73.5" customHeight="1" x14ac:dyDescent="0.2">
      <c r="A7" s="25" t="s">
        <v>23</v>
      </c>
      <c r="B7" s="25" t="s">
        <v>3</v>
      </c>
      <c r="C7" s="25" t="s">
        <v>24</v>
      </c>
      <c r="D7" s="87"/>
      <c r="E7" s="26">
        <v>521853.06</v>
      </c>
      <c r="F7" s="30">
        <v>0</v>
      </c>
      <c r="G7" s="88"/>
    </row>
    <row r="8" spans="1:7" s="21" customFormat="1" ht="99" customHeight="1" x14ac:dyDescent="0.2">
      <c r="A8" s="25" t="s">
        <v>25</v>
      </c>
      <c r="B8" s="25" t="s">
        <v>3</v>
      </c>
      <c r="C8" s="25" t="s">
        <v>26</v>
      </c>
      <c r="D8" s="87"/>
      <c r="E8" s="26">
        <v>14170.88</v>
      </c>
      <c r="F8" s="30">
        <v>0</v>
      </c>
      <c r="G8" s="88"/>
    </row>
    <row r="9" spans="1:7" s="21" customFormat="1" ht="99" customHeight="1" x14ac:dyDescent="0.2">
      <c r="A9" s="25" t="s">
        <v>27</v>
      </c>
      <c r="B9" s="25" t="s">
        <v>3</v>
      </c>
      <c r="C9" s="25" t="s">
        <v>28</v>
      </c>
      <c r="D9" s="87"/>
      <c r="E9" s="33">
        <v>27360</v>
      </c>
      <c r="F9" s="34">
        <v>0</v>
      </c>
      <c r="G9" s="88"/>
    </row>
    <row r="10" spans="1:7" s="21" customFormat="1" ht="99" customHeight="1" x14ac:dyDescent="0.2">
      <c r="A10" s="35">
        <v>17</v>
      </c>
      <c r="B10" s="25" t="s">
        <v>3</v>
      </c>
      <c r="C10" s="36" t="s">
        <v>81</v>
      </c>
      <c r="D10" s="29"/>
      <c r="E10" s="37">
        <v>169.33</v>
      </c>
      <c r="F10" s="34">
        <v>0</v>
      </c>
      <c r="G10" s="88"/>
    </row>
    <row r="11" spans="1:7" ht="34.5" customHeight="1" x14ac:dyDescent="0.2">
      <c r="A11" s="25"/>
      <c r="B11" s="25"/>
      <c r="C11" s="31" t="s">
        <v>19</v>
      </c>
      <c r="D11" s="38"/>
      <c r="E11" s="39">
        <f>SUM(E7:E10)</f>
        <v>563553.2699999999</v>
      </c>
      <c r="F11" s="34">
        <v>0</v>
      </c>
      <c r="G11" s="88"/>
    </row>
    <row r="12" spans="1:7" ht="44.25" customHeight="1" x14ac:dyDescent="0.2">
      <c r="A12" s="28"/>
      <c r="B12" s="28"/>
      <c r="C12" s="24" t="s">
        <v>15</v>
      </c>
      <c r="D12" s="24"/>
      <c r="E12" s="40">
        <f>E11+E6</f>
        <v>4027509.67</v>
      </c>
      <c r="F12" s="41">
        <f>F11+F6</f>
        <v>0</v>
      </c>
      <c r="G12" s="88"/>
    </row>
    <row r="13" spans="1:7" ht="44.25" customHeight="1" x14ac:dyDescent="0.2">
      <c r="A13" s="21"/>
      <c r="B13" s="21"/>
      <c r="C13" s="21"/>
      <c r="D13" s="21"/>
      <c r="E13" s="22"/>
      <c r="F13" s="22"/>
      <c r="G13" s="21"/>
    </row>
    <row r="14" spans="1:7" ht="43.5" customHeight="1" x14ac:dyDescent="0.2"/>
  </sheetData>
  <mergeCells count="2">
    <mergeCell ref="D4:D9"/>
    <mergeCell ref="G4:G12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36" orientation="landscape" r:id="rId1"/>
  <headerFooter alignWithMargins="0">
    <oddHeader>&amp;L&amp;18&amp;F&amp;R&amp;16&amp;A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5"/>
  <sheetViews>
    <sheetView tabSelected="1" zoomScale="60" zoomScaleNormal="60" zoomScaleSheetLayoutView="55" workbookViewId="0">
      <selection activeCell="C51" sqref="C51"/>
    </sheetView>
  </sheetViews>
  <sheetFormatPr defaultRowHeight="23.25" x14ac:dyDescent="0.2"/>
  <cols>
    <col min="1" max="1" width="18.7109375" style="7" customWidth="1"/>
    <col min="2" max="2" width="24.42578125" style="7" customWidth="1"/>
    <col min="3" max="3" width="159.140625" style="7" customWidth="1"/>
    <col min="4" max="4" width="48.28515625" style="7" customWidth="1"/>
    <col min="5" max="5" width="15.140625" style="7" customWidth="1"/>
    <col min="6" max="6" width="13.42578125" style="7" customWidth="1"/>
    <col min="7" max="7" width="11.7109375" style="7" customWidth="1"/>
    <col min="8" max="8" width="23.5703125" style="7" customWidth="1"/>
    <col min="9" max="9" width="35.7109375" style="8" customWidth="1"/>
    <col min="10" max="10" width="35.7109375" style="9" customWidth="1"/>
    <col min="11" max="11" width="35.7109375" style="10" customWidth="1"/>
    <col min="12" max="12" width="25.7109375" style="10" customWidth="1"/>
    <col min="13" max="13" width="24.7109375" style="10" customWidth="1"/>
    <col min="14" max="14" width="63.42578125" style="10" customWidth="1"/>
    <col min="15" max="15" width="48" style="42" customWidth="1"/>
    <col min="16" max="16" width="42" style="42" customWidth="1"/>
    <col min="17" max="32" width="9.140625" style="42"/>
    <col min="33" max="16384" width="9.140625" style="7"/>
  </cols>
  <sheetData>
    <row r="1" spans="1:15" ht="49.5" customHeight="1" x14ac:dyDescent="0.2">
      <c r="A1" s="89" t="s">
        <v>112</v>
      </c>
      <c r="B1" s="89"/>
      <c r="C1" s="89"/>
      <c r="D1" s="89"/>
      <c r="E1" s="89"/>
    </row>
    <row r="2" spans="1:15" ht="51" customHeight="1" x14ac:dyDescent="0.2">
      <c r="A2" s="111" t="s">
        <v>114</v>
      </c>
      <c r="B2" s="111"/>
      <c r="C2" s="111"/>
      <c r="D2" s="111"/>
      <c r="E2" s="111"/>
      <c r="F2" s="111"/>
      <c r="G2" s="111"/>
      <c r="H2" s="111"/>
      <c r="I2" s="111"/>
    </row>
    <row r="3" spans="1:15" ht="46.5" x14ac:dyDescent="0.2">
      <c r="A3" s="11" t="s">
        <v>17</v>
      </c>
      <c r="B3" s="11" t="s">
        <v>0</v>
      </c>
      <c r="C3" s="11" t="s">
        <v>1</v>
      </c>
      <c r="D3" s="11" t="s">
        <v>45</v>
      </c>
      <c r="E3" s="11" t="s">
        <v>44</v>
      </c>
      <c r="F3" s="11" t="s">
        <v>43</v>
      </c>
      <c r="G3" s="11" t="s">
        <v>2</v>
      </c>
      <c r="H3" s="11" t="s">
        <v>14</v>
      </c>
      <c r="I3" s="12" t="s">
        <v>18</v>
      </c>
      <c r="J3" s="43" t="s">
        <v>95</v>
      </c>
      <c r="K3" s="43" t="s">
        <v>96</v>
      </c>
      <c r="L3" s="13" t="s">
        <v>129</v>
      </c>
      <c r="M3" s="13" t="s">
        <v>130</v>
      </c>
      <c r="N3" s="11" t="s">
        <v>13</v>
      </c>
    </row>
    <row r="4" spans="1:15" ht="46.5" x14ac:dyDescent="0.2">
      <c r="A4" s="65">
        <v>10504</v>
      </c>
      <c r="B4" s="65" t="s">
        <v>48</v>
      </c>
      <c r="C4" s="65" t="s">
        <v>88</v>
      </c>
      <c r="D4" s="65" t="s">
        <v>46</v>
      </c>
      <c r="E4" s="65">
        <v>20</v>
      </c>
      <c r="F4" s="65">
        <v>3</v>
      </c>
      <c r="G4" s="65">
        <v>1</v>
      </c>
      <c r="H4" s="65">
        <v>110</v>
      </c>
      <c r="I4" s="44" t="s">
        <v>90</v>
      </c>
      <c r="J4" s="45">
        <v>3459500</v>
      </c>
      <c r="K4" s="45">
        <v>3459500</v>
      </c>
      <c r="L4" s="14"/>
      <c r="M4" s="14"/>
      <c r="N4" s="90" t="s">
        <v>107</v>
      </c>
    </row>
    <row r="5" spans="1:15" x14ac:dyDescent="0.2">
      <c r="A5" s="95" t="s">
        <v>73</v>
      </c>
      <c r="B5" s="96"/>
      <c r="C5" s="96"/>
      <c r="D5" s="96"/>
      <c r="E5" s="96"/>
      <c r="F5" s="96"/>
      <c r="G5" s="96"/>
      <c r="H5" s="96"/>
      <c r="I5" s="97"/>
      <c r="J5" s="45">
        <f>SUM(J4:J4)</f>
        <v>3459500</v>
      </c>
      <c r="K5" s="64">
        <f>SUM(K4:K4)</f>
        <v>3459500</v>
      </c>
      <c r="L5" s="14"/>
      <c r="M5" s="14"/>
      <c r="N5" s="91"/>
      <c r="O5" s="109"/>
    </row>
    <row r="6" spans="1:15" ht="46.5" x14ac:dyDescent="0.2">
      <c r="A6" s="46" t="s">
        <v>54</v>
      </c>
      <c r="B6" s="46" t="s">
        <v>48</v>
      </c>
      <c r="C6" s="46" t="s">
        <v>7</v>
      </c>
      <c r="D6" s="46" t="s">
        <v>47</v>
      </c>
      <c r="E6" s="80">
        <v>20</v>
      </c>
      <c r="F6" s="80">
        <v>3</v>
      </c>
      <c r="G6" s="46">
        <v>1</v>
      </c>
      <c r="H6" s="46">
        <v>110</v>
      </c>
      <c r="I6" s="47" t="s">
        <v>90</v>
      </c>
      <c r="J6" s="45">
        <v>4456.3999999999996</v>
      </c>
      <c r="K6" s="45">
        <v>4456.3999999999996</v>
      </c>
      <c r="L6" s="14"/>
      <c r="M6" s="14"/>
      <c r="N6" s="91"/>
      <c r="O6" s="109"/>
    </row>
    <row r="7" spans="1:15" x14ac:dyDescent="0.2">
      <c r="A7" s="107" t="s">
        <v>73</v>
      </c>
      <c r="B7" s="107"/>
      <c r="C7" s="107"/>
      <c r="D7" s="107"/>
      <c r="E7" s="107"/>
      <c r="F7" s="107"/>
      <c r="G7" s="107"/>
      <c r="H7" s="107"/>
      <c r="I7" s="107"/>
      <c r="J7" s="15">
        <f>SUM(J6)</f>
        <v>4456.3999999999996</v>
      </c>
      <c r="K7" s="64">
        <f>SUM(K6)</f>
        <v>4456.3999999999996</v>
      </c>
      <c r="L7" s="14"/>
      <c r="M7" s="14"/>
      <c r="N7" s="91"/>
      <c r="O7" s="109"/>
    </row>
    <row r="8" spans="1:15" x14ac:dyDescent="0.2">
      <c r="A8" s="101" t="s">
        <v>74</v>
      </c>
      <c r="B8" s="102"/>
      <c r="C8" s="102"/>
      <c r="D8" s="102"/>
      <c r="E8" s="102"/>
      <c r="F8" s="102"/>
      <c r="G8" s="102"/>
      <c r="H8" s="102"/>
      <c r="I8" s="103"/>
      <c r="J8" s="48">
        <f>J5+J7</f>
        <v>3463956.4</v>
      </c>
      <c r="K8" s="3">
        <f>K5+K7</f>
        <v>3463956.4</v>
      </c>
      <c r="L8" s="79" t="s">
        <v>109</v>
      </c>
      <c r="M8" s="79" t="s">
        <v>109</v>
      </c>
      <c r="N8" s="91"/>
      <c r="O8" s="109"/>
    </row>
    <row r="9" spans="1:15" x14ac:dyDescent="0.2">
      <c r="A9" s="49" t="s">
        <v>52</v>
      </c>
      <c r="B9" s="49" t="s">
        <v>48</v>
      </c>
      <c r="C9" s="65" t="s">
        <v>6</v>
      </c>
      <c r="D9" s="108" t="s">
        <v>77</v>
      </c>
      <c r="E9" s="65">
        <v>1</v>
      </c>
      <c r="F9" s="65">
        <v>1</v>
      </c>
      <c r="G9" s="65">
        <v>1</v>
      </c>
      <c r="H9" s="65">
        <v>103</v>
      </c>
      <c r="I9" s="51">
        <v>1030299</v>
      </c>
      <c r="J9" s="45">
        <v>155074.28</v>
      </c>
      <c r="K9" s="45">
        <v>155074.28</v>
      </c>
      <c r="L9" s="14"/>
      <c r="M9" s="14"/>
      <c r="N9" s="91"/>
      <c r="O9" s="109"/>
    </row>
    <row r="10" spans="1:15" ht="46.5" x14ac:dyDescent="0.2">
      <c r="A10" s="49" t="s">
        <v>53</v>
      </c>
      <c r="B10" s="49" t="s">
        <v>48</v>
      </c>
      <c r="C10" s="65" t="s">
        <v>94</v>
      </c>
      <c r="D10" s="109"/>
      <c r="E10" s="80">
        <v>1</v>
      </c>
      <c r="F10" s="80">
        <v>1</v>
      </c>
      <c r="G10" s="65">
        <v>1</v>
      </c>
      <c r="H10" s="65">
        <v>104</v>
      </c>
      <c r="I10" s="51">
        <v>1040102</v>
      </c>
      <c r="J10" s="45">
        <v>238993.48</v>
      </c>
      <c r="K10" s="45">
        <v>238993.48</v>
      </c>
      <c r="L10" s="14"/>
      <c r="M10" s="14"/>
      <c r="N10" s="91"/>
      <c r="O10" s="109"/>
    </row>
    <row r="11" spans="1:15" x14ac:dyDescent="0.2">
      <c r="A11" s="49" t="s">
        <v>56</v>
      </c>
      <c r="B11" s="49" t="s">
        <v>48</v>
      </c>
      <c r="C11" s="65" t="s">
        <v>31</v>
      </c>
      <c r="D11" s="109"/>
      <c r="E11" s="80">
        <v>1</v>
      </c>
      <c r="F11" s="80">
        <v>1</v>
      </c>
      <c r="G11" s="65">
        <v>1</v>
      </c>
      <c r="H11" s="65">
        <v>103</v>
      </c>
      <c r="I11" s="51">
        <v>1030201</v>
      </c>
      <c r="J11" s="45">
        <v>3354.3</v>
      </c>
      <c r="K11" s="45">
        <v>3354.3</v>
      </c>
      <c r="L11" s="14"/>
      <c r="M11" s="14"/>
      <c r="N11" s="91"/>
      <c r="O11" s="109"/>
    </row>
    <row r="12" spans="1:15" ht="46.5" x14ac:dyDescent="0.2">
      <c r="A12" s="49" t="s">
        <v>57</v>
      </c>
      <c r="B12" s="49" t="s">
        <v>48</v>
      </c>
      <c r="C12" s="65" t="s">
        <v>32</v>
      </c>
      <c r="D12" s="109"/>
      <c r="E12" s="80">
        <v>1</v>
      </c>
      <c r="F12" s="80">
        <v>1</v>
      </c>
      <c r="G12" s="65">
        <v>1</v>
      </c>
      <c r="H12" s="65">
        <v>103</v>
      </c>
      <c r="I12" s="51">
        <v>1030202</v>
      </c>
      <c r="J12" s="45">
        <v>21748.55</v>
      </c>
      <c r="K12" s="45">
        <v>21748.55</v>
      </c>
      <c r="L12" s="14"/>
      <c r="M12" s="14"/>
      <c r="N12" s="91"/>
      <c r="O12" s="109"/>
    </row>
    <row r="13" spans="1:15" x14ac:dyDescent="0.2">
      <c r="A13" s="49" t="s">
        <v>58</v>
      </c>
      <c r="B13" s="49" t="s">
        <v>48</v>
      </c>
      <c r="C13" s="65" t="s">
        <v>59</v>
      </c>
      <c r="D13" s="109"/>
      <c r="E13" s="80">
        <v>1</v>
      </c>
      <c r="F13" s="80">
        <v>1</v>
      </c>
      <c r="G13" s="65">
        <v>1</v>
      </c>
      <c r="H13" s="65">
        <v>103</v>
      </c>
      <c r="I13" s="51">
        <v>1030211</v>
      </c>
      <c r="J13" s="45">
        <v>4700</v>
      </c>
      <c r="K13" s="45">
        <v>4700</v>
      </c>
      <c r="L13" s="14"/>
      <c r="M13" s="14"/>
      <c r="N13" s="91"/>
      <c r="O13" s="109"/>
    </row>
    <row r="14" spans="1:15" ht="46.5" x14ac:dyDescent="0.2">
      <c r="A14" s="46" t="s">
        <v>63</v>
      </c>
      <c r="B14" s="46" t="s">
        <v>48</v>
      </c>
      <c r="C14" s="65" t="s">
        <v>9</v>
      </c>
      <c r="D14" s="109"/>
      <c r="E14" s="80">
        <v>1</v>
      </c>
      <c r="F14" s="80">
        <v>1</v>
      </c>
      <c r="G14" s="65">
        <v>1</v>
      </c>
      <c r="H14" s="65">
        <v>103</v>
      </c>
      <c r="I14" s="51">
        <v>1030102</v>
      </c>
      <c r="J14" s="45">
        <v>1943.94</v>
      </c>
      <c r="K14" s="45">
        <v>1943.94</v>
      </c>
      <c r="L14" s="14"/>
      <c r="M14" s="14"/>
      <c r="N14" s="91"/>
      <c r="O14" s="109"/>
    </row>
    <row r="15" spans="1:15" x14ac:dyDescent="0.2">
      <c r="A15" s="65" t="s">
        <v>68</v>
      </c>
      <c r="B15" s="65" t="s">
        <v>48</v>
      </c>
      <c r="C15" s="65" t="s">
        <v>10</v>
      </c>
      <c r="D15" s="109"/>
      <c r="E15" s="80">
        <v>1</v>
      </c>
      <c r="F15" s="80">
        <v>1</v>
      </c>
      <c r="G15" s="65">
        <v>1</v>
      </c>
      <c r="H15" s="65">
        <v>103</v>
      </c>
      <c r="I15" s="51">
        <v>1030202</v>
      </c>
      <c r="J15" s="45">
        <v>8363.61</v>
      </c>
      <c r="K15" s="45">
        <v>8363.61</v>
      </c>
      <c r="L15" s="14"/>
      <c r="M15" s="14"/>
      <c r="N15" s="91"/>
      <c r="O15" s="109"/>
    </row>
    <row r="16" spans="1:15" ht="46.5" x14ac:dyDescent="0.2">
      <c r="A16" s="65" t="s">
        <v>69</v>
      </c>
      <c r="B16" s="65" t="s">
        <v>48</v>
      </c>
      <c r="C16" s="65" t="s">
        <v>34</v>
      </c>
      <c r="D16" s="109"/>
      <c r="E16" s="80">
        <v>1</v>
      </c>
      <c r="F16" s="80">
        <v>1</v>
      </c>
      <c r="G16" s="65">
        <v>1</v>
      </c>
      <c r="H16" s="65">
        <v>103</v>
      </c>
      <c r="I16" s="51">
        <v>1030299</v>
      </c>
      <c r="J16" s="45">
        <v>76439.27</v>
      </c>
      <c r="K16" s="45">
        <v>76439.27</v>
      </c>
      <c r="L16" s="14"/>
      <c r="M16" s="14"/>
      <c r="N16" s="91"/>
      <c r="O16" s="109"/>
    </row>
    <row r="17" spans="1:32" x14ac:dyDescent="0.2">
      <c r="A17" s="65" t="s">
        <v>70</v>
      </c>
      <c r="B17" s="65" t="s">
        <v>48</v>
      </c>
      <c r="C17" s="65" t="s">
        <v>33</v>
      </c>
      <c r="D17" s="110"/>
      <c r="E17" s="80">
        <v>1</v>
      </c>
      <c r="F17" s="80">
        <v>1</v>
      </c>
      <c r="G17" s="65">
        <v>1</v>
      </c>
      <c r="H17" s="65">
        <v>103</v>
      </c>
      <c r="I17" s="51">
        <v>1030202</v>
      </c>
      <c r="J17" s="45">
        <v>4622.3500000000004</v>
      </c>
      <c r="K17" s="45">
        <v>4622.3500000000004</v>
      </c>
      <c r="L17" s="14"/>
      <c r="M17" s="14"/>
      <c r="N17" s="91"/>
      <c r="O17" s="109"/>
    </row>
    <row r="18" spans="1:32" s="71" customFormat="1" x14ac:dyDescent="0.2">
      <c r="A18" s="65" t="s">
        <v>65</v>
      </c>
      <c r="B18" s="65" t="s">
        <v>48</v>
      </c>
      <c r="C18" s="65" t="s">
        <v>89</v>
      </c>
      <c r="D18" s="112" t="s">
        <v>46</v>
      </c>
      <c r="E18" s="80">
        <v>1</v>
      </c>
      <c r="F18" s="80">
        <v>1</v>
      </c>
      <c r="G18" s="65">
        <v>1</v>
      </c>
      <c r="H18" s="65">
        <v>102</v>
      </c>
      <c r="I18" s="51">
        <v>1020101</v>
      </c>
      <c r="J18" s="45">
        <v>1482.73</v>
      </c>
      <c r="K18" s="45">
        <v>1482.73</v>
      </c>
      <c r="L18" s="14"/>
      <c r="M18" s="14"/>
      <c r="N18" s="91"/>
      <c r="O18" s="109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</row>
    <row r="19" spans="1:32" s="71" customFormat="1" x14ac:dyDescent="0.2">
      <c r="A19" s="65" t="s">
        <v>66</v>
      </c>
      <c r="B19" s="65" t="s">
        <v>48</v>
      </c>
      <c r="C19" s="65" t="s">
        <v>79</v>
      </c>
      <c r="D19" s="113"/>
      <c r="E19" s="80">
        <v>1</v>
      </c>
      <c r="F19" s="80">
        <v>1</v>
      </c>
      <c r="G19" s="65">
        <v>1</v>
      </c>
      <c r="H19" s="65">
        <v>103</v>
      </c>
      <c r="I19" s="51">
        <v>1030211</v>
      </c>
      <c r="J19" s="45">
        <v>910</v>
      </c>
      <c r="K19" s="45">
        <v>910</v>
      </c>
      <c r="L19" s="14"/>
      <c r="M19" s="14"/>
      <c r="N19" s="91"/>
      <c r="O19" s="109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</row>
    <row r="20" spans="1:32" s="71" customFormat="1" ht="46.5" x14ac:dyDescent="0.2">
      <c r="A20" s="65" t="s">
        <v>60</v>
      </c>
      <c r="B20" s="65" t="s">
        <v>48</v>
      </c>
      <c r="C20" s="65" t="s">
        <v>61</v>
      </c>
      <c r="D20" s="65" t="s">
        <v>78</v>
      </c>
      <c r="E20" s="65">
        <v>1</v>
      </c>
      <c r="F20" s="65">
        <v>10</v>
      </c>
      <c r="G20" s="65">
        <v>1</v>
      </c>
      <c r="H20" s="65">
        <v>103</v>
      </c>
      <c r="I20" s="51">
        <v>1030204</v>
      </c>
      <c r="J20" s="45">
        <v>4084.3</v>
      </c>
      <c r="K20" s="64">
        <v>4084.3</v>
      </c>
      <c r="L20" s="14"/>
      <c r="M20" s="14"/>
      <c r="N20" s="91"/>
      <c r="O20" s="109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</row>
    <row r="21" spans="1:32" x14ac:dyDescent="0.2">
      <c r="A21" s="104" t="s">
        <v>37</v>
      </c>
      <c r="B21" s="105"/>
      <c r="C21" s="105"/>
      <c r="D21" s="105"/>
      <c r="E21" s="105"/>
      <c r="F21" s="105"/>
      <c r="G21" s="105"/>
      <c r="H21" s="105"/>
      <c r="I21" s="106"/>
      <c r="J21" s="52">
        <f>SUM(J9:J20)</f>
        <v>521716.80999999994</v>
      </c>
      <c r="K21" s="84">
        <f>SUM(K9:K20)</f>
        <v>521716.80999999994</v>
      </c>
      <c r="L21" s="53"/>
      <c r="M21" s="53"/>
      <c r="N21" s="91"/>
      <c r="O21" s="109"/>
    </row>
    <row r="22" spans="1:32" s="71" customFormat="1" ht="69.75" x14ac:dyDescent="0.2">
      <c r="A22" s="67" t="s">
        <v>71</v>
      </c>
      <c r="B22" s="67" t="s">
        <v>48</v>
      </c>
      <c r="C22" s="67" t="s">
        <v>11</v>
      </c>
      <c r="D22" s="67" t="s">
        <v>75</v>
      </c>
      <c r="E22" s="67">
        <v>1</v>
      </c>
      <c r="F22" s="67">
        <v>8</v>
      </c>
      <c r="G22" s="67">
        <v>2</v>
      </c>
      <c r="H22" s="67">
        <v>202</v>
      </c>
      <c r="I22" s="54">
        <v>2020107</v>
      </c>
      <c r="J22" s="45">
        <v>136.25</v>
      </c>
      <c r="K22" s="64">
        <v>136.25</v>
      </c>
      <c r="L22" s="14"/>
      <c r="M22" s="14"/>
      <c r="N22" s="91"/>
      <c r="O22" s="109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</row>
    <row r="23" spans="1:32" x14ac:dyDescent="0.2">
      <c r="A23" s="126" t="s">
        <v>36</v>
      </c>
      <c r="B23" s="126"/>
      <c r="C23" s="126"/>
      <c r="D23" s="126"/>
      <c r="E23" s="126"/>
      <c r="F23" s="126"/>
      <c r="G23" s="126"/>
      <c r="H23" s="126"/>
      <c r="I23" s="126"/>
      <c r="J23" s="55">
        <f>SUM(J22)</f>
        <v>136.25</v>
      </c>
      <c r="K23" s="84">
        <f>SUM(K22)</f>
        <v>136.25</v>
      </c>
      <c r="L23" s="53"/>
      <c r="M23" s="53"/>
      <c r="N23" s="91"/>
      <c r="O23" s="109"/>
    </row>
    <row r="24" spans="1:32" x14ac:dyDescent="0.2">
      <c r="A24" s="127" t="s">
        <v>35</v>
      </c>
      <c r="B24" s="127"/>
      <c r="C24" s="127"/>
      <c r="D24" s="127"/>
      <c r="E24" s="127"/>
      <c r="F24" s="127"/>
      <c r="G24" s="127"/>
      <c r="H24" s="127"/>
      <c r="I24" s="128"/>
      <c r="J24" s="48">
        <f>J21+J23</f>
        <v>521853.05999999994</v>
      </c>
      <c r="K24" s="3">
        <f>K21+K23</f>
        <v>521853.05999999994</v>
      </c>
      <c r="L24" s="79" t="s">
        <v>109</v>
      </c>
      <c r="M24" s="79" t="s">
        <v>109</v>
      </c>
      <c r="N24" s="92"/>
      <c r="O24" s="109"/>
    </row>
    <row r="25" spans="1:32" ht="116.25" x14ac:dyDescent="0.2">
      <c r="A25" s="49" t="s">
        <v>55</v>
      </c>
      <c r="B25" s="49" t="s">
        <v>48</v>
      </c>
      <c r="C25" s="49" t="s">
        <v>30</v>
      </c>
      <c r="D25" s="56" t="s">
        <v>77</v>
      </c>
      <c r="E25" s="49">
        <v>5</v>
      </c>
      <c r="F25" s="49">
        <v>2</v>
      </c>
      <c r="G25" s="49">
        <v>1</v>
      </c>
      <c r="H25" s="49">
        <v>103</v>
      </c>
      <c r="I25" s="50">
        <v>1030205</v>
      </c>
      <c r="J25" s="45">
        <v>27360</v>
      </c>
      <c r="K25" s="45">
        <v>27360</v>
      </c>
      <c r="L25" s="14"/>
      <c r="M25" s="14"/>
      <c r="N25" s="90" t="s">
        <v>107</v>
      </c>
      <c r="O25" s="109"/>
    </row>
    <row r="26" spans="1:32" x14ac:dyDescent="0.2">
      <c r="A26" s="115" t="s">
        <v>84</v>
      </c>
      <c r="B26" s="116"/>
      <c r="C26" s="116"/>
      <c r="D26" s="116"/>
      <c r="E26" s="116"/>
      <c r="F26" s="116"/>
      <c r="G26" s="116"/>
      <c r="H26" s="116"/>
      <c r="I26" s="117"/>
      <c r="J26" s="48">
        <f>SUM(J25)</f>
        <v>27360</v>
      </c>
      <c r="K26" s="3">
        <f>SUM(K25)</f>
        <v>27360</v>
      </c>
      <c r="L26" s="79" t="s">
        <v>109</v>
      </c>
      <c r="M26" s="79" t="s">
        <v>109</v>
      </c>
      <c r="N26" s="91"/>
      <c r="O26" s="109"/>
    </row>
    <row r="27" spans="1:32" x14ac:dyDescent="0.2">
      <c r="A27" s="67" t="s">
        <v>49</v>
      </c>
      <c r="B27" s="67" t="s">
        <v>48</v>
      </c>
      <c r="C27" s="67" t="s">
        <v>4</v>
      </c>
      <c r="D27" s="125" t="s">
        <v>76</v>
      </c>
      <c r="E27" s="65">
        <v>1</v>
      </c>
      <c r="F27" s="65">
        <v>11</v>
      </c>
      <c r="G27" s="65">
        <v>1</v>
      </c>
      <c r="H27" s="65">
        <v>103</v>
      </c>
      <c r="I27" s="69">
        <v>1030299</v>
      </c>
      <c r="J27" s="45">
        <v>5687.64</v>
      </c>
      <c r="K27" s="45">
        <v>5687.64</v>
      </c>
      <c r="L27" s="14"/>
      <c r="M27" s="14"/>
      <c r="N27" s="91"/>
      <c r="O27" s="109"/>
    </row>
    <row r="28" spans="1:32" x14ac:dyDescent="0.2">
      <c r="A28" s="67" t="s">
        <v>50</v>
      </c>
      <c r="B28" s="67" t="s">
        <v>48</v>
      </c>
      <c r="C28" s="67" t="s">
        <v>5</v>
      </c>
      <c r="D28" s="109"/>
      <c r="E28" s="80">
        <v>1</v>
      </c>
      <c r="F28" s="80">
        <v>11</v>
      </c>
      <c r="G28" s="65">
        <v>1</v>
      </c>
      <c r="H28" s="65">
        <v>103</v>
      </c>
      <c r="I28" s="69">
        <v>1030202</v>
      </c>
      <c r="J28" s="45">
        <v>2675.18</v>
      </c>
      <c r="K28" s="45">
        <v>2675.18</v>
      </c>
      <c r="L28" s="14"/>
      <c r="M28" s="14"/>
      <c r="N28" s="91"/>
      <c r="O28" s="109"/>
    </row>
    <row r="29" spans="1:32" x14ac:dyDescent="0.2">
      <c r="A29" s="67" t="s">
        <v>62</v>
      </c>
      <c r="B29" s="67" t="s">
        <v>48</v>
      </c>
      <c r="C29" s="67" t="s">
        <v>8</v>
      </c>
      <c r="D29" s="109"/>
      <c r="E29" s="80">
        <v>1</v>
      </c>
      <c r="F29" s="80">
        <v>11</v>
      </c>
      <c r="G29" s="65">
        <v>1</v>
      </c>
      <c r="H29" s="65">
        <v>103</v>
      </c>
      <c r="I29" s="69">
        <v>1030299</v>
      </c>
      <c r="J29" s="45">
        <v>2000</v>
      </c>
      <c r="K29" s="45">
        <v>2000</v>
      </c>
      <c r="L29" s="14"/>
      <c r="M29" s="14"/>
      <c r="N29" s="91"/>
      <c r="O29" s="109"/>
    </row>
    <row r="30" spans="1:32" x14ac:dyDescent="0.2">
      <c r="A30" s="67" t="s">
        <v>51</v>
      </c>
      <c r="B30" s="67" t="s">
        <v>48</v>
      </c>
      <c r="C30" s="67" t="s">
        <v>91</v>
      </c>
      <c r="D30" s="114" t="s">
        <v>46</v>
      </c>
      <c r="E30" s="80">
        <v>1</v>
      </c>
      <c r="F30" s="80">
        <v>11</v>
      </c>
      <c r="G30" s="65">
        <v>1</v>
      </c>
      <c r="H30" s="65">
        <v>102</v>
      </c>
      <c r="I30" s="69">
        <v>1020101</v>
      </c>
      <c r="J30" s="45">
        <v>357.5</v>
      </c>
      <c r="K30" s="45">
        <v>357.5</v>
      </c>
      <c r="L30" s="14"/>
      <c r="M30" s="14"/>
      <c r="N30" s="91"/>
      <c r="O30" s="109"/>
    </row>
    <row r="31" spans="1:32" x14ac:dyDescent="0.2">
      <c r="A31" s="65" t="s">
        <v>67</v>
      </c>
      <c r="B31" s="65" t="s">
        <v>48</v>
      </c>
      <c r="C31" s="65" t="s">
        <v>92</v>
      </c>
      <c r="D31" s="114"/>
      <c r="E31" s="80">
        <v>1</v>
      </c>
      <c r="F31" s="80">
        <v>11</v>
      </c>
      <c r="G31" s="65">
        <v>1</v>
      </c>
      <c r="H31" s="65">
        <v>103</v>
      </c>
      <c r="I31" s="69">
        <v>1030211</v>
      </c>
      <c r="J31" s="45">
        <v>515</v>
      </c>
      <c r="K31" s="45">
        <v>515</v>
      </c>
      <c r="L31" s="14"/>
      <c r="M31" s="14"/>
      <c r="N31" s="91"/>
      <c r="O31" s="109"/>
    </row>
    <row r="32" spans="1:32" x14ac:dyDescent="0.2">
      <c r="A32" s="124" t="s">
        <v>38</v>
      </c>
      <c r="B32" s="105"/>
      <c r="C32" s="105"/>
      <c r="D32" s="105"/>
      <c r="E32" s="105"/>
      <c r="F32" s="105"/>
      <c r="G32" s="105"/>
      <c r="H32" s="105"/>
      <c r="I32" s="106"/>
      <c r="J32" s="58">
        <f>SUM(J27:J31)</f>
        <v>11235.32</v>
      </c>
      <c r="K32" s="85">
        <f>SUM(K27:K31)</f>
        <v>11235.32</v>
      </c>
      <c r="L32" s="53"/>
      <c r="M32" s="53"/>
      <c r="N32" s="91"/>
      <c r="O32" s="109"/>
    </row>
    <row r="33" spans="1:32" s="71" customFormat="1" ht="69.75" x14ac:dyDescent="0.2">
      <c r="A33" s="65" t="s">
        <v>72</v>
      </c>
      <c r="B33" s="65" t="s">
        <v>48</v>
      </c>
      <c r="C33" s="59" t="s">
        <v>12</v>
      </c>
      <c r="D33" s="60" t="s">
        <v>75</v>
      </c>
      <c r="E33" s="61">
        <v>1</v>
      </c>
      <c r="F33" s="65">
        <v>8</v>
      </c>
      <c r="G33" s="65">
        <v>2</v>
      </c>
      <c r="H33" s="65">
        <v>202</v>
      </c>
      <c r="I33" s="51">
        <v>2020107</v>
      </c>
      <c r="J33" s="45">
        <f>2836.41+99.15</f>
        <v>2935.56</v>
      </c>
      <c r="K33" s="45">
        <f>2836.41+99.15</f>
        <v>2935.56</v>
      </c>
      <c r="L33" s="14"/>
      <c r="M33" s="14"/>
      <c r="N33" s="91"/>
      <c r="O33" s="109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</row>
    <row r="34" spans="1:32" x14ac:dyDescent="0.2">
      <c r="A34" s="118" t="s">
        <v>40</v>
      </c>
      <c r="B34" s="119"/>
      <c r="C34" s="119"/>
      <c r="D34" s="120"/>
      <c r="E34" s="119"/>
      <c r="F34" s="119"/>
      <c r="G34" s="119"/>
      <c r="H34" s="119"/>
      <c r="I34" s="121"/>
      <c r="J34" s="62">
        <f>J33</f>
        <v>2935.56</v>
      </c>
      <c r="K34" s="84">
        <f>K33</f>
        <v>2935.56</v>
      </c>
      <c r="L34" s="53"/>
      <c r="M34" s="53"/>
      <c r="N34" s="91"/>
      <c r="O34" s="109"/>
    </row>
    <row r="35" spans="1:32" x14ac:dyDescent="0.2">
      <c r="A35" s="93" t="s">
        <v>39</v>
      </c>
      <c r="B35" s="94"/>
      <c r="C35" s="94"/>
      <c r="D35" s="94"/>
      <c r="E35" s="94"/>
      <c r="F35" s="94"/>
      <c r="G35" s="94"/>
      <c r="H35" s="94"/>
      <c r="I35" s="122"/>
      <c r="J35" s="3">
        <f>J34+J32</f>
        <v>14170.88</v>
      </c>
      <c r="K35" s="3">
        <f>K34+K32</f>
        <v>14170.88</v>
      </c>
      <c r="L35" s="79" t="s">
        <v>109</v>
      </c>
      <c r="M35" s="79" t="s">
        <v>109</v>
      </c>
      <c r="N35" s="91"/>
      <c r="O35" s="109"/>
    </row>
    <row r="36" spans="1:32" s="71" customFormat="1" ht="93" x14ac:dyDescent="0.2">
      <c r="A36" s="57">
        <v>10720</v>
      </c>
      <c r="B36" s="57" t="s">
        <v>48</v>
      </c>
      <c r="C36" s="63" t="s">
        <v>85</v>
      </c>
      <c r="D36" s="65" t="s">
        <v>82</v>
      </c>
      <c r="E36" s="60" t="s">
        <v>20</v>
      </c>
      <c r="F36" s="60" t="s">
        <v>127</v>
      </c>
      <c r="G36" s="60" t="s">
        <v>86</v>
      </c>
      <c r="H36" s="60" t="s">
        <v>64</v>
      </c>
      <c r="I36" s="69" t="s">
        <v>87</v>
      </c>
      <c r="J36" s="64">
        <v>169.33</v>
      </c>
      <c r="K36" s="64">
        <v>169.33</v>
      </c>
      <c r="L36" s="14"/>
      <c r="M36" s="14"/>
      <c r="N36" s="91"/>
      <c r="O36" s="109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</row>
    <row r="37" spans="1:32" x14ac:dyDescent="0.2">
      <c r="A37" s="98" t="s">
        <v>83</v>
      </c>
      <c r="B37" s="99"/>
      <c r="C37" s="99"/>
      <c r="D37" s="99"/>
      <c r="E37" s="99"/>
      <c r="F37" s="99"/>
      <c r="G37" s="99"/>
      <c r="H37" s="99"/>
      <c r="I37" s="100"/>
      <c r="J37" s="3">
        <f>J36</f>
        <v>169.33</v>
      </c>
      <c r="K37" s="3">
        <f>K36</f>
        <v>169.33</v>
      </c>
      <c r="L37" s="79" t="s">
        <v>109</v>
      </c>
      <c r="M37" s="79" t="s">
        <v>109</v>
      </c>
      <c r="N37" s="91"/>
      <c r="O37" s="109"/>
    </row>
    <row r="38" spans="1:32" x14ac:dyDescent="0.2">
      <c r="A38" s="93" t="s">
        <v>41</v>
      </c>
      <c r="B38" s="94"/>
      <c r="C38" s="94"/>
      <c r="D38" s="94"/>
      <c r="E38" s="94"/>
      <c r="F38" s="94"/>
      <c r="G38" s="94"/>
      <c r="H38" s="94"/>
      <c r="I38" s="122"/>
      <c r="J38" s="3">
        <f>J35+J26+J24+J37</f>
        <v>563553.2699999999</v>
      </c>
      <c r="K38" s="3">
        <f>K35+K26+K24+K37</f>
        <v>563553.2699999999</v>
      </c>
      <c r="L38" s="79" t="s">
        <v>109</v>
      </c>
      <c r="M38" s="79" t="s">
        <v>109</v>
      </c>
      <c r="N38" s="91"/>
      <c r="O38" s="109"/>
    </row>
    <row r="39" spans="1:32" s="2" customFormat="1" x14ac:dyDescent="0.2">
      <c r="A39" s="93" t="s">
        <v>42</v>
      </c>
      <c r="B39" s="94"/>
      <c r="C39" s="94"/>
      <c r="D39" s="94"/>
      <c r="E39" s="94"/>
      <c r="F39" s="94"/>
      <c r="G39" s="94"/>
      <c r="H39" s="94"/>
      <c r="I39" s="94"/>
      <c r="J39" s="4">
        <f>J38+J8</f>
        <v>4027509.67</v>
      </c>
      <c r="K39" s="4">
        <f>K38+K8</f>
        <v>4027509.67</v>
      </c>
      <c r="L39" s="79" t="s">
        <v>109</v>
      </c>
      <c r="M39" s="79" t="s">
        <v>109</v>
      </c>
      <c r="N39" s="92"/>
    </row>
    <row r="40" spans="1:32" s="2" customFormat="1" x14ac:dyDescent="0.2">
      <c r="A40" s="68"/>
      <c r="B40" s="68"/>
      <c r="C40" s="68"/>
      <c r="D40" s="68"/>
      <c r="E40" s="68"/>
      <c r="F40" s="68"/>
      <c r="G40" s="68"/>
      <c r="H40" s="68"/>
      <c r="I40" s="68"/>
      <c r="J40" s="5"/>
      <c r="K40" s="5"/>
      <c r="L40" s="5"/>
      <c r="M40" s="5"/>
      <c r="N40" s="16"/>
    </row>
    <row r="41" spans="1:32" s="2" customFormat="1" ht="51.75" customHeight="1" x14ac:dyDescent="0.2">
      <c r="A41" s="129" t="s">
        <v>113</v>
      </c>
      <c r="B41" s="129"/>
      <c r="C41" s="129"/>
      <c r="D41" s="129"/>
      <c r="E41" s="77"/>
      <c r="F41" s="77"/>
      <c r="G41" s="77"/>
      <c r="H41" s="77"/>
      <c r="I41" s="77"/>
      <c r="J41" s="5"/>
      <c r="K41" s="5"/>
      <c r="L41" s="5"/>
      <c r="M41" s="5"/>
      <c r="N41" s="16"/>
    </row>
    <row r="42" spans="1:32" s="42" customFormat="1" ht="46.5" x14ac:dyDescent="0.2">
      <c r="A42" s="11" t="s">
        <v>17</v>
      </c>
      <c r="B42" s="11" t="s">
        <v>0</v>
      </c>
      <c r="C42" s="11" t="s">
        <v>1</v>
      </c>
      <c r="D42" s="11" t="s">
        <v>45</v>
      </c>
      <c r="E42" s="11" t="s">
        <v>44</v>
      </c>
      <c r="F42" s="11" t="s">
        <v>43</v>
      </c>
      <c r="G42" s="11" t="s">
        <v>2</v>
      </c>
      <c r="H42" s="11" t="s">
        <v>14</v>
      </c>
      <c r="I42" s="12" t="s">
        <v>18</v>
      </c>
      <c r="J42" s="13" t="s">
        <v>95</v>
      </c>
      <c r="K42" s="13" t="s">
        <v>96</v>
      </c>
      <c r="L42" s="13" t="s">
        <v>129</v>
      </c>
      <c r="M42" s="13" t="s">
        <v>130</v>
      </c>
      <c r="N42" s="11" t="s">
        <v>13</v>
      </c>
    </row>
    <row r="43" spans="1:32" s="42" customFormat="1" ht="42" customHeight="1" x14ac:dyDescent="0.2">
      <c r="A43" s="72">
        <v>10663</v>
      </c>
      <c r="B43" s="72" t="s">
        <v>99</v>
      </c>
      <c r="C43" s="72" t="s">
        <v>101</v>
      </c>
      <c r="D43" s="72" t="s">
        <v>46</v>
      </c>
      <c r="E43" s="72">
        <v>1</v>
      </c>
      <c r="F43" s="72">
        <v>1</v>
      </c>
      <c r="G43" s="72">
        <v>1</v>
      </c>
      <c r="H43" s="72">
        <v>103</v>
      </c>
      <c r="I43" s="44" t="s">
        <v>100</v>
      </c>
      <c r="J43" s="75">
        <v>-2500</v>
      </c>
      <c r="K43" s="75">
        <v>-2500</v>
      </c>
      <c r="L43" s="79" t="s">
        <v>109</v>
      </c>
      <c r="M43" s="79" t="s">
        <v>109</v>
      </c>
      <c r="N43" s="90" t="s">
        <v>102</v>
      </c>
    </row>
    <row r="44" spans="1:32" s="42" customFormat="1" ht="43.5" customHeight="1" x14ac:dyDescent="0.2">
      <c r="A44" s="72" t="s">
        <v>105</v>
      </c>
      <c r="B44" s="72" t="s">
        <v>99</v>
      </c>
      <c r="C44" s="72" t="s">
        <v>103</v>
      </c>
      <c r="D44" s="72" t="s">
        <v>46</v>
      </c>
      <c r="E44" s="72">
        <v>1</v>
      </c>
      <c r="F44" s="72">
        <v>1</v>
      </c>
      <c r="G44" s="72">
        <v>1</v>
      </c>
      <c r="H44" s="72">
        <v>109</v>
      </c>
      <c r="I44" s="44" t="s">
        <v>104</v>
      </c>
      <c r="J44" s="75">
        <v>2500</v>
      </c>
      <c r="K44" s="75">
        <v>2500</v>
      </c>
      <c r="L44" s="79" t="s">
        <v>109</v>
      </c>
      <c r="M44" s="79" t="s">
        <v>109</v>
      </c>
      <c r="N44" s="92"/>
    </row>
    <row r="45" spans="1:32" s="76" customFormat="1" ht="93" x14ac:dyDescent="0.2">
      <c r="A45" s="78">
        <v>10098</v>
      </c>
      <c r="B45" s="78" t="s">
        <v>99</v>
      </c>
      <c r="C45" s="78" t="s">
        <v>115</v>
      </c>
      <c r="D45" s="78" t="s">
        <v>119</v>
      </c>
      <c r="E45" s="80">
        <v>1</v>
      </c>
      <c r="F45" s="80">
        <v>1</v>
      </c>
      <c r="G45" s="78">
        <v>1</v>
      </c>
      <c r="H45" s="78">
        <v>103</v>
      </c>
      <c r="I45" s="44" t="s">
        <v>116</v>
      </c>
      <c r="J45" s="75">
        <v>-4528.04</v>
      </c>
      <c r="K45" s="75">
        <v>-4528.04</v>
      </c>
      <c r="L45" s="79" t="s">
        <v>109</v>
      </c>
      <c r="M45" s="79" t="s">
        <v>109</v>
      </c>
      <c r="N45" s="123" t="s">
        <v>120</v>
      </c>
    </row>
    <row r="46" spans="1:32" s="76" customFormat="1" ht="93" x14ac:dyDescent="0.2">
      <c r="A46" s="78">
        <v>10062</v>
      </c>
      <c r="B46" s="78" t="s">
        <v>99</v>
      </c>
      <c r="C46" s="78" t="s">
        <v>117</v>
      </c>
      <c r="D46" s="78" t="s">
        <v>119</v>
      </c>
      <c r="E46" s="80">
        <v>1</v>
      </c>
      <c r="F46" s="80">
        <v>1</v>
      </c>
      <c r="G46" s="78">
        <v>1</v>
      </c>
      <c r="H46" s="78">
        <v>103</v>
      </c>
      <c r="I46" s="44" t="s">
        <v>118</v>
      </c>
      <c r="J46" s="75">
        <v>4528.04</v>
      </c>
      <c r="K46" s="75">
        <v>4528.04</v>
      </c>
      <c r="L46" s="79" t="s">
        <v>109</v>
      </c>
      <c r="M46" s="79" t="s">
        <v>109</v>
      </c>
      <c r="N46" s="123"/>
    </row>
    <row r="47" spans="1:32" s="73" customFormat="1" ht="94.5" customHeight="1" x14ac:dyDescent="0.2">
      <c r="A47" s="74">
        <v>10365</v>
      </c>
      <c r="B47" s="74" t="s">
        <v>99</v>
      </c>
      <c r="C47" s="74" t="s">
        <v>110</v>
      </c>
      <c r="D47" s="74" t="s">
        <v>119</v>
      </c>
      <c r="E47" s="74" t="s">
        <v>16</v>
      </c>
      <c r="F47" s="74" t="s">
        <v>16</v>
      </c>
      <c r="G47" s="74" t="s">
        <v>16</v>
      </c>
      <c r="H47" s="74" t="s">
        <v>16</v>
      </c>
      <c r="I47" s="44" t="s">
        <v>16</v>
      </c>
      <c r="J47" s="79" t="s">
        <v>108</v>
      </c>
      <c r="K47" s="79" t="s">
        <v>109</v>
      </c>
      <c r="L47" s="79" t="s">
        <v>109</v>
      </c>
      <c r="M47" s="79" t="s">
        <v>109</v>
      </c>
      <c r="N47" s="81" t="s">
        <v>111</v>
      </c>
    </row>
    <row r="48" spans="1:32" s="82" customFormat="1" ht="93" x14ac:dyDescent="0.2">
      <c r="A48" s="83">
        <v>10522</v>
      </c>
      <c r="B48" s="83" t="s">
        <v>99</v>
      </c>
      <c r="C48" s="83" t="s">
        <v>121</v>
      </c>
      <c r="D48" s="83" t="s">
        <v>119</v>
      </c>
      <c r="E48" s="49">
        <v>5</v>
      </c>
      <c r="F48" s="49">
        <v>2</v>
      </c>
      <c r="G48" s="49">
        <v>1</v>
      </c>
      <c r="H48" s="83">
        <v>104</v>
      </c>
      <c r="I48" s="44" t="s">
        <v>125</v>
      </c>
      <c r="J48" s="75">
        <v>-20000</v>
      </c>
      <c r="K48" s="75">
        <v>-20000</v>
      </c>
      <c r="L48" s="75">
        <v>-20000</v>
      </c>
      <c r="M48" s="75">
        <v>-20000</v>
      </c>
      <c r="N48" s="90" t="s">
        <v>128</v>
      </c>
    </row>
    <row r="49" spans="1:14" s="82" customFormat="1" ht="93" x14ac:dyDescent="0.2">
      <c r="A49" s="83">
        <v>10523</v>
      </c>
      <c r="B49" s="83" t="s">
        <v>99</v>
      </c>
      <c r="C49" s="83" t="s">
        <v>123</v>
      </c>
      <c r="D49" s="83" t="s">
        <v>119</v>
      </c>
      <c r="E49" s="49">
        <v>5</v>
      </c>
      <c r="F49" s="49">
        <v>2</v>
      </c>
      <c r="G49" s="49">
        <v>1</v>
      </c>
      <c r="H49" s="83">
        <v>104</v>
      </c>
      <c r="I49" s="44" t="s">
        <v>124</v>
      </c>
      <c r="J49" s="75">
        <v>-40000</v>
      </c>
      <c r="K49" s="75">
        <v>-40000</v>
      </c>
      <c r="L49" s="75">
        <v>-40000</v>
      </c>
      <c r="M49" s="75">
        <v>-40000</v>
      </c>
      <c r="N49" s="91"/>
    </row>
    <row r="50" spans="1:14" s="82" customFormat="1" ht="93" x14ac:dyDescent="0.2">
      <c r="A50" s="83">
        <v>10708</v>
      </c>
      <c r="B50" s="83" t="s">
        <v>99</v>
      </c>
      <c r="C50" s="83" t="s">
        <v>131</v>
      </c>
      <c r="D50" s="83" t="s">
        <v>119</v>
      </c>
      <c r="E50" s="49">
        <v>5</v>
      </c>
      <c r="F50" s="49">
        <v>2</v>
      </c>
      <c r="G50" s="49">
        <v>1</v>
      </c>
      <c r="H50" s="83">
        <v>104</v>
      </c>
      <c r="I50" s="44" t="s">
        <v>122</v>
      </c>
      <c r="J50" s="75">
        <v>20000</v>
      </c>
      <c r="K50" s="75">
        <v>20000</v>
      </c>
      <c r="L50" s="75">
        <v>20000</v>
      </c>
      <c r="M50" s="75">
        <v>20000</v>
      </c>
      <c r="N50" s="91"/>
    </row>
    <row r="51" spans="1:14" s="82" customFormat="1" ht="93" x14ac:dyDescent="0.2">
      <c r="A51" s="83">
        <v>10742</v>
      </c>
      <c r="B51" s="83" t="s">
        <v>99</v>
      </c>
      <c r="C51" s="83" t="s">
        <v>132</v>
      </c>
      <c r="D51" s="83" t="s">
        <v>119</v>
      </c>
      <c r="E51" s="49">
        <v>5</v>
      </c>
      <c r="F51" s="49">
        <v>2</v>
      </c>
      <c r="G51" s="49">
        <v>1</v>
      </c>
      <c r="H51" s="83">
        <v>104</v>
      </c>
      <c r="I51" s="44" t="s">
        <v>126</v>
      </c>
      <c r="J51" s="75">
        <v>40000</v>
      </c>
      <c r="K51" s="75">
        <v>40000</v>
      </c>
      <c r="L51" s="75">
        <v>40000</v>
      </c>
      <c r="M51" s="75">
        <v>40000</v>
      </c>
      <c r="N51" s="92"/>
    </row>
    <row r="52" spans="1:14" s="42" customFormat="1" ht="29.25" customHeight="1" x14ac:dyDescent="0.2">
      <c r="A52" s="66"/>
      <c r="B52" s="66"/>
      <c r="C52" s="66"/>
      <c r="D52" s="66"/>
      <c r="E52" s="66"/>
      <c r="F52" s="66"/>
      <c r="G52" s="66"/>
      <c r="H52" s="66"/>
      <c r="I52" s="17"/>
      <c r="J52" s="18"/>
      <c r="K52" s="19"/>
      <c r="L52" s="19"/>
      <c r="M52" s="19"/>
      <c r="N52" s="19"/>
    </row>
    <row r="53" spans="1:14" s="42" customFormat="1" ht="29.25" customHeight="1" x14ac:dyDescent="0.2">
      <c r="A53" s="66"/>
      <c r="B53" s="66"/>
      <c r="C53" s="66"/>
      <c r="D53" s="66"/>
      <c r="E53" s="66"/>
      <c r="F53" s="66"/>
      <c r="G53" s="66"/>
      <c r="H53" s="66"/>
      <c r="I53" s="17"/>
      <c r="J53" s="18"/>
      <c r="K53" s="19"/>
      <c r="L53" s="19"/>
      <c r="M53" s="19"/>
      <c r="N53" s="19"/>
    </row>
    <row r="54" spans="1:14" s="42" customFormat="1" ht="29.25" customHeight="1" x14ac:dyDescent="0.2">
      <c r="A54" s="66"/>
      <c r="B54" s="66"/>
      <c r="C54" s="66"/>
      <c r="D54" s="66"/>
      <c r="E54" s="66"/>
      <c r="F54" s="66"/>
      <c r="G54" s="66"/>
      <c r="H54" s="66"/>
      <c r="I54" s="17"/>
      <c r="J54" s="18"/>
      <c r="K54" s="19"/>
      <c r="L54" s="19"/>
      <c r="M54" s="19"/>
      <c r="N54" s="19"/>
    </row>
    <row r="55" spans="1:14" s="42" customFormat="1" ht="29.25" customHeight="1" x14ac:dyDescent="0.2">
      <c r="A55" s="66"/>
      <c r="B55" s="66"/>
      <c r="C55" s="66"/>
      <c r="D55" s="66"/>
      <c r="E55" s="66"/>
      <c r="F55" s="66"/>
      <c r="G55" s="66"/>
      <c r="H55" s="66"/>
      <c r="I55" s="17"/>
      <c r="J55" s="18"/>
      <c r="K55" s="19"/>
      <c r="L55" s="19"/>
      <c r="M55" s="19"/>
      <c r="N55" s="19"/>
    </row>
  </sheetData>
  <mergeCells count="26">
    <mergeCell ref="N48:N51"/>
    <mergeCell ref="N45:N46"/>
    <mergeCell ref="N43:N44"/>
    <mergeCell ref="A32:I32"/>
    <mergeCell ref="D27:D29"/>
    <mergeCell ref="A23:I23"/>
    <mergeCell ref="A24:I24"/>
    <mergeCell ref="A41:D41"/>
    <mergeCell ref="A2:I2"/>
    <mergeCell ref="D18:D19"/>
    <mergeCell ref="D30:D31"/>
    <mergeCell ref="O5:O38"/>
    <mergeCell ref="A26:I26"/>
    <mergeCell ref="A34:I34"/>
    <mergeCell ref="A35:I35"/>
    <mergeCell ref="A38:I38"/>
    <mergeCell ref="A1:E1"/>
    <mergeCell ref="N25:N39"/>
    <mergeCell ref="A39:I39"/>
    <mergeCell ref="A5:I5"/>
    <mergeCell ref="A37:I37"/>
    <mergeCell ref="A8:I8"/>
    <mergeCell ref="A21:I21"/>
    <mergeCell ref="A7:I7"/>
    <mergeCell ref="N4:N24"/>
    <mergeCell ref="D9:D17"/>
  </mergeCells>
  <printOptions horizontalCentered="1"/>
  <pageMargins left="0.25" right="0.25" top="0.75" bottom="0.75" header="0.3" footer="0.3"/>
  <pageSetup paperSize="9" scale="27" fitToHeight="0" orientation="landscape" cellComments="asDisplayed" horizontalDpi="300" verticalDpi="300" r:id="rId1"/>
  <headerFooter alignWithMargins="0">
    <oddHeader>&amp;L&amp;18&amp;F&amp;R&amp;16&amp;A</oddHeader>
  </headerFooter>
  <rowBreaks count="1" manualBreakCount="1">
    <brk id="4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Entrata</vt:lpstr>
      <vt:lpstr>Spesa </vt:lpstr>
      <vt:lpstr>Entrata!Area_stampa</vt:lpstr>
      <vt:lpstr>'Spesa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 Leonardo</dc:creator>
  <cp:lastModifiedBy>Nenci Alessandra</cp:lastModifiedBy>
  <cp:lastPrinted>2025-01-16T15:48:33Z</cp:lastPrinted>
  <dcterms:created xsi:type="dcterms:W3CDTF">2020-02-06T15:31:35Z</dcterms:created>
  <dcterms:modified xsi:type="dcterms:W3CDTF">2025-02-05T07:22:51Z</dcterms:modified>
</cp:coreProperties>
</file>